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\\eagle02\weblba$\Budget\House_Finance_Division_III\Committee_Requests_and_Agency_Responses\"/>
    </mc:Choice>
  </mc:AlternateContent>
  <xr:revisionPtr revIDLastSave="0" documentId="13_ncr:1_{C037518B-3459-401D-8B13-C2096F288E93}" xr6:coauthVersionLast="45" xr6:coauthVersionMax="45" xr10:uidLastSave="{00000000-0000-0000-0000-000000000000}"/>
  <bookViews>
    <workbookView xWindow="-120" yWindow="-120" windowWidth="29040" windowHeight="15840" firstSheet="11" activeTab="21" xr2:uid="{00000000-000D-0000-FFFF-FFFF00000000}"/>
  </bookViews>
  <sheets>
    <sheet name="Summary" sheetId="1" r:id="rId1"/>
    <sheet name="1-AU 1371" sheetId="2" r:id="rId2"/>
    <sheet name="2-5146" sheetId="3" r:id="rId3"/>
    <sheet name="3-5146" sheetId="4" r:id="rId4"/>
    <sheet name="4-5146" sheetId="5" r:id="rId5"/>
    <sheet name="5-Sheet1" sheetId="6" r:id="rId6"/>
    <sheet name="6-Sheet1" sheetId="7" r:id="rId7"/>
    <sheet name="7-Sheet1" sheetId="8" r:id="rId8"/>
    <sheet name="8-Sheet 1" sheetId="9" r:id="rId9"/>
    <sheet name="9-Sheet1" sheetId="11" r:id="rId10"/>
    <sheet name="10-Sheet1" sheetId="12" r:id="rId11"/>
    <sheet name="11-Sheet1" sheetId="13" r:id="rId12"/>
    <sheet name="12-AU8920" sheetId="14" r:id="rId13"/>
    <sheet name="13-AU9255" sheetId="15" r:id="rId14"/>
    <sheet name="14-Sheet1" sheetId="16" r:id="rId15"/>
    <sheet name="15-Sheet1" sheetId="17" r:id="rId16"/>
    <sheet name="16-5146" sheetId="18" r:id="rId17"/>
    <sheet name="17-7208" sheetId="19" r:id="rId18"/>
    <sheet name="18-5680" sheetId="20" r:id="rId19"/>
    <sheet name="19-AU 7937" sheetId="21" r:id="rId20"/>
    <sheet name="20-AU8750" sheetId="22" r:id="rId21"/>
    <sheet name="Item 61-AU 7937" sheetId="23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xlnm.Print_Area" localSheetId="12">'12-AU8920'!$A$1:$Q$24</definedName>
    <definedName name="_xlnm.Print_Area" localSheetId="13">'13-AU9255'!$A$1:$Q$24</definedName>
    <definedName name="_xlnm.Print_Titles" localSheetId="0">Summary!$5:$7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27" i="23" l="1"/>
  <c r="G227" i="23"/>
  <c r="F227" i="23"/>
  <c r="E227" i="23"/>
  <c r="D227" i="23"/>
  <c r="I226" i="23"/>
  <c r="F226" i="23"/>
  <c r="I224" i="23"/>
  <c r="I227" i="23" s="1"/>
  <c r="F224" i="23"/>
  <c r="Q222" i="23"/>
  <c r="M222" i="23"/>
  <c r="M225" i="23" s="1"/>
  <c r="H222" i="23"/>
  <c r="G222" i="23"/>
  <c r="E222" i="23"/>
  <c r="L222" i="23" s="1"/>
  <c r="D222" i="23"/>
  <c r="O221" i="23"/>
  <c r="N221" i="23"/>
  <c r="P221" i="23" s="1"/>
  <c r="L221" i="23"/>
  <c r="I221" i="23"/>
  <c r="F221" i="23"/>
  <c r="O220" i="23"/>
  <c r="N220" i="23"/>
  <c r="P220" i="23" s="1"/>
  <c r="L220" i="23"/>
  <c r="I220" i="23"/>
  <c r="F220" i="23"/>
  <c r="O219" i="23"/>
  <c r="L219" i="23"/>
  <c r="N219" i="23" s="1"/>
  <c r="P219" i="23" s="1"/>
  <c r="I219" i="23"/>
  <c r="F219" i="23"/>
  <c r="O218" i="23"/>
  <c r="L218" i="23"/>
  <c r="N218" i="23" s="1"/>
  <c r="P218" i="23" s="1"/>
  <c r="I218" i="23"/>
  <c r="F218" i="23"/>
  <c r="O217" i="23"/>
  <c r="N217" i="23"/>
  <c r="P217" i="23" s="1"/>
  <c r="L217" i="23"/>
  <c r="I217" i="23"/>
  <c r="F217" i="23"/>
  <c r="O216" i="23"/>
  <c r="N216" i="23"/>
  <c r="P216" i="23" s="1"/>
  <c r="L216" i="23"/>
  <c r="I216" i="23"/>
  <c r="F216" i="23"/>
  <c r="O215" i="23"/>
  <c r="N215" i="23"/>
  <c r="P215" i="23" s="1"/>
  <c r="L215" i="23"/>
  <c r="I215" i="23"/>
  <c r="F215" i="23"/>
  <c r="O214" i="23"/>
  <c r="L214" i="23"/>
  <c r="N214" i="23" s="1"/>
  <c r="P214" i="23" s="1"/>
  <c r="I214" i="23"/>
  <c r="F214" i="23"/>
  <c r="O213" i="23"/>
  <c r="N213" i="23"/>
  <c r="P213" i="23" s="1"/>
  <c r="L213" i="23"/>
  <c r="I213" i="23"/>
  <c r="F213" i="23"/>
  <c r="O212" i="23"/>
  <c r="N212" i="23"/>
  <c r="P212" i="23" s="1"/>
  <c r="L212" i="23"/>
  <c r="I212" i="23"/>
  <c r="F212" i="23"/>
  <c r="O211" i="23"/>
  <c r="N211" i="23"/>
  <c r="P211" i="23" s="1"/>
  <c r="L211" i="23"/>
  <c r="I211" i="23"/>
  <c r="F211" i="23"/>
  <c r="O210" i="23"/>
  <c r="L210" i="23"/>
  <c r="N210" i="23" s="1"/>
  <c r="P210" i="23" s="1"/>
  <c r="I210" i="23"/>
  <c r="F210" i="23"/>
  <c r="O209" i="23"/>
  <c r="N209" i="23"/>
  <c r="P209" i="23" s="1"/>
  <c r="L209" i="23"/>
  <c r="I209" i="23"/>
  <c r="F209" i="23"/>
  <c r="O208" i="23"/>
  <c r="N208" i="23"/>
  <c r="P208" i="23" s="1"/>
  <c r="L208" i="23"/>
  <c r="I208" i="23"/>
  <c r="F208" i="23"/>
  <c r="O207" i="23"/>
  <c r="N207" i="23"/>
  <c r="P207" i="23" s="1"/>
  <c r="L207" i="23"/>
  <c r="I207" i="23"/>
  <c r="F207" i="23"/>
  <c r="O206" i="23"/>
  <c r="L206" i="23"/>
  <c r="N206" i="23" s="1"/>
  <c r="P206" i="23" s="1"/>
  <c r="I206" i="23"/>
  <c r="F206" i="23"/>
  <c r="O205" i="23"/>
  <c r="N205" i="23"/>
  <c r="P205" i="23" s="1"/>
  <c r="L205" i="23"/>
  <c r="I205" i="23"/>
  <c r="F205" i="23"/>
  <c r="O204" i="23"/>
  <c r="N204" i="23"/>
  <c r="P204" i="23" s="1"/>
  <c r="L204" i="23"/>
  <c r="I204" i="23"/>
  <c r="F204" i="23"/>
  <c r="O203" i="23"/>
  <c r="N203" i="23"/>
  <c r="P203" i="23" s="1"/>
  <c r="L203" i="23"/>
  <c r="I203" i="23"/>
  <c r="F203" i="23"/>
  <c r="O202" i="23"/>
  <c r="L202" i="23"/>
  <c r="N202" i="23" s="1"/>
  <c r="P202" i="23" s="1"/>
  <c r="I202" i="23"/>
  <c r="F202" i="23"/>
  <c r="O201" i="23"/>
  <c r="N201" i="23"/>
  <c r="P201" i="23" s="1"/>
  <c r="L201" i="23"/>
  <c r="I201" i="23"/>
  <c r="F201" i="23"/>
  <c r="O200" i="23"/>
  <c r="N200" i="23"/>
  <c r="P200" i="23" s="1"/>
  <c r="L200" i="23"/>
  <c r="I200" i="23"/>
  <c r="F200" i="23"/>
  <c r="O199" i="23"/>
  <c r="N199" i="23"/>
  <c r="P199" i="23" s="1"/>
  <c r="L199" i="23"/>
  <c r="I199" i="23"/>
  <c r="F199" i="23"/>
  <c r="O198" i="23"/>
  <c r="L198" i="23"/>
  <c r="N198" i="23" s="1"/>
  <c r="P198" i="23" s="1"/>
  <c r="I198" i="23"/>
  <c r="F198" i="23"/>
  <c r="O197" i="23"/>
  <c r="N197" i="23"/>
  <c r="P197" i="23" s="1"/>
  <c r="L197" i="23"/>
  <c r="I197" i="23"/>
  <c r="F197" i="23"/>
  <c r="O196" i="23"/>
  <c r="N196" i="23"/>
  <c r="P196" i="23" s="1"/>
  <c r="L196" i="23"/>
  <c r="I196" i="23"/>
  <c r="F196" i="23"/>
  <c r="O195" i="23"/>
  <c r="N195" i="23"/>
  <c r="P195" i="23" s="1"/>
  <c r="L195" i="23"/>
  <c r="I195" i="23"/>
  <c r="F195" i="23"/>
  <c r="O194" i="23"/>
  <c r="L194" i="23"/>
  <c r="N194" i="23" s="1"/>
  <c r="P194" i="23" s="1"/>
  <c r="I194" i="23"/>
  <c r="F194" i="23"/>
  <c r="O193" i="23"/>
  <c r="N193" i="23"/>
  <c r="P193" i="23" s="1"/>
  <c r="L193" i="23"/>
  <c r="I193" i="23"/>
  <c r="F193" i="23"/>
  <c r="O192" i="23"/>
  <c r="N192" i="23"/>
  <c r="P192" i="23" s="1"/>
  <c r="L192" i="23"/>
  <c r="I192" i="23"/>
  <c r="F192" i="23"/>
  <c r="O191" i="23"/>
  <c r="N191" i="23"/>
  <c r="P191" i="23" s="1"/>
  <c r="L191" i="23"/>
  <c r="I191" i="23"/>
  <c r="F191" i="23"/>
  <c r="O190" i="23"/>
  <c r="L190" i="23"/>
  <c r="N190" i="23" s="1"/>
  <c r="P190" i="23" s="1"/>
  <c r="I190" i="23"/>
  <c r="F190" i="23"/>
  <c r="O189" i="23"/>
  <c r="N189" i="23"/>
  <c r="P189" i="23" s="1"/>
  <c r="L189" i="23"/>
  <c r="I189" i="23"/>
  <c r="F189" i="23"/>
  <c r="O188" i="23"/>
  <c r="N188" i="23"/>
  <c r="P188" i="23" s="1"/>
  <c r="L188" i="23"/>
  <c r="I188" i="23"/>
  <c r="F188" i="23"/>
  <c r="O187" i="23"/>
  <c r="N187" i="23"/>
  <c r="P187" i="23" s="1"/>
  <c r="L187" i="23"/>
  <c r="I187" i="23"/>
  <c r="F187" i="23"/>
  <c r="O186" i="23"/>
  <c r="L186" i="23"/>
  <c r="N186" i="23" s="1"/>
  <c r="P186" i="23" s="1"/>
  <c r="I186" i="23"/>
  <c r="F186" i="23"/>
  <c r="O185" i="23"/>
  <c r="N185" i="23"/>
  <c r="P185" i="23" s="1"/>
  <c r="L185" i="23"/>
  <c r="I185" i="23"/>
  <c r="F185" i="23"/>
  <c r="O184" i="23"/>
  <c r="N184" i="23"/>
  <c r="P184" i="23" s="1"/>
  <c r="L184" i="23"/>
  <c r="I184" i="23"/>
  <c r="F184" i="23"/>
  <c r="O183" i="23"/>
  <c r="N183" i="23"/>
  <c r="P183" i="23" s="1"/>
  <c r="L183" i="23"/>
  <c r="I183" i="23"/>
  <c r="F183" i="23"/>
  <c r="O182" i="23"/>
  <c r="L182" i="23"/>
  <c r="N182" i="23" s="1"/>
  <c r="P182" i="23" s="1"/>
  <c r="I182" i="23"/>
  <c r="F182" i="23"/>
  <c r="O181" i="23"/>
  <c r="N181" i="23"/>
  <c r="P181" i="23" s="1"/>
  <c r="L181" i="23"/>
  <c r="I181" i="23"/>
  <c r="F181" i="23"/>
  <c r="O180" i="23"/>
  <c r="N180" i="23"/>
  <c r="P180" i="23" s="1"/>
  <c r="L180" i="23"/>
  <c r="I180" i="23"/>
  <c r="F180" i="23"/>
  <c r="O179" i="23"/>
  <c r="P179" i="23" s="1"/>
  <c r="N179" i="23"/>
  <c r="L179" i="23"/>
  <c r="I179" i="23"/>
  <c r="F179" i="23"/>
  <c r="O178" i="23"/>
  <c r="L178" i="23"/>
  <c r="N178" i="23" s="1"/>
  <c r="P178" i="23" s="1"/>
  <c r="I178" i="23"/>
  <c r="F178" i="23"/>
  <c r="O177" i="23"/>
  <c r="N177" i="23"/>
  <c r="P177" i="23" s="1"/>
  <c r="L177" i="23"/>
  <c r="I177" i="23"/>
  <c r="F177" i="23"/>
  <c r="O176" i="23"/>
  <c r="N176" i="23"/>
  <c r="P176" i="23" s="1"/>
  <c r="L176" i="23"/>
  <c r="I176" i="23"/>
  <c r="F176" i="23"/>
  <c r="O175" i="23"/>
  <c r="P175" i="23" s="1"/>
  <c r="N175" i="23"/>
  <c r="L175" i="23"/>
  <c r="I175" i="23"/>
  <c r="F175" i="23"/>
  <c r="O174" i="23"/>
  <c r="L174" i="23"/>
  <c r="N174" i="23" s="1"/>
  <c r="P174" i="23" s="1"/>
  <c r="I174" i="23"/>
  <c r="F174" i="23"/>
  <c r="O173" i="23"/>
  <c r="N173" i="23"/>
  <c r="P173" i="23" s="1"/>
  <c r="L173" i="23"/>
  <c r="I173" i="23"/>
  <c r="F173" i="23"/>
  <c r="O172" i="23"/>
  <c r="N172" i="23"/>
  <c r="P172" i="23" s="1"/>
  <c r="L172" i="23"/>
  <c r="I172" i="23"/>
  <c r="F172" i="23"/>
  <c r="O171" i="23"/>
  <c r="P171" i="23" s="1"/>
  <c r="N171" i="23"/>
  <c r="L171" i="23"/>
  <c r="I171" i="23"/>
  <c r="F171" i="23"/>
  <c r="O170" i="23"/>
  <c r="L170" i="23"/>
  <c r="N170" i="23" s="1"/>
  <c r="P170" i="23" s="1"/>
  <c r="I170" i="23"/>
  <c r="F170" i="23"/>
  <c r="O169" i="23"/>
  <c r="N169" i="23"/>
  <c r="P169" i="23" s="1"/>
  <c r="L169" i="23"/>
  <c r="I169" i="23"/>
  <c r="F169" i="23"/>
  <c r="O168" i="23"/>
  <c r="N168" i="23"/>
  <c r="P168" i="23" s="1"/>
  <c r="L168" i="23"/>
  <c r="I168" i="23"/>
  <c r="F168" i="23"/>
  <c r="O167" i="23"/>
  <c r="P167" i="23" s="1"/>
  <c r="N167" i="23"/>
  <c r="L167" i="23"/>
  <c r="I167" i="23"/>
  <c r="F167" i="23"/>
  <c r="O166" i="23"/>
  <c r="L166" i="23"/>
  <c r="N166" i="23" s="1"/>
  <c r="P166" i="23" s="1"/>
  <c r="I166" i="23"/>
  <c r="F166" i="23"/>
  <c r="O165" i="23"/>
  <c r="N165" i="23"/>
  <c r="P165" i="23" s="1"/>
  <c r="L165" i="23"/>
  <c r="I165" i="23"/>
  <c r="F165" i="23"/>
  <c r="O164" i="23"/>
  <c r="N164" i="23"/>
  <c r="P164" i="23" s="1"/>
  <c r="L164" i="23"/>
  <c r="I164" i="23"/>
  <c r="F164" i="23"/>
  <c r="O163" i="23"/>
  <c r="P163" i="23" s="1"/>
  <c r="N163" i="23"/>
  <c r="L163" i="23"/>
  <c r="I163" i="23"/>
  <c r="F163" i="23"/>
  <c r="O162" i="23"/>
  <c r="L162" i="23"/>
  <c r="N162" i="23" s="1"/>
  <c r="P162" i="23" s="1"/>
  <c r="I162" i="23"/>
  <c r="F162" i="23"/>
  <c r="O161" i="23"/>
  <c r="N161" i="23"/>
  <c r="P161" i="23" s="1"/>
  <c r="L161" i="23"/>
  <c r="I161" i="23"/>
  <c r="F161" i="23"/>
  <c r="O160" i="23"/>
  <c r="N160" i="23"/>
  <c r="P160" i="23" s="1"/>
  <c r="L160" i="23"/>
  <c r="I160" i="23"/>
  <c r="F160" i="23"/>
  <c r="O159" i="23"/>
  <c r="P159" i="23" s="1"/>
  <c r="N159" i="23"/>
  <c r="L159" i="23"/>
  <c r="I159" i="23"/>
  <c r="F159" i="23"/>
  <c r="O158" i="23"/>
  <c r="L158" i="23"/>
  <c r="N158" i="23" s="1"/>
  <c r="P158" i="23" s="1"/>
  <c r="I158" i="23"/>
  <c r="F158" i="23"/>
  <c r="O157" i="23"/>
  <c r="N157" i="23"/>
  <c r="P157" i="23" s="1"/>
  <c r="L157" i="23"/>
  <c r="I157" i="23"/>
  <c r="F157" i="23"/>
  <c r="O156" i="23"/>
  <c r="N156" i="23"/>
  <c r="P156" i="23" s="1"/>
  <c r="L156" i="23"/>
  <c r="I156" i="23"/>
  <c r="F156" i="23"/>
  <c r="O155" i="23"/>
  <c r="P155" i="23" s="1"/>
  <c r="N155" i="23"/>
  <c r="L155" i="23"/>
  <c r="I155" i="23"/>
  <c r="F155" i="23"/>
  <c r="O154" i="23"/>
  <c r="L154" i="23"/>
  <c r="N154" i="23" s="1"/>
  <c r="P154" i="23" s="1"/>
  <c r="I154" i="23"/>
  <c r="F154" i="23"/>
  <c r="O153" i="23"/>
  <c r="N153" i="23"/>
  <c r="P153" i="23" s="1"/>
  <c r="L153" i="23"/>
  <c r="I153" i="23"/>
  <c r="F153" i="23"/>
  <c r="O152" i="23"/>
  <c r="N152" i="23"/>
  <c r="P152" i="23" s="1"/>
  <c r="L152" i="23"/>
  <c r="I152" i="23"/>
  <c r="F152" i="23"/>
  <c r="O151" i="23"/>
  <c r="P151" i="23" s="1"/>
  <c r="N151" i="23"/>
  <c r="L151" i="23"/>
  <c r="I151" i="23"/>
  <c r="F151" i="23"/>
  <c r="O150" i="23"/>
  <c r="L150" i="23"/>
  <c r="N150" i="23" s="1"/>
  <c r="P150" i="23" s="1"/>
  <c r="I150" i="23"/>
  <c r="F150" i="23"/>
  <c r="O149" i="23"/>
  <c r="N149" i="23"/>
  <c r="P149" i="23" s="1"/>
  <c r="L149" i="23"/>
  <c r="I149" i="23"/>
  <c r="F149" i="23"/>
  <c r="O148" i="23"/>
  <c r="N148" i="23"/>
  <c r="P148" i="23" s="1"/>
  <c r="L148" i="23"/>
  <c r="I148" i="23"/>
  <c r="F148" i="23"/>
  <c r="O147" i="23"/>
  <c r="P147" i="23" s="1"/>
  <c r="N147" i="23"/>
  <c r="L147" i="23"/>
  <c r="I147" i="23"/>
  <c r="F147" i="23"/>
  <c r="O146" i="23"/>
  <c r="L146" i="23"/>
  <c r="N146" i="23" s="1"/>
  <c r="P146" i="23" s="1"/>
  <c r="I146" i="23"/>
  <c r="F146" i="23"/>
  <c r="O145" i="23"/>
  <c r="N145" i="23"/>
  <c r="P145" i="23" s="1"/>
  <c r="L145" i="23"/>
  <c r="I145" i="23"/>
  <c r="F145" i="23"/>
  <c r="O144" i="23"/>
  <c r="N144" i="23"/>
  <c r="P144" i="23" s="1"/>
  <c r="L144" i="23"/>
  <c r="I144" i="23"/>
  <c r="F144" i="23"/>
  <c r="O143" i="23"/>
  <c r="P143" i="23" s="1"/>
  <c r="N143" i="23"/>
  <c r="L143" i="23"/>
  <c r="I143" i="23"/>
  <c r="F143" i="23"/>
  <c r="O142" i="23"/>
  <c r="L142" i="23"/>
  <c r="N142" i="23" s="1"/>
  <c r="P142" i="23" s="1"/>
  <c r="I142" i="23"/>
  <c r="F142" i="23"/>
  <c r="O141" i="23"/>
  <c r="N141" i="23"/>
  <c r="P141" i="23" s="1"/>
  <c r="L141" i="23"/>
  <c r="I141" i="23"/>
  <c r="F141" i="23"/>
  <c r="O140" i="23"/>
  <c r="N140" i="23"/>
  <c r="P140" i="23" s="1"/>
  <c r="L140" i="23"/>
  <c r="I140" i="23"/>
  <c r="F140" i="23"/>
  <c r="O139" i="23"/>
  <c r="P139" i="23" s="1"/>
  <c r="N139" i="23"/>
  <c r="L139" i="23"/>
  <c r="I139" i="23"/>
  <c r="F139" i="23"/>
  <c r="O138" i="23"/>
  <c r="L138" i="23"/>
  <c r="N138" i="23" s="1"/>
  <c r="P138" i="23" s="1"/>
  <c r="I138" i="23"/>
  <c r="F138" i="23"/>
  <c r="O137" i="23"/>
  <c r="N137" i="23"/>
  <c r="P137" i="23" s="1"/>
  <c r="L137" i="23"/>
  <c r="I137" i="23"/>
  <c r="F137" i="23"/>
  <c r="O136" i="23"/>
  <c r="N136" i="23"/>
  <c r="P136" i="23" s="1"/>
  <c r="L136" i="23"/>
  <c r="I136" i="23"/>
  <c r="F136" i="23"/>
  <c r="O135" i="23"/>
  <c r="P135" i="23" s="1"/>
  <c r="N135" i="23"/>
  <c r="L135" i="23"/>
  <c r="I135" i="23"/>
  <c r="F135" i="23"/>
  <c r="O134" i="23"/>
  <c r="L134" i="23"/>
  <c r="N134" i="23" s="1"/>
  <c r="P134" i="23" s="1"/>
  <c r="I134" i="23"/>
  <c r="F134" i="23"/>
  <c r="O133" i="23"/>
  <c r="N133" i="23"/>
  <c r="P133" i="23" s="1"/>
  <c r="L133" i="23"/>
  <c r="I133" i="23"/>
  <c r="F133" i="23"/>
  <c r="O132" i="23"/>
  <c r="N132" i="23"/>
  <c r="P132" i="23" s="1"/>
  <c r="L132" i="23"/>
  <c r="I132" i="23"/>
  <c r="F132" i="23"/>
  <c r="O131" i="23"/>
  <c r="P131" i="23" s="1"/>
  <c r="N131" i="23"/>
  <c r="L131" i="23"/>
  <c r="I131" i="23"/>
  <c r="F131" i="23"/>
  <c r="O130" i="23"/>
  <c r="L130" i="23"/>
  <c r="N130" i="23" s="1"/>
  <c r="P130" i="23" s="1"/>
  <c r="I130" i="23"/>
  <c r="F130" i="23"/>
  <c r="O129" i="23"/>
  <c r="N129" i="23"/>
  <c r="P129" i="23" s="1"/>
  <c r="L129" i="23"/>
  <c r="I129" i="23"/>
  <c r="F129" i="23"/>
  <c r="O128" i="23"/>
  <c r="N128" i="23"/>
  <c r="P128" i="23" s="1"/>
  <c r="L128" i="23"/>
  <c r="I128" i="23"/>
  <c r="F128" i="23"/>
  <c r="O127" i="23"/>
  <c r="P127" i="23" s="1"/>
  <c r="N127" i="23"/>
  <c r="L127" i="23"/>
  <c r="I127" i="23"/>
  <c r="F127" i="23"/>
  <c r="O126" i="23"/>
  <c r="L126" i="23"/>
  <c r="N126" i="23" s="1"/>
  <c r="P126" i="23" s="1"/>
  <c r="I126" i="23"/>
  <c r="F126" i="23"/>
  <c r="O125" i="23"/>
  <c r="N125" i="23"/>
  <c r="P125" i="23" s="1"/>
  <c r="L125" i="23"/>
  <c r="I125" i="23"/>
  <c r="F125" i="23"/>
  <c r="O124" i="23"/>
  <c r="N124" i="23"/>
  <c r="P124" i="23" s="1"/>
  <c r="L124" i="23"/>
  <c r="I124" i="23"/>
  <c r="F124" i="23"/>
  <c r="O123" i="23"/>
  <c r="P123" i="23" s="1"/>
  <c r="N123" i="23"/>
  <c r="L123" i="23"/>
  <c r="I123" i="23"/>
  <c r="F123" i="23"/>
  <c r="O122" i="23"/>
  <c r="L122" i="23"/>
  <c r="N122" i="23" s="1"/>
  <c r="P122" i="23" s="1"/>
  <c r="I122" i="23"/>
  <c r="F122" i="23"/>
  <c r="O121" i="23"/>
  <c r="L121" i="23"/>
  <c r="N121" i="23" s="1"/>
  <c r="P121" i="23" s="1"/>
  <c r="I121" i="23"/>
  <c r="F121" i="23"/>
  <c r="O120" i="23"/>
  <c r="N120" i="23"/>
  <c r="P120" i="23" s="1"/>
  <c r="L120" i="23"/>
  <c r="I120" i="23"/>
  <c r="F120" i="23"/>
  <c r="O119" i="23"/>
  <c r="P119" i="23" s="1"/>
  <c r="N119" i="23"/>
  <c r="L119" i="23"/>
  <c r="I119" i="23"/>
  <c r="F119" i="23"/>
  <c r="O118" i="23"/>
  <c r="L118" i="23"/>
  <c r="N118" i="23" s="1"/>
  <c r="P118" i="23" s="1"/>
  <c r="I118" i="23"/>
  <c r="F118" i="23"/>
  <c r="O117" i="23"/>
  <c r="L117" i="23"/>
  <c r="N117" i="23" s="1"/>
  <c r="P117" i="23" s="1"/>
  <c r="I117" i="23"/>
  <c r="F117" i="23"/>
  <c r="O116" i="23"/>
  <c r="N116" i="23"/>
  <c r="P116" i="23" s="1"/>
  <c r="L116" i="23"/>
  <c r="I116" i="23"/>
  <c r="F116" i="23"/>
  <c r="O115" i="23"/>
  <c r="P115" i="23" s="1"/>
  <c r="N115" i="23"/>
  <c r="L115" i="23"/>
  <c r="I115" i="23"/>
  <c r="F115" i="23"/>
  <c r="O114" i="23"/>
  <c r="L114" i="23"/>
  <c r="N114" i="23" s="1"/>
  <c r="P114" i="23" s="1"/>
  <c r="I114" i="23"/>
  <c r="F114" i="23"/>
  <c r="O113" i="23"/>
  <c r="N113" i="23"/>
  <c r="P113" i="23" s="1"/>
  <c r="L113" i="23"/>
  <c r="I113" i="23"/>
  <c r="F113" i="23"/>
  <c r="O112" i="23"/>
  <c r="N112" i="23"/>
  <c r="P112" i="23" s="1"/>
  <c r="L112" i="23"/>
  <c r="I112" i="23"/>
  <c r="F112" i="23"/>
  <c r="O111" i="23"/>
  <c r="P111" i="23" s="1"/>
  <c r="N111" i="23"/>
  <c r="L111" i="23"/>
  <c r="I111" i="23"/>
  <c r="F111" i="23"/>
  <c r="O110" i="23"/>
  <c r="L110" i="23"/>
  <c r="N110" i="23" s="1"/>
  <c r="P110" i="23" s="1"/>
  <c r="I110" i="23"/>
  <c r="F110" i="23"/>
  <c r="O109" i="23"/>
  <c r="L109" i="23"/>
  <c r="N109" i="23" s="1"/>
  <c r="P109" i="23" s="1"/>
  <c r="I109" i="23"/>
  <c r="F109" i="23"/>
  <c r="O108" i="23"/>
  <c r="N108" i="23"/>
  <c r="P108" i="23" s="1"/>
  <c r="L108" i="23"/>
  <c r="I108" i="23"/>
  <c r="F108" i="23"/>
  <c r="O107" i="23"/>
  <c r="P107" i="23" s="1"/>
  <c r="N107" i="23"/>
  <c r="L107" i="23"/>
  <c r="I107" i="23"/>
  <c r="F107" i="23"/>
  <c r="O106" i="23"/>
  <c r="L106" i="23"/>
  <c r="N106" i="23" s="1"/>
  <c r="P106" i="23" s="1"/>
  <c r="I106" i="23"/>
  <c r="F106" i="23"/>
  <c r="O105" i="23"/>
  <c r="N105" i="23"/>
  <c r="P105" i="23" s="1"/>
  <c r="L105" i="23"/>
  <c r="I105" i="23"/>
  <c r="F105" i="23"/>
  <c r="O104" i="23"/>
  <c r="N104" i="23"/>
  <c r="P104" i="23" s="1"/>
  <c r="L104" i="23"/>
  <c r="I104" i="23"/>
  <c r="F104" i="23"/>
  <c r="O103" i="23"/>
  <c r="P103" i="23" s="1"/>
  <c r="N103" i="23"/>
  <c r="L103" i="23"/>
  <c r="I103" i="23"/>
  <c r="F103" i="23"/>
  <c r="O102" i="23"/>
  <c r="L102" i="23"/>
  <c r="N102" i="23" s="1"/>
  <c r="P102" i="23" s="1"/>
  <c r="I102" i="23"/>
  <c r="F102" i="23"/>
  <c r="O101" i="23"/>
  <c r="L101" i="23"/>
  <c r="N101" i="23" s="1"/>
  <c r="P101" i="23" s="1"/>
  <c r="I101" i="23"/>
  <c r="F101" i="23"/>
  <c r="O100" i="23"/>
  <c r="N100" i="23"/>
  <c r="P100" i="23" s="1"/>
  <c r="L100" i="23"/>
  <c r="I100" i="23"/>
  <c r="F100" i="23"/>
  <c r="O99" i="23"/>
  <c r="P99" i="23" s="1"/>
  <c r="N99" i="23"/>
  <c r="L99" i="23"/>
  <c r="I99" i="23"/>
  <c r="F99" i="23"/>
  <c r="O98" i="23"/>
  <c r="L98" i="23"/>
  <c r="N98" i="23" s="1"/>
  <c r="P98" i="23" s="1"/>
  <c r="I98" i="23"/>
  <c r="F98" i="23"/>
  <c r="O97" i="23"/>
  <c r="L97" i="23"/>
  <c r="N97" i="23" s="1"/>
  <c r="P97" i="23" s="1"/>
  <c r="I97" i="23"/>
  <c r="F97" i="23"/>
  <c r="O96" i="23"/>
  <c r="N96" i="23"/>
  <c r="P96" i="23" s="1"/>
  <c r="L96" i="23"/>
  <c r="I96" i="23"/>
  <c r="F96" i="23"/>
  <c r="O95" i="23"/>
  <c r="P95" i="23" s="1"/>
  <c r="N95" i="23"/>
  <c r="L95" i="23"/>
  <c r="I95" i="23"/>
  <c r="F95" i="23"/>
  <c r="O94" i="23"/>
  <c r="L94" i="23"/>
  <c r="N94" i="23" s="1"/>
  <c r="P94" i="23" s="1"/>
  <c r="I94" i="23"/>
  <c r="F94" i="23"/>
  <c r="O93" i="23"/>
  <c r="L93" i="23"/>
  <c r="N93" i="23" s="1"/>
  <c r="P93" i="23" s="1"/>
  <c r="I93" i="23"/>
  <c r="F93" i="23"/>
  <c r="O92" i="23"/>
  <c r="N92" i="23"/>
  <c r="P92" i="23" s="1"/>
  <c r="L92" i="23"/>
  <c r="I92" i="23"/>
  <c r="F92" i="23"/>
  <c r="O91" i="23"/>
  <c r="P91" i="23" s="1"/>
  <c r="N91" i="23"/>
  <c r="L91" i="23"/>
  <c r="I91" i="23"/>
  <c r="F91" i="23"/>
  <c r="O90" i="23"/>
  <c r="L90" i="23"/>
  <c r="N90" i="23" s="1"/>
  <c r="P90" i="23" s="1"/>
  <c r="I90" i="23"/>
  <c r="F90" i="23"/>
  <c r="O89" i="23"/>
  <c r="L89" i="23"/>
  <c r="N89" i="23" s="1"/>
  <c r="P89" i="23" s="1"/>
  <c r="I89" i="23"/>
  <c r="F89" i="23"/>
  <c r="O88" i="23"/>
  <c r="N88" i="23"/>
  <c r="P88" i="23" s="1"/>
  <c r="L88" i="23"/>
  <c r="I88" i="23"/>
  <c r="F88" i="23"/>
  <c r="O87" i="23"/>
  <c r="P87" i="23" s="1"/>
  <c r="N87" i="23"/>
  <c r="L87" i="23"/>
  <c r="I87" i="23"/>
  <c r="F87" i="23"/>
  <c r="O86" i="23"/>
  <c r="L86" i="23"/>
  <c r="N86" i="23" s="1"/>
  <c r="P86" i="23" s="1"/>
  <c r="I86" i="23"/>
  <c r="F86" i="23"/>
  <c r="O85" i="23"/>
  <c r="L85" i="23"/>
  <c r="N85" i="23" s="1"/>
  <c r="P85" i="23" s="1"/>
  <c r="I85" i="23"/>
  <c r="F85" i="23"/>
  <c r="O84" i="23"/>
  <c r="N84" i="23"/>
  <c r="P84" i="23" s="1"/>
  <c r="L84" i="23"/>
  <c r="I84" i="23"/>
  <c r="F84" i="23"/>
  <c r="O83" i="23"/>
  <c r="P83" i="23" s="1"/>
  <c r="N83" i="23"/>
  <c r="L83" i="23"/>
  <c r="I83" i="23"/>
  <c r="F83" i="23"/>
  <c r="O82" i="23"/>
  <c r="L82" i="23"/>
  <c r="N82" i="23" s="1"/>
  <c r="P82" i="23" s="1"/>
  <c r="I82" i="23"/>
  <c r="F82" i="23"/>
  <c r="O81" i="23"/>
  <c r="L81" i="23"/>
  <c r="N81" i="23" s="1"/>
  <c r="P81" i="23" s="1"/>
  <c r="I81" i="23"/>
  <c r="F81" i="23"/>
  <c r="O80" i="23"/>
  <c r="N80" i="23"/>
  <c r="P80" i="23" s="1"/>
  <c r="L80" i="23"/>
  <c r="I80" i="23"/>
  <c r="F80" i="23"/>
  <c r="O79" i="23"/>
  <c r="P79" i="23" s="1"/>
  <c r="N79" i="23"/>
  <c r="L79" i="23"/>
  <c r="I79" i="23"/>
  <c r="F79" i="23"/>
  <c r="O78" i="23"/>
  <c r="L78" i="23"/>
  <c r="N78" i="23" s="1"/>
  <c r="P78" i="23" s="1"/>
  <c r="I78" i="23"/>
  <c r="F78" i="23"/>
  <c r="O77" i="23"/>
  <c r="I77" i="23"/>
  <c r="F77" i="23"/>
  <c r="O76" i="23"/>
  <c r="N76" i="23"/>
  <c r="P76" i="23" s="1"/>
  <c r="L76" i="23"/>
  <c r="I76" i="23"/>
  <c r="F76" i="23"/>
  <c r="O75" i="23"/>
  <c r="L75" i="23"/>
  <c r="N75" i="23" s="1"/>
  <c r="P75" i="23" s="1"/>
  <c r="I75" i="23"/>
  <c r="F75" i="23"/>
  <c r="O74" i="23"/>
  <c r="L74" i="23"/>
  <c r="N74" i="23" s="1"/>
  <c r="P74" i="23" s="1"/>
  <c r="I74" i="23"/>
  <c r="F74" i="23"/>
  <c r="O73" i="23"/>
  <c r="L73" i="23"/>
  <c r="N73" i="23" s="1"/>
  <c r="P73" i="23" s="1"/>
  <c r="I73" i="23"/>
  <c r="F73" i="23"/>
  <c r="O72" i="23"/>
  <c r="N72" i="23"/>
  <c r="P72" i="23" s="1"/>
  <c r="L72" i="23"/>
  <c r="I72" i="23"/>
  <c r="F72" i="23"/>
  <c r="O71" i="23"/>
  <c r="L71" i="23"/>
  <c r="N71" i="23" s="1"/>
  <c r="P71" i="23" s="1"/>
  <c r="I71" i="23"/>
  <c r="F71" i="23"/>
  <c r="O70" i="23"/>
  <c r="L70" i="23"/>
  <c r="N70" i="23" s="1"/>
  <c r="P70" i="23" s="1"/>
  <c r="I70" i="23"/>
  <c r="F70" i="23"/>
  <c r="O69" i="23"/>
  <c r="L69" i="23"/>
  <c r="N69" i="23" s="1"/>
  <c r="P69" i="23" s="1"/>
  <c r="I69" i="23"/>
  <c r="F69" i="23"/>
  <c r="O68" i="23"/>
  <c r="N68" i="23"/>
  <c r="P68" i="23" s="1"/>
  <c r="L68" i="23"/>
  <c r="I68" i="23"/>
  <c r="F68" i="23"/>
  <c r="O67" i="23"/>
  <c r="L67" i="23"/>
  <c r="N67" i="23" s="1"/>
  <c r="P67" i="23" s="1"/>
  <c r="I67" i="23"/>
  <c r="F67" i="23"/>
  <c r="O66" i="23"/>
  <c r="L66" i="23"/>
  <c r="N66" i="23" s="1"/>
  <c r="P66" i="23" s="1"/>
  <c r="I66" i="23"/>
  <c r="F66" i="23"/>
  <c r="O65" i="23"/>
  <c r="L65" i="23"/>
  <c r="N65" i="23" s="1"/>
  <c r="P65" i="23" s="1"/>
  <c r="I65" i="23"/>
  <c r="F65" i="23"/>
  <c r="O64" i="23"/>
  <c r="N64" i="23"/>
  <c r="P64" i="23" s="1"/>
  <c r="L64" i="23"/>
  <c r="I64" i="23"/>
  <c r="F64" i="23"/>
  <c r="O63" i="23"/>
  <c r="L63" i="23"/>
  <c r="N63" i="23" s="1"/>
  <c r="P63" i="23" s="1"/>
  <c r="I63" i="23"/>
  <c r="F63" i="23"/>
  <c r="O62" i="23"/>
  <c r="L62" i="23"/>
  <c r="N62" i="23" s="1"/>
  <c r="P62" i="23" s="1"/>
  <c r="I62" i="23"/>
  <c r="F62" i="23"/>
  <c r="O61" i="23"/>
  <c r="L61" i="23"/>
  <c r="N61" i="23" s="1"/>
  <c r="P61" i="23" s="1"/>
  <c r="I61" i="23"/>
  <c r="F61" i="23"/>
  <c r="O60" i="23"/>
  <c r="N60" i="23"/>
  <c r="P60" i="23" s="1"/>
  <c r="L60" i="23"/>
  <c r="I60" i="23"/>
  <c r="F60" i="23"/>
  <c r="O59" i="23"/>
  <c r="L59" i="23"/>
  <c r="N59" i="23" s="1"/>
  <c r="P59" i="23" s="1"/>
  <c r="I59" i="23"/>
  <c r="F59" i="23"/>
  <c r="O58" i="23"/>
  <c r="L58" i="23"/>
  <c r="N58" i="23" s="1"/>
  <c r="P58" i="23" s="1"/>
  <c r="I58" i="23"/>
  <c r="F58" i="23"/>
  <c r="O57" i="23"/>
  <c r="L57" i="23"/>
  <c r="N57" i="23" s="1"/>
  <c r="P57" i="23" s="1"/>
  <c r="I57" i="23"/>
  <c r="F57" i="23"/>
  <c r="O56" i="23"/>
  <c r="N56" i="23"/>
  <c r="P56" i="23" s="1"/>
  <c r="L56" i="23"/>
  <c r="I56" i="23"/>
  <c r="F56" i="23"/>
  <c r="O55" i="23"/>
  <c r="L55" i="23"/>
  <c r="N55" i="23" s="1"/>
  <c r="P55" i="23" s="1"/>
  <c r="I55" i="23"/>
  <c r="F55" i="23"/>
  <c r="O54" i="23"/>
  <c r="L54" i="23"/>
  <c r="N54" i="23" s="1"/>
  <c r="P54" i="23" s="1"/>
  <c r="I54" i="23"/>
  <c r="F54" i="23"/>
  <c r="O53" i="23"/>
  <c r="L53" i="23"/>
  <c r="N53" i="23" s="1"/>
  <c r="P53" i="23" s="1"/>
  <c r="I53" i="23"/>
  <c r="F53" i="23"/>
  <c r="O52" i="23"/>
  <c r="N52" i="23"/>
  <c r="P52" i="23" s="1"/>
  <c r="L52" i="23"/>
  <c r="I52" i="23"/>
  <c r="F52" i="23"/>
  <c r="O51" i="23"/>
  <c r="L51" i="23"/>
  <c r="N51" i="23" s="1"/>
  <c r="P51" i="23" s="1"/>
  <c r="I51" i="23"/>
  <c r="F51" i="23"/>
  <c r="O50" i="23"/>
  <c r="L50" i="23"/>
  <c r="N50" i="23" s="1"/>
  <c r="P50" i="23" s="1"/>
  <c r="I50" i="23"/>
  <c r="F50" i="23"/>
  <c r="O49" i="23"/>
  <c r="L49" i="23"/>
  <c r="N49" i="23" s="1"/>
  <c r="P49" i="23" s="1"/>
  <c r="I49" i="23"/>
  <c r="F49" i="23"/>
  <c r="O48" i="23"/>
  <c r="N48" i="23"/>
  <c r="P48" i="23" s="1"/>
  <c r="L48" i="23"/>
  <c r="I48" i="23"/>
  <c r="F48" i="23"/>
  <c r="O47" i="23"/>
  <c r="L47" i="23"/>
  <c r="N47" i="23" s="1"/>
  <c r="P47" i="23" s="1"/>
  <c r="I47" i="23"/>
  <c r="F47" i="23"/>
  <c r="O46" i="23"/>
  <c r="L46" i="23"/>
  <c r="N46" i="23" s="1"/>
  <c r="P46" i="23" s="1"/>
  <c r="I46" i="23"/>
  <c r="F46" i="23"/>
  <c r="O45" i="23"/>
  <c r="L45" i="23"/>
  <c r="N45" i="23" s="1"/>
  <c r="P45" i="23" s="1"/>
  <c r="I45" i="23"/>
  <c r="F45" i="23"/>
  <c r="O44" i="23"/>
  <c r="L44" i="23"/>
  <c r="I44" i="23"/>
  <c r="F44" i="23"/>
  <c r="O43" i="23"/>
  <c r="L43" i="23"/>
  <c r="N43" i="23" s="1"/>
  <c r="P43" i="23" s="1"/>
  <c r="I43" i="23"/>
  <c r="F43" i="23"/>
  <c r="O42" i="23"/>
  <c r="L42" i="23"/>
  <c r="N42" i="23" s="1"/>
  <c r="P42" i="23" s="1"/>
  <c r="I42" i="23"/>
  <c r="F42" i="23"/>
  <c r="O41" i="23"/>
  <c r="N41" i="23"/>
  <c r="P41" i="23" s="1"/>
  <c r="L41" i="23"/>
  <c r="I41" i="23"/>
  <c r="F41" i="23"/>
  <c r="O40" i="23"/>
  <c r="L40" i="23"/>
  <c r="N40" i="23" s="1"/>
  <c r="P40" i="23" s="1"/>
  <c r="I40" i="23"/>
  <c r="F40" i="23"/>
  <c r="O39" i="23"/>
  <c r="L39" i="23"/>
  <c r="N39" i="23" s="1"/>
  <c r="P39" i="23" s="1"/>
  <c r="I39" i="23"/>
  <c r="F39" i="23"/>
  <c r="O38" i="23"/>
  <c r="L38" i="23"/>
  <c r="N38" i="23" s="1"/>
  <c r="P38" i="23" s="1"/>
  <c r="I38" i="23"/>
  <c r="F38" i="23"/>
  <c r="O37" i="23"/>
  <c r="N37" i="23"/>
  <c r="P37" i="23" s="1"/>
  <c r="L37" i="23"/>
  <c r="I37" i="23"/>
  <c r="F37" i="23"/>
  <c r="O36" i="23"/>
  <c r="L36" i="23"/>
  <c r="I36" i="23"/>
  <c r="F36" i="23"/>
  <c r="O35" i="23"/>
  <c r="L35" i="23"/>
  <c r="N35" i="23" s="1"/>
  <c r="P35" i="23" s="1"/>
  <c r="I35" i="23"/>
  <c r="F35" i="23"/>
  <c r="O34" i="23"/>
  <c r="N34" i="23"/>
  <c r="P34" i="23" s="1"/>
  <c r="L34" i="23"/>
  <c r="I34" i="23"/>
  <c r="F34" i="23"/>
  <c r="O33" i="23"/>
  <c r="L33" i="23"/>
  <c r="N33" i="23" s="1"/>
  <c r="P33" i="23" s="1"/>
  <c r="I33" i="23"/>
  <c r="F33" i="23"/>
  <c r="O32" i="23"/>
  <c r="L32" i="23"/>
  <c r="N32" i="23" s="1"/>
  <c r="P32" i="23" s="1"/>
  <c r="I32" i="23"/>
  <c r="F32" i="23"/>
  <c r="O31" i="23"/>
  <c r="L31" i="23"/>
  <c r="N31" i="23" s="1"/>
  <c r="P31" i="23" s="1"/>
  <c r="I31" i="23"/>
  <c r="F31" i="23"/>
  <c r="O30" i="23"/>
  <c r="N30" i="23"/>
  <c r="P30" i="23" s="1"/>
  <c r="L30" i="23"/>
  <c r="I30" i="23"/>
  <c r="F30" i="23"/>
  <c r="O29" i="23"/>
  <c r="L29" i="23"/>
  <c r="N29" i="23" s="1"/>
  <c r="P29" i="23" s="1"/>
  <c r="I29" i="23"/>
  <c r="F29" i="23"/>
  <c r="O28" i="23"/>
  <c r="L28" i="23"/>
  <c r="N28" i="23" s="1"/>
  <c r="P28" i="23" s="1"/>
  <c r="I28" i="23"/>
  <c r="F28" i="23"/>
  <c r="O27" i="23"/>
  <c r="L27" i="23"/>
  <c r="N27" i="23" s="1"/>
  <c r="P27" i="23" s="1"/>
  <c r="I27" i="23"/>
  <c r="F27" i="23"/>
  <c r="O26" i="23"/>
  <c r="N26" i="23"/>
  <c r="P26" i="23" s="1"/>
  <c r="L26" i="23"/>
  <c r="I26" i="23"/>
  <c r="F26" i="23"/>
  <c r="O25" i="23"/>
  <c r="L25" i="23"/>
  <c r="N25" i="23" s="1"/>
  <c r="P25" i="23" s="1"/>
  <c r="I25" i="23"/>
  <c r="F25" i="23"/>
  <c r="O24" i="23"/>
  <c r="L24" i="23"/>
  <c r="N24" i="23" s="1"/>
  <c r="P24" i="23" s="1"/>
  <c r="I24" i="23"/>
  <c r="F24" i="23"/>
  <c r="O23" i="23"/>
  <c r="L23" i="23"/>
  <c r="N23" i="23" s="1"/>
  <c r="P23" i="23" s="1"/>
  <c r="I23" i="23"/>
  <c r="F23" i="23"/>
  <c r="O22" i="23"/>
  <c r="N22" i="23"/>
  <c r="P22" i="23" s="1"/>
  <c r="L22" i="23"/>
  <c r="I22" i="23"/>
  <c r="F22" i="23"/>
  <c r="O21" i="23"/>
  <c r="L21" i="23"/>
  <c r="N21" i="23" s="1"/>
  <c r="P21" i="23" s="1"/>
  <c r="I21" i="23"/>
  <c r="F21" i="23"/>
  <c r="O20" i="23"/>
  <c r="L20" i="23"/>
  <c r="N20" i="23" s="1"/>
  <c r="P20" i="23" s="1"/>
  <c r="I20" i="23"/>
  <c r="F20" i="23"/>
  <c r="O19" i="23"/>
  <c r="L19" i="23"/>
  <c r="N19" i="23" s="1"/>
  <c r="P19" i="23" s="1"/>
  <c r="I19" i="23"/>
  <c r="F19" i="23"/>
  <c r="O18" i="23"/>
  <c r="N18" i="23"/>
  <c r="P18" i="23" s="1"/>
  <c r="L18" i="23"/>
  <c r="I18" i="23"/>
  <c r="F18" i="23"/>
  <c r="O17" i="23"/>
  <c r="I17" i="23"/>
  <c r="F17" i="23"/>
  <c r="O16" i="23"/>
  <c r="P16" i="23" s="1"/>
  <c r="N16" i="23"/>
  <c r="L16" i="23"/>
  <c r="I16" i="23"/>
  <c r="F16" i="23"/>
  <c r="O15" i="23"/>
  <c r="L15" i="23"/>
  <c r="N15" i="23" s="1"/>
  <c r="P15" i="23" s="1"/>
  <c r="I15" i="23"/>
  <c r="F15" i="23"/>
  <c r="O14" i="23"/>
  <c r="L14" i="23"/>
  <c r="N14" i="23" s="1"/>
  <c r="P14" i="23" s="1"/>
  <c r="I14" i="23"/>
  <c r="F14" i="23"/>
  <c r="O13" i="23"/>
  <c r="N13" i="23"/>
  <c r="P13" i="23" s="1"/>
  <c r="L13" i="23"/>
  <c r="I13" i="23"/>
  <c r="F13" i="23"/>
  <c r="O12" i="23"/>
  <c r="P12" i="23" s="1"/>
  <c r="N12" i="23"/>
  <c r="L12" i="23"/>
  <c r="I12" i="23"/>
  <c r="F12" i="23"/>
  <c r="O11" i="23"/>
  <c r="L11" i="23"/>
  <c r="N11" i="23" s="1"/>
  <c r="P11" i="23" s="1"/>
  <c r="I11" i="23"/>
  <c r="F11" i="23"/>
  <c r="O10" i="23"/>
  <c r="L10" i="23"/>
  <c r="N10" i="23" s="1"/>
  <c r="P10" i="23" s="1"/>
  <c r="I10" i="23"/>
  <c r="F10" i="23"/>
  <c r="F222" i="23" s="1"/>
  <c r="O9" i="23"/>
  <c r="N9" i="23"/>
  <c r="P9" i="23" s="1"/>
  <c r="L9" i="23"/>
  <c r="I9" i="23"/>
  <c r="F9" i="23"/>
  <c r="O8" i="23"/>
  <c r="P8" i="23" s="1"/>
  <c r="N8" i="23"/>
  <c r="L8" i="23"/>
  <c r="I8" i="23"/>
  <c r="F8" i="23"/>
  <c r="O7" i="23"/>
  <c r="O222" i="23" s="1"/>
  <c r="L7" i="23"/>
  <c r="N7" i="23" s="1"/>
  <c r="I7" i="23"/>
  <c r="I222" i="23" s="1"/>
  <c r="F7" i="23"/>
  <c r="N222" i="23" l="1"/>
  <c r="P7" i="23"/>
  <c r="H62" i="22" l="1"/>
  <c r="E62" i="22"/>
  <c r="I60" i="22"/>
  <c r="G60" i="22"/>
  <c r="D60" i="22"/>
  <c r="F60" i="22" s="1"/>
  <c r="M59" i="22"/>
  <c r="I59" i="22"/>
  <c r="G59" i="22"/>
  <c r="F59" i="22"/>
  <c r="D59" i="22"/>
  <c r="O58" i="22"/>
  <c r="I58" i="22"/>
  <c r="F58" i="22"/>
  <c r="Q57" i="22"/>
  <c r="O57" i="22"/>
  <c r="N57" i="22"/>
  <c r="P56" i="22"/>
  <c r="P59" i="22" s="1"/>
  <c r="M56" i="22"/>
  <c r="H56" i="22"/>
  <c r="E56" i="22"/>
  <c r="Q55" i="22"/>
  <c r="O55" i="22"/>
  <c r="N55" i="22"/>
  <c r="L55" i="22"/>
  <c r="I55" i="22"/>
  <c r="F55" i="22"/>
  <c r="Q54" i="22"/>
  <c r="O54" i="22"/>
  <c r="N54" i="22"/>
  <c r="L54" i="22"/>
  <c r="I54" i="22"/>
  <c r="F54" i="22"/>
  <c r="Q53" i="22"/>
  <c r="O53" i="22"/>
  <c r="N53" i="22"/>
  <c r="L53" i="22"/>
  <c r="I53" i="22"/>
  <c r="F53" i="22"/>
  <c r="Q52" i="22"/>
  <c r="O52" i="22"/>
  <c r="N52" i="22"/>
  <c r="L52" i="22"/>
  <c r="I52" i="22"/>
  <c r="F52" i="22"/>
  <c r="Q51" i="22"/>
  <c r="O51" i="22"/>
  <c r="N51" i="22"/>
  <c r="L51" i="22"/>
  <c r="I51" i="22"/>
  <c r="F51" i="22"/>
  <c r="Q50" i="22"/>
  <c r="O50" i="22"/>
  <c r="N50" i="22"/>
  <c r="L50" i="22"/>
  <c r="I50" i="22"/>
  <c r="F50" i="22"/>
  <c r="Q49" i="22"/>
  <c r="O49" i="22"/>
  <c r="N49" i="22"/>
  <c r="L49" i="22"/>
  <c r="I49" i="22"/>
  <c r="F49" i="22"/>
  <c r="Q48" i="22"/>
  <c r="O48" i="22"/>
  <c r="N48" i="22"/>
  <c r="L48" i="22"/>
  <c r="I48" i="22"/>
  <c r="F48" i="22"/>
  <c r="Q47" i="22"/>
  <c r="O47" i="22"/>
  <c r="N47" i="22"/>
  <c r="L47" i="22"/>
  <c r="I47" i="22"/>
  <c r="G47" i="22"/>
  <c r="D47" i="22"/>
  <c r="F47" i="22" s="1"/>
  <c r="C47" i="22"/>
  <c r="Q46" i="22"/>
  <c r="O46" i="22"/>
  <c r="N46" i="22"/>
  <c r="L46" i="22"/>
  <c r="I46" i="22"/>
  <c r="F46" i="22"/>
  <c r="Q45" i="22"/>
  <c r="O45" i="22"/>
  <c r="N45" i="22"/>
  <c r="L45" i="22"/>
  <c r="G45" i="22"/>
  <c r="I45" i="22" s="1"/>
  <c r="D45" i="22"/>
  <c r="F45" i="22" s="1"/>
  <c r="C45" i="22"/>
  <c r="Q44" i="22"/>
  <c r="O44" i="22"/>
  <c r="N44" i="22"/>
  <c r="L44" i="22"/>
  <c r="I44" i="22"/>
  <c r="G44" i="22"/>
  <c r="D44" i="22"/>
  <c r="F44" i="22" s="1"/>
  <c r="C44" i="22"/>
  <c r="Q43" i="22"/>
  <c r="O43" i="22"/>
  <c r="N43" i="22"/>
  <c r="L43" i="22"/>
  <c r="G43" i="22"/>
  <c r="I43" i="22" s="1"/>
  <c r="F43" i="22"/>
  <c r="D43" i="22"/>
  <c r="C43" i="22"/>
  <c r="Q42" i="22"/>
  <c r="O42" i="22"/>
  <c r="N42" i="22"/>
  <c r="L42" i="22"/>
  <c r="I42" i="22"/>
  <c r="F42" i="22"/>
  <c r="Q41" i="22"/>
  <c r="O41" i="22"/>
  <c r="N41" i="22"/>
  <c r="L41" i="22"/>
  <c r="I41" i="22"/>
  <c r="F41" i="22"/>
  <c r="Q40" i="22"/>
  <c r="O40" i="22"/>
  <c r="N40" i="22"/>
  <c r="L40" i="22"/>
  <c r="I40" i="22"/>
  <c r="G40" i="22"/>
  <c r="F40" i="22"/>
  <c r="D40" i="22"/>
  <c r="Q39" i="22"/>
  <c r="N39" i="22"/>
  <c r="I39" i="22"/>
  <c r="F39" i="22"/>
  <c r="Q38" i="22"/>
  <c r="N38" i="22"/>
  <c r="L38" i="22"/>
  <c r="I38" i="22"/>
  <c r="F38" i="22"/>
  <c r="Q37" i="22"/>
  <c r="N37" i="22"/>
  <c r="L37" i="22"/>
  <c r="I37" i="22"/>
  <c r="F37" i="22"/>
  <c r="C37" i="22"/>
  <c r="Q36" i="22"/>
  <c r="N36" i="22"/>
  <c r="I36" i="22"/>
  <c r="F36" i="22"/>
  <c r="Q35" i="22"/>
  <c r="N35" i="22"/>
  <c r="L35" i="22"/>
  <c r="I35" i="22"/>
  <c r="G35" i="22"/>
  <c r="F35" i="22"/>
  <c r="C35" i="22"/>
  <c r="Q34" i="22"/>
  <c r="N34" i="22"/>
  <c r="L34" i="22"/>
  <c r="G34" i="22"/>
  <c r="I34" i="22" s="1"/>
  <c r="D34" i="22"/>
  <c r="F34" i="22" s="1"/>
  <c r="Q33" i="22"/>
  <c r="N33" i="22"/>
  <c r="I33" i="22"/>
  <c r="F33" i="22"/>
  <c r="Q32" i="22"/>
  <c r="N32" i="22"/>
  <c r="L32" i="22"/>
  <c r="I32" i="22"/>
  <c r="F32" i="22"/>
  <c r="C32" i="22"/>
  <c r="Q31" i="22"/>
  <c r="N31" i="22"/>
  <c r="L31" i="22"/>
  <c r="I31" i="22"/>
  <c r="F31" i="22"/>
  <c r="C31" i="22"/>
  <c r="Q30" i="22"/>
  <c r="N30" i="22"/>
  <c r="L30" i="22"/>
  <c r="I30" i="22"/>
  <c r="F30" i="22"/>
  <c r="C30" i="22"/>
  <c r="Q29" i="22"/>
  <c r="N29" i="22"/>
  <c r="L29" i="22"/>
  <c r="G29" i="22"/>
  <c r="I29" i="22" s="1"/>
  <c r="F29" i="22"/>
  <c r="D29" i="22"/>
  <c r="Q28" i="22"/>
  <c r="N28" i="22"/>
  <c r="L28" i="22"/>
  <c r="I28" i="22"/>
  <c r="F28" i="22"/>
  <c r="Q27" i="22"/>
  <c r="N27" i="22"/>
  <c r="L27" i="22"/>
  <c r="I27" i="22"/>
  <c r="G27" i="22"/>
  <c r="D27" i="22"/>
  <c r="F27" i="22" s="1"/>
  <c r="Q26" i="22"/>
  <c r="N26" i="22"/>
  <c r="I26" i="22"/>
  <c r="G26" i="22"/>
  <c r="F26" i="22"/>
  <c r="D26" i="22"/>
  <c r="Q25" i="22"/>
  <c r="N25" i="22"/>
  <c r="L25" i="22"/>
  <c r="I25" i="22"/>
  <c r="F25" i="22"/>
  <c r="D25" i="22"/>
  <c r="Q24" i="22"/>
  <c r="N24" i="22"/>
  <c r="L24" i="22"/>
  <c r="I24" i="22"/>
  <c r="G24" i="22"/>
  <c r="D24" i="22"/>
  <c r="F24" i="22" s="1"/>
  <c r="Q23" i="22"/>
  <c r="N23" i="22"/>
  <c r="L23" i="22"/>
  <c r="G23" i="22"/>
  <c r="I23" i="22" s="1"/>
  <c r="D23" i="22"/>
  <c r="F23" i="22" s="1"/>
  <c r="Q22" i="22"/>
  <c r="N22" i="22"/>
  <c r="L22" i="22"/>
  <c r="I22" i="22"/>
  <c r="F22" i="22"/>
  <c r="Q21" i="22"/>
  <c r="N21" i="22"/>
  <c r="L21" i="22"/>
  <c r="I21" i="22"/>
  <c r="F21" i="22"/>
  <c r="Q20" i="22"/>
  <c r="N20" i="22"/>
  <c r="L20" i="22"/>
  <c r="I20" i="22"/>
  <c r="F20" i="22"/>
  <c r="Q19" i="22"/>
  <c r="N19" i="22"/>
  <c r="L19" i="22"/>
  <c r="I19" i="22"/>
  <c r="G19" i="22"/>
  <c r="D19" i="22"/>
  <c r="F19" i="22" s="1"/>
  <c r="Q18" i="22"/>
  <c r="N18" i="22"/>
  <c r="L18" i="22"/>
  <c r="I18" i="22"/>
  <c r="F18" i="22"/>
  <c r="Q17" i="22"/>
  <c r="N17" i="22"/>
  <c r="L17" i="22"/>
  <c r="I17" i="22"/>
  <c r="F17" i="22"/>
  <c r="Q16" i="22"/>
  <c r="N16" i="22"/>
  <c r="L16" i="22"/>
  <c r="I16" i="22"/>
  <c r="F16" i="22"/>
  <c r="Q15" i="22"/>
  <c r="N15" i="22"/>
  <c r="L15" i="22"/>
  <c r="I15" i="22"/>
  <c r="G15" i="22"/>
  <c r="G56" i="22" s="1"/>
  <c r="G61" i="22" s="1"/>
  <c r="I61" i="22" s="1"/>
  <c r="F15" i="22"/>
  <c r="Q14" i="22"/>
  <c r="N14" i="22"/>
  <c r="L14" i="22"/>
  <c r="I14" i="22"/>
  <c r="F14" i="22"/>
  <c r="Q13" i="22"/>
  <c r="N13" i="22"/>
  <c r="L13" i="22"/>
  <c r="I13" i="22"/>
  <c r="F13" i="22"/>
  <c r="Q12" i="22"/>
  <c r="N12" i="22"/>
  <c r="L12" i="22"/>
  <c r="I12" i="22"/>
  <c r="F12" i="22"/>
  <c r="Q11" i="22"/>
  <c r="N11" i="22"/>
  <c r="L11" i="22"/>
  <c r="I11" i="22"/>
  <c r="F11" i="22"/>
  <c r="Q10" i="22"/>
  <c r="L10" i="22"/>
  <c r="I10" i="22"/>
  <c r="F10" i="22"/>
  <c r="Q9" i="22"/>
  <c r="N9" i="22"/>
  <c r="I9" i="22"/>
  <c r="F9" i="22"/>
  <c r="H227" i="21"/>
  <c r="G227" i="21"/>
  <c r="E227" i="21"/>
  <c r="D227" i="21"/>
  <c r="I226" i="21"/>
  <c r="I227" i="21" s="1"/>
  <c r="F226" i="21"/>
  <c r="F227" i="21" s="1"/>
  <c r="I224" i="21"/>
  <c r="F224" i="21"/>
  <c r="M222" i="21"/>
  <c r="M225" i="21" s="1"/>
  <c r="H222" i="21"/>
  <c r="G222" i="21"/>
  <c r="E222" i="21"/>
  <c r="D222" i="21"/>
  <c r="O221" i="21"/>
  <c r="N221" i="21"/>
  <c r="P221" i="21" s="1"/>
  <c r="L221" i="21"/>
  <c r="I221" i="21"/>
  <c r="F221" i="21"/>
  <c r="O220" i="21"/>
  <c r="L220" i="21"/>
  <c r="N220" i="21" s="1"/>
  <c r="P220" i="21" s="1"/>
  <c r="I220" i="21"/>
  <c r="F220" i="21"/>
  <c r="O219" i="21"/>
  <c r="N219" i="21"/>
  <c r="P219" i="21" s="1"/>
  <c r="L219" i="21"/>
  <c r="I219" i="21"/>
  <c r="F219" i="21"/>
  <c r="P218" i="21"/>
  <c r="O218" i="21"/>
  <c r="N218" i="21"/>
  <c r="L218" i="21"/>
  <c r="I218" i="21"/>
  <c r="F218" i="21"/>
  <c r="O217" i="21"/>
  <c r="N217" i="21"/>
  <c r="P217" i="21" s="1"/>
  <c r="L217" i="21"/>
  <c r="I217" i="21"/>
  <c r="F217" i="21"/>
  <c r="O216" i="21"/>
  <c r="L216" i="21"/>
  <c r="N216" i="21" s="1"/>
  <c r="P216" i="21" s="1"/>
  <c r="I216" i="21"/>
  <c r="F216" i="21"/>
  <c r="O215" i="21"/>
  <c r="N215" i="21"/>
  <c r="P215" i="21" s="1"/>
  <c r="L215" i="21"/>
  <c r="I215" i="21"/>
  <c r="F215" i="21"/>
  <c r="P214" i="21"/>
  <c r="O214" i="21"/>
  <c r="N214" i="21"/>
  <c r="L214" i="21"/>
  <c r="I214" i="21"/>
  <c r="F214" i="21"/>
  <c r="O213" i="21"/>
  <c r="N213" i="21"/>
  <c r="P213" i="21" s="1"/>
  <c r="L213" i="21"/>
  <c r="I213" i="21"/>
  <c r="F213" i="21"/>
  <c r="O212" i="21"/>
  <c r="L212" i="21"/>
  <c r="N212" i="21" s="1"/>
  <c r="P212" i="21" s="1"/>
  <c r="I212" i="21"/>
  <c r="F212" i="21"/>
  <c r="O211" i="21"/>
  <c r="N211" i="21"/>
  <c r="P211" i="21" s="1"/>
  <c r="L211" i="21"/>
  <c r="I211" i="21"/>
  <c r="F211" i="21"/>
  <c r="P210" i="21"/>
  <c r="O210" i="21"/>
  <c r="N210" i="21"/>
  <c r="L210" i="21"/>
  <c r="I210" i="21"/>
  <c r="F210" i="21"/>
  <c r="O209" i="21"/>
  <c r="N209" i="21"/>
  <c r="P209" i="21" s="1"/>
  <c r="L209" i="21"/>
  <c r="I209" i="21"/>
  <c r="F209" i="21"/>
  <c r="O208" i="21"/>
  <c r="L208" i="21"/>
  <c r="N208" i="21" s="1"/>
  <c r="P208" i="21" s="1"/>
  <c r="I208" i="21"/>
  <c r="F208" i="21"/>
  <c r="O207" i="21"/>
  <c r="N207" i="21"/>
  <c r="P207" i="21" s="1"/>
  <c r="L207" i="21"/>
  <c r="I207" i="21"/>
  <c r="F207" i="21"/>
  <c r="P206" i="21"/>
  <c r="O206" i="21"/>
  <c r="N206" i="21"/>
  <c r="L206" i="21"/>
  <c r="I206" i="21"/>
  <c r="F206" i="21"/>
  <c r="O205" i="21"/>
  <c r="N205" i="21"/>
  <c r="P205" i="21" s="1"/>
  <c r="L205" i="21"/>
  <c r="I205" i="21"/>
  <c r="F205" i="21"/>
  <c r="O204" i="21"/>
  <c r="L204" i="21"/>
  <c r="N204" i="21" s="1"/>
  <c r="P204" i="21" s="1"/>
  <c r="I204" i="21"/>
  <c r="F204" i="21"/>
  <c r="O203" i="21"/>
  <c r="N203" i="21"/>
  <c r="P203" i="21" s="1"/>
  <c r="L203" i="21"/>
  <c r="I203" i="21"/>
  <c r="F203" i="21"/>
  <c r="P202" i="21"/>
  <c r="O202" i="21"/>
  <c r="N202" i="21"/>
  <c r="L202" i="21"/>
  <c r="I202" i="21"/>
  <c r="F202" i="21"/>
  <c r="O201" i="21"/>
  <c r="N201" i="21"/>
  <c r="P201" i="21" s="1"/>
  <c r="L201" i="21"/>
  <c r="I201" i="21"/>
  <c r="F201" i="21"/>
  <c r="O200" i="21"/>
  <c r="L200" i="21"/>
  <c r="N200" i="21" s="1"/>
  <c r="P200" i="21" s="1"/>
  <c r="I200" i="21"/>
  <c r="F200" i="21"/>
  <c r="O199" i="21"/>
  <c r="N199" i="21"/>
  <c r="P199" i="21" s="1"/>
  <c r="L199" i="21"/>
  <c r="I199" i="21"/>
  <c r="F199" i="21"/>
  <c r="P198" i="21"/>
  <c r="O198" i="21"/>
  <c r="N198" i="21"/>
  <c r="L198" i="21"/>
  <c r="I198" i="21"/>
  <c r="F198" i="21"/>
  <c r="O197" i="21"/>
  <c r="N197" i="21"/>
  <c r="P197" i="21" s="1"/>
  <c r="L197" i="21"/>
  <c r="I197" i="21"/>
  <c r="F197" i="21"/>
  <c r="O196" i="21"/>
  <c r="L196" i="21"/>
  <c r="N196" i="21" s="1"/>
  <c r="P196" i="21" s="1"/>
  <c r="I196" i="21"/>
  <c r="F196" i="21"/>
  <c r="O195" i="21"/>
  <c r="N195" i="21"/>
  <c r="P195" i="21" s="1"/>
  <c r="L195" i="21"/>
  <c r="I195" i="21"/>
  <c r="F195" i="21"/>
  <c r="P194" i="21"/>
  <c r="O194" i="21"/>
  <c r="N194" i="21"/>
  <c r="L194" i="21"/>
  <c r="I194" i="21"/>
  <c r="F194" i="21"/>
  <c r="O193" i="21"/>
  <c r="N193" i="21"/>
  <c r="P193" i="21" s="1"/>
  <c r="L193" i="21"/>
  <c r="I193" i="21"/>
  <c r="F193" i="21"/>
  <c r="O192" i="21"/>
  <c r="L192" i="21"/>
  <c r="N192" i="21" s="1"/>
  <c r="P192" i="21" s="1"/>
  <c r="I192" i="21"/>
  <c r="F192" i="21"/>
  <c r="O191" i="21"/>
  <c r="N191" i="21"/>
  <c r="P191" i="21" s="1"/>
  <c r="L191" i="21"/>
  <c r="I191" i="21"/>
  <c r="F191" i="21"/>
  <c r="P190" i="21"/>
  <c r="O190" i="21"/>
  <c r="N190" i="21"/>
  <c r="L190" i="21"/>
  <c r="I190" i="21"/>
  <c r="F190" i="21"/>
  <c r="O189" i="21"/>
  <c r="N189" i="21"/>
  <c r="P189" i="21" s="1"/>
  <c r="L189" i="21"/>
  <c r="I189" i="21"/>
  <c r="F189" i="21"/>
  <c r="P188" i="21"/>
  <c r="O188" i="21"/>
  <c r="L188" i="21"/>
  <c r="N188" i="21" s="1"/>
  <c r="I188" i="21"/>
  <c r="F188" i="21"/>
  <c r="O187" i="21"/>
  <c r="N187" i="21"/>
  <c r="P187" i="21" s="1"/>
  <c r="L187" i="21"/>
  <c r="I187" i="21"/>
  <c r="F187" i="21"/>
  <c r="P186" i="21"/>
  <c r="O186" i="21"/>
  <c r="N186" i="21"/>
  <c r="L186" i="21"/>
  <c r="I186" i="21"/>
  <c r="F186" i="21"/>
  <c r="O185" i="21"/>
  <c r="N185" i="21"/>
  <c r="P185" i="21" s="1"/>
  <c r="L185" i="21"/>
  <c r="I185" i="21"/>
  <c r="F185" i="21"/>
  <c r="O184" i="21"/>
  <c r="L184" i="21"/>
  <c r="N184" i="21" s="1"/>
  <c r="P184" i="21" s="1"/>
  <c r="I184" i="21"/>
  <c r="F184" i="21"/>
  <c r="O183" i="21"/>
  <c r="N183" i="21"/>
  <c r="P183" i="21" s="1"/>
  <c r="L183" i="21"/>
  <c r="I183" i="21"/>
  <c r="F183" i="21"/>
  <c r="P182" i="21"/>
  <c r="O182" i="21"/>
  <c r="N182" i="21"/>
  <c r="L182" i="21"/>
  <c r="I182" i="21"/>
  <c r="F182" i="21"/>
  <c r="O181" i="21"/>
  <c r="N181" i="21"/>
  <c r="P181" i="21" s="1"/>
  <c r="L181" i="21"/>
  <c r="I181" i="21"/>
  <c r="F181" i="21"/>
  <c r="O180" i="21"/>
  <c r="L180" i="21"/>
  <c r="N180" i="21" s="1"/>
  <c r="P180" i="21" s="1"/>
  <c r="I180" i="21"/>
  <c r="F180" i="21"/>
  <c r="O179" i="21"/>
  <c r="L179" i="21"/>
  <c r="N179" i="21" s="1"/>
  <c r="P179" i="21" s="1"/>
  <c r="I179" i="21"/>
  <c r="F179" i="21"/>
  <c r="P178" i="21"/>
  <c r="O178" i="21"/>
  <c r="N178" i="21"/>
  <c r="L178" i="21"/>
  <c r="I178" i="21"/>
  <c r="F178" i="21"/>
  <c r="O177" i="21"/>
  <c r="N177" i="21"/>
  <c r="P177" i="21" s="1"/>
  <c r="L177" i="21"/>
  <c r="I177" i="21"/>
  <c r="F177" i="21"/>
  <c r="P176" i="21"/>
  <c r="O176" i="21"/>
  <c r="L176" i="21"/>
  <c r="N176" i="21" s="1"/>
  <c r="I176" i="21"/>
  <c r="F176" i="21"/>
  <c r="O175" i="21"/>
  <c r="N175" i="21"/>
  <c r="P175" i="21" s="1"/>
  <c r="L175" i="21"/>
  <c r="I175" i="21"/>
  <c r="F175" i="21"/>
  <c r="P174" i="21"/>
  <c r="O174" i="21"/>
  <c r="N174" i="21"/>
  <c r="L174" i="21"/>
  <c r="I174" i="21"/>
  <c r="F174" i="21"/>
  <c r="O173" i="21"/>
  <c r="N173" i="21"/>
  <c r="P173" i="21" s="1"/>
  <c r="L173" i="21"/>
  <c r="I173" i="21"/>
  <c r="F173" i="21"/>
  <c r="O172" i="21"/>
  <c r="P172" i="21" s="1"/>
  <c r="L172" i="21"/>
  <c r="N172" i="21" s="1"/>
  <c r="I172" i="21"/>
  <c r="F172" i="21"/>
  <c r="O171" i="21"/>
  <c r="L171" i="21"/>
  <c r="N171" i="21" s="1"/>
  <c r="P171" i="21" s="1"/>
  <c r="I171" i="21"/>
  <c r="F171" i="21"/>
  <c r="P170" i="21"/>
  <c r="O170" i="21"/>
  <c r="N170" i="21"/>
  <c r="L170" i="21"/>
  <c r="I170" i="21"/>
  <c r="F170" i="21"/>
  <c r="O169" i="21"/>
  <c r="N169" i="21"/>
  <c r="P169" i="21" s="1"/>
  <c r="L169" i="21"/>
  <c r="I169" i="21"/>
  <c r="F169" i="21"/>
  <c r="O168" i="21"/>
  <c r="L168" i="21"/>
  <c r="N168" i="21" s="1"/>
  <c r="P168" i="21" s="1"/>
  <c r="I168" i="21"/>
  <c r="F168" i="21"/>
  <c r="O167" i="21"/>
  <c r="N167" i="21"/>
  <c r="P167" i="21" s="1"/>
  <c r="L167" i="21"/>
  <c r="I167" i="21"/>
  <c r="F167" i="21"/>
  <c r="P166" i="21"/>
  <c r="O166" i="21"/>
  <c r="N166" i="21"/>
  <c r="L166" i="21"/>
  <c r="I166" i="21"/>
  <c r="F166" i="21"/>
  <c r="O165" i="21"/>
  <c r="N165" i="21"/>
  <c r="P165" i="21" s="1"/>
  <c r="L165" i="21"/>
  <c r="I165" i="21"/>
  <c r="F165" i="21"/>
  <c r="O164" i="21"/>
  <c r="L164" i="21"/>
  <c r="N164" i="21" s="1"/>
  <c r="I164" i="21"/>
  <c r="F164" i="21"/>
  <c r="O163" i="21"/>
  <c r="L163" i="21"/>
  <c r="N163" i="21" s="1"/>
  <c r="P163" i="21" s="1"/>
  <c r="I163" i="21"/>
  <c r="F163" i="21"/>
  <c r="P162" i="21"/>
  <c r="O162" i="21"/>
  <c r="N162" i="21"/>
  <c r="L162" i="21"/>
  <c r="I162" i="21"/>
  <c r="F162" i="21"/>
  <c r="O161" i="21"/>
  <c r="N161" i="21"/>
  <c r="P161" i="21" s="1"/>
  <c r="L161" i="21"/>
  <c r="I161" i="21"/>
  <c r="F161" i="21"/>
  <c r="P160" i="21"/>
  <c r="O160" i="21"/>
  <c r="L160" i="21"/>
  <c r="N160" i="21" s="1"/>
  <c r="I160" i="21"/>
  <c r="F160" i="21"/>
  <c r="O159" i="21"/>
  <c r="N159" i="21"/>
  <c r="P159" i="21" s="1"/>
  <c r="L159" i="21"/>
  <c r="I159" i="21"/>
  <c r="F159" i="21"/>
  <c r="P158" i="21"/>
  <c r="O158" i="21"/>
  <c r="N158" i="21"/>
  <c r="L158" i="21"/>
  <c r="I158" i="21"/>
  <c r="F158" i="21"/>
  <c r="O157" i="21"/>
  <c r="N157" i="21"/>
  <c r="P157" i="21" s="1"/>
  <c r="L157" i="21"/>
  <c r="I157" i="21"/>
  <c r="F157" i="21"/>
  <c r="O156" i="21"/>
  <c r="P156" i="21" s="1"/>
  <c r="L156" i="21"/>
  <c r="N156" i="21" s="1"/>
  <c r="I156" i="21"/>
  <c r="F156" i="21"/>
  <c r="O155" i="21"/>
  <c r="L155" i="21"/>
  <c r="N155" i="21" s="1"/>
  <c r="P155" i="21" s="1"/>
  <c r="I155" i="21"/>
  <c r="F155" i="21"/>
  <c r="P154" i="21"/>
  <c r="O154" i="21"/>
  <c r="N154" i="21"/>
  <c r="L154" i="21"/>
  <c r="I154" i="21"/>
  <c r="F154" i="21"/>
  <c r="O153" i="21"/>
  <c r="N153" i="21"/>
  <c r="P153" i="21" s="1"/>
  <c r="L153" i="21"/>
  <c r="I153" i="21"/>
  <c r="F153" i="21"/>
  <c r="O152" i="21"/>
  <c r="L152" i="21"/>
  <c r="N152" i="21" s="1"/>
  <c r="P152" i="21" s="1"/>
  <c r="I152" i="21"/>
  <c r="F152" i="21"/>
  <c r="O151" i="21"/>
  <c r="N151" i="21"/>
  <c r="P151" i="21" s="1"/>
  <c r="L151" i="21"/>
  <c r="I151" i="21"/>
  <c r="F151" i="21"/>
  <c r="P150" i="21"/>
  <c r="O150" i="21"/>
  <c r="N150" i="21"/>
  <c r="L150" i="21"/>
  <c r="I150" i="21"/>
  <c r="F150" i="21"/>
  <c r="O149" i="21"/>
  <c r="N149" i="21"/>
  <c r="P149" i="21" s="1"/>
  <c r="L149" i="21"/>
  <c r="I149" i="21"/>
  <c r="F149" i="21"/>
  <c r="O148" i="21"/>
  <c r="L148" i="21"/>
  <c r="N148" i="21" s="1"/>
  <c r="P148" i="21" s="1"/>
  <c r="I148" i="21"/>
  <c r="F148" i="21"/>
  <c r="O147" i="21"/>
  <c r="L147" i="21"/>
  <c r="N147" i="21" s="1"/>
  <c r="P147" i="21" s="1"/>
  <c r="I147" i="21"/>
  <c r="F147" i="21"/>
  <c r="P146" i="21"/>
  <c r="O146" i="21"/>
  <c r="N146" i="21"/>
  <c r="L146" i="21"/>
  <c r="I146" i="21"/>
  <c r="F146" i="21"/>
  <c r="O145" i="21"/>
  <c r="N145" i="21"/>
  <c r="P145" i="21" s="1"/>
  <c r="L145" i="21"/>
  <c r="I145" i="21"/>
  <c r="F145" i="21"/>
  <c r="P144" i="21"/>
  <c r="O144" i="21"/>
  <c r="L144" i="21"/>
  <c r="N144" i="21" s="1"/>
  <c r="I144" i="21"/>
  <c r="F144" i="21"/>
  <c r="O143" i="21"/>
  <c r="N143" i="21"/>
  <c r="P143" i="21" s="1"/>
  <c r="L143" i="21"/>
  <c r="I143" i="21"/>
  <c r="F143" i="21"/>
  <c r="P142" i="21"/>
  <c r="O142" i="21"/>
  <c r="N142" i="21"/>
  <c r="L142" i="21"/>
  <c r="I142" i="21"/>
  <c r="F142" i="21"/>
  <c r="O141" i="21"/>
  <c r="N141" i="21"/>
  <c r="P141" i="21" s="1"/>
  <c r="L141" i="21"/>
  <c r="I141" i="21"/>
  <c r="F141" i="21"/>
  <c r="O140" i="21"/>
  <c r="P140" i="21" s="1"/>
  <c r="L140" i="21"/>
  <c r="N140" i="21" s="1"/>
  <c r="I140" i="21"/>
  <c r="F140" i="21"/>
  <c r="O139" i="21"/>
  <c r="L139" i="21"/>
  <c r="N139" i="21" s="1"/>
  <c r="P139" i="21" s="1"/>
  <c r="I139" i="21"/>
  <c r="F139" i="21"/>
  <c r="P138" i="21"/>
  <c r="O138" i="21"/>
  <c r="N138" i="21"/>
  <c r="L138" i="21"/>
  <c r="I138" i="21"/>
  <c r="F138" i="21"/>
  <c r="O137" i="21"/>
  <c r="N137" i="21"/>
  <c r="P137" i="21" s="1"/>
  <c r="L137" i="21"/>
  <c r="I137" i="21"/>
  <c r="F137" i="21"/>
  <c r="O136" i="21"/>
  <c r="L136" i="21"/>
  <c r="N136" i="21" s="1"/>
  <c r="P136" i="21" s="1"/>
  <c r="I136" i="21"/>
  <c r="F136" i="21"/>
  <c r="O135" i="21"/>
  <c r="N135" i="21"/>
  <c r="P135" i="21" s="1"/>
  <c r="L135" i="21"/>
  <c r="I135" i="21"/>
  <c r="F135" i="21"/>
  <c r="P134" i="21"/>
  <c r="O134" i="21"/>
  <c r="N134" i="21"/>
  <c r="L134" i="21"/>
  <c r="I134" i="21"/>
  <c r="F134" i="21"/>
  <c r="O133" i="21"/>
  <c r="N133" i="21"/>
  <c r="P133" i="21" s="1"/>
  <c r="L133" i="21"/>
  <c r="I133" i="21"/>
  <c r="F133" i="21"/>
  <c r="O132" i="21"/>
  <c r="L132" i="21"/>
  <c r="N132" i="21" s="1"/>
  <c r="I132" i="21"/>
  <c r="F132" i="21"/>
  <c r="O131" i="21"/>
  <c r="L131" i="21"/>
  <c r="N131" i="21" s="1"/>
  <c r="P131" i="21" s="1"/>
  <c r="I131" i="21"/>
  <c r="F131" i="21"/>
  <c r="P130" i="21"/>
  <c r="O130" i="21"/>
  <c r="N130" i="21"/>
  <c r="L130" i="21"/>
  <c r="I130" i="21"/>
  <c r="F130" i="21"/>
  <c r="O129" i="21"/>
  <c r="N129" i="21"/>
  <c r="P129" i="21" s="1"/>
  <c r="L129" i="21"/>
  <c r="I129" i="21"/>
  <c r="F129" i="21"/>
  <c r="P128" i="21"/>
  <c r="O128" i="21"/>
  <c r="L128" i="21"/>
  <c r="N128" i="21" s="1"/>
  <c r="I128" i="21"/>
  <c r="F128" i="21"/>
  <c r="O127" i="21"/>
  <c r="N127" i="21"/>
  <c r="P127" i="21" s="1"/>
  <c r="L127" i="21"/>
  <c r="I127" i="21"/>
  <c r="F127" i="21"/>
  <c r="P126" i="21"/>
  <c r="O126" i="21"/>
  <c r="N126" i="21"/>
  <c r="L126" i="21"/>
  <c r="I126" i="21"/>
  <c r="F126" i="21"/>
  <c r="O125" i="21"/>
  <c r="N125" i="21"/>
  <c r="P125" i="21" s="1"/>
  <c r="L125" i="21"/>
  <c r="I125" i="21"/>
  <c r="F125" i="21"/>
  <c r="O124" i="21"/>
  <c r="P124" i="21" s="1"/>
  <c r="L124" i="21"/>
  <c r="N124" i="21" s="1"/>
  <c r="I124" i="21"/>
  <c r="F124" i="21"/>
  <c r="O123" i="21"/>
  <c r="L123" i="21"/>
  <c r="N123" i="21" s="1"/>
  <c r="P123" i="21" s="1"/>
  <c r="I123" i="21"/>
  <c r="F123" i="21"/>
  <c r="P122" i="21"/>
  <c r="O122" i="21"/>
  <c r="N122" i="21"/>
  <c r="L122" i="21"/>
  <c r="I122" i="21"/>
  <c r="F122" i="21"/>
  <c r="O121" i="21"/>
  <c r="N121" i="21"/>
  <c r="P121" i="21" s="1"/>
  <c r="L121" i="21"/>
  <c r="I121" i="21"/>
  <c r="F121" i="21"/>
  <c r="O120" i="21"/>
  <c r="L120" i="21"/>
  <c r="N120" i="21" s="1"/>
  <c r="P120" i="21" s="1"/>
  <c r="I120" i="21"/>
  <c r="F120" i="21"/>
  <c r="O119" i="21"/>
  <c r="N119" i="21"/>
  <c r="P119" i="21" s="1"/>
  <c r="L119" i="21"/>
  <c r="I119" i="21"/>
  <c r="F119" i="21"/>
  <c r="P118" i="21"/>
  <c r="O118" i="21"/>
  <c r="N118" i="21"/>
  <c r="L118" i="21"/>
  <c r="I118" i="21"/>
  <c r="F118" i="21"/>
  <c r="O117" i="21"/>
  <c r="L117" i="21"/>
  <c r="N117" i="21" s="1"/>
  <c r="P117" i="21" s="1"/>
  <c r="I117" i="21"/>
  <c r="F117" i="21"/>
  <c r="O116" i="21"/>
  <c r="L116" i="21"/>
  <c r="N116" i="21" s="1"/>
  <c r="P116" i="21" s="1"/>
  <c r="I116" i="21"/>
  <c r="F116" i="21"/>
  <c r="P115" i="21"/>
  <c r="O115" i="21"/>
  <c r="N115" i="21"/>
  <c r="L115" i="21"/>
  <c r="I115" i="21"/>
  <c r="F115" i="21"/>
  <c r="O114" i="21"/>
  <c r="N114" i="21"/>
  <c r="P114" i="21" s="1"/>
  <c r="L114" i="21"/>
  <c r="I114" i="21"/>
  <c r="F114" i="21"/>
  <c r="O113" i="21"/>
  <c r="L113" i="21"/>
  <c r="N113" i="21" s="1"/>
  <c r="P113" i="21" s="1"/>
  <c r="I113" i="21"/>
  <c r="F113" i="21"/>
  <c r="O112" i="21"/>
  <c r="P112" i="21" s="1"/>
  <c r="L112" i="21"/>
  <c r="N112" i="21" s="1"/>
  <c r="I112" i="21"/>
  <c r="F112" i="21"/>
  <c r="O111" i="21"/>
  <c r="N111" i="21"/>
  <c r="P111" i="21" s="1"/>
  <c r="L111" i="21"/>
  <c r="I111" i="21"/>
  <c r="F111" i="21"/>
  <c r="P110" i="21"/>
  <c r="O110" i="21"/>
  <c r="N110" i="21"/>
  <c r="L110" i="21"/>
  <c r="I110" i="21"/>
  <c r="F110" i="21"/>
  <c r="O109" i="21"/>
  <c r="L109" i="21"/>
  <c r="N109" i="21" s="1"/>
  <c r="P109" i="21" s="1"/>
  <c r="I109" i="21"/>
  <c r="F109" i="21"/>
  <c r="O108" i="21"/>
  <c r="L108" i="21"/>
  <c r="N108" i="21" s="1"/>
  <c r="I108" i="21"/>
  <c r="F108" i="21"/>
  <c r="P107" i="21"/>
  <c r="O107" i="21"/>
  <c r="N107" i="21"/>
  <c r="L107" i="21"/>
  <c r="I107" i="21"/>
  <c r="F107" i="21"/>
  <c r="O106" i="21"/>
  <c r="N106" i="21"/>
  <c r="P106" i="21" s="1"/>
  <c r="L106" i="21"/>
  <c r="I106" i="21"/>
  <c r="F106" i="21"/>
  <c r="O105" i="21"/>
  <c r="L105" i="21"/>
  <c r="N105" i="21" s="1"/>
  <c r="P105" i="21" s="1"/>
  <c r="I105" i="21"/>
  <c r="F105" i="21"/>
  <c r="O104" i="21"/>
  <c r="P104" i="21" s="1"/>
  <c r="L104" i="21"/>
  <c r="N104" i="21" s="1"/>
  <c r="I104" i="21"/>
  <c r="F104" i="21"/>
  <c r="O103" i="21"/>
  <c r="N103" i="21"/>
  <c r="P103" i="21" s="1"/>
  <c r="L103" i="21"/>
  <c r="I103" i="21"/>
  <c r="F103" i="21"/>
  <c r="P102" i="21"/>
  <c r="O102" i="21"/>
  <c r="N102" i="21"/>
  <c r="L102" i="21"/>
  <c r="I102" i="21"/>
  <c r="F102" i="21"/>
  <c r="O101" i="21"/>
  <c r="L101" i="21"/>
  <c r="N101" i="21" s="1"/>
  <c r="P101" i="21" s="1"/>
  <c r="I101" i="21"/>
  <c r="F101" i="21"/>
  <c r="O100" i="21"/>
  <c r="L100" i="21"/>
  <c r="N100" i="21" s="1"/>
  <c r="P100" i="21" s="1"/>
  <c r="I100" i="21"/>
  <c r="F100" i="21"/>
  <c r="P99" i="21"/>
  <c r="O99" i="21"/>
  <c r="N99" i="21"/>
  <c r="L99" i="21"/>
  <c r="I99" i="21"/>
  <c r="F99" i="21"/>
  <c r="O98" i="21"/>
  <c r="N98" i="21"/>
  <c r="P98" i="21" s="1"/>
  <c r="L98" i="21"/>
  <c r="I98" i="21"/>
  <c r="F98" i="21"/>
  <c r="O97" i="21"/>
  <c r="L97" i="21"/>
  <c r="N97" i="21" s="1"/>
  <c r="P97" i="21" s="1"/>
  <c r="I97" i="21"/>
  <c r="F97" i="21"/>
  <c r="O96" i="21"/>
  <c r="P96" i="21" s="1"/>
  <c r="L96" i="21"/>
  <c r="N96" i="21" s="1"/>
  <c r="I96" i="21"/>
  <c r="F96" i="21"/>
  <c r="O95" i="21"/>
  <c r="N95" i="21"/>
  <c r="P95" i="21" s="1"/>
  <c r="L95" i="21"/>
  <c r="I95" i="21"/>
  <c r="F95" i="21"/>
  <c r="P94" i="21"/>
  <c r="O94" i="21"/>
  <c r="N94" i="21"/>
  <c r="L94" i="21"/>
  <c r="I94" i="21"/>
  <c r="F94" i="21"/>
  <c r="O93" i="21"/>
  <c r="L93" i="21"/>
  <c r="N93" i="21" s="1"/>
  <c r="P93" i="21" s="1"/>
  <c r="I93" i="21"/>
  <c r="F93" i="21"/>
  <c r="O92" i="21"/>
  <c r="L92" i="21"/>
  <c r="N92" i="21" s="1"/>
  <c r="P92" i="21" s="1"/>
  <c r="I92" i="21"/>
  <c r="F92" i="21"/>
  <c r="P91" i="21"/>
  <c r="O91" i="21"/>
  <c r="N91" i="21"/>
  <c r="L91" i="21"/>
  <c r="I91" i="21"/>
  <c r="F91" i="21"/>
  <c r="O90" i="21"/>
  <c r="N90" i="21"/>
  <c r="P90" i="21" s="1"/>
  <c r="L90" i="21"/>
  <c r="I90" i="21"/>
  <c r="F90" i="21"/>
  <c r="O89" i="21"/>
  <c r="L89" i="21"/>
  <c r="N89" i="21" s="1"/>
  <c r="P89" i="21" s="1"/>
  <c r="I89" i="21"/>
  <c r="F89" i="21"/>
  <c r="O88" i="21"/>
  <c r="P88" i="21" s="1"/>
  <c r="L88" i="21"/>
  <c r="N88" i="21" s="1"/>
  <c r="I88" i="21"/>
  <c r="F88" i="21"/>
  <c r="O87" i="21"/>
  <c r="N87" i="21"/>
  <c r="P87" i="21" s="1"/>
  <c r="L87" i="21"/>
  <c r="I87" i="21"/>
  <c r="F87" i="21"/>
  <c r="P86" i="21"/>
  <c r="O86" i="21"/>
  <c r="N86" i="21"/>
  <c r="L86" i="21"/>
  <c r="I86" i="21"/>
  <c r="F86" i="21"/>
  <c r="O85" i="21"/>
  <c r="L85" i="21"/>
  <c r="N85" i="21" s="1"/>
  <c r="P85" i="21" s="1"/>
  <c r="I85" i="21"/>
  <c r="F85" i="21"/>
  <c r="O84" i="21"/>
  <c r="L84" i="21"/>
  <c r="N84" i="21" s="1"/>
  <c r="P84" i="21" s="1"/>
  <c r="I84" i="21"/>
  <c r="F84" i="21"/>
  <c r="P83" i="21"/>
  <c r="O83" i="21"/>
  <c r="N83" i="21"/>
  <c r="L83" i="21"/>
  <c r="I83" i="21"/>
  <c r="F83" i="21"/>
  <c r="O82" i="21"/>
  <c r="N82" i="21"/>
  <c r="P82" i="21" s="1"/>
  <c r="L82" i="21"/>
  <c r="I82" i="21"/>
  <c r="F82" i="21"/>
  <c r="O81" i="21"/>
  <c r="L81" i="21"/>
  <c r="N81" i="21" s="1"/>
  <c r="P81" i="21" s="1"/>
  <c r="I81" i="21"/>
  <c r="F81" i="21"/>
  <c r="O80" i="21"/>
  <c r="P80" i="21" s="1"/>
  <c r="L80" i="21"/>
  <c r="N80" i="21" s="1"/>
  <c r="I80" i="21"/>
  <c r="F80" i="21"/>
  <c r="O79" i="21"/>
  <c r="N79" i="21"/>
  <c r="P79" i="21" s="1"/>
  <c r="L79" i="21"/>
  <c r="I79" i="21"/>
  <c r="F79" i="21"/>
  <c r="P78" i="21"/>
  <c r="O78" i="21"/>
  <c r="N78" i="21"/>
  <c r="L78" i="21"/>
  <c r="I78" i="21"/>
  <c r="F78" i="21"/>
  <c r="Q77" i="21"/>
  <c r="Q222" i="21" s="1"/>
  <c r="Q226" i="21" s="1"/>
  <c r="O77" i="21"/>
  <c r="N77" i="21"/>
  <c r="L77" i="21"/>
  <c r="I77" i="21"/>
  <c r="F77" i="21"/>
  <c r="P76" i="21"/>
  <c r="O76" i="21"/>
  <c r="L76" i="21"/>
  <c r="N76" i="21" s="1"/>
  <c r="I76" i="21"/>
  <c r="F76" i="21"/>
  <c r="O75" i="21"/>
  <c r="L75" i="21"/>
  <c r="N75" i="21" s="1"/>
  <c r="P75" i="21" s="1"/>
  <c r="I75" i="21"/>
  <c r="F75" i="21"/>
  <c r="O74" i="21"/>
  <c r="L74" i="21"/>
  <c r="N74" i="21" s="1"/>
  <c r="P74" i="21" s="1"/>
  <c r="I74" i="21"/>
  <c r="F74" i="21"/>
  <c r="O73" i="21"/>
  <c r="N73" i="21"/>
  <c r="P73" i="21" s="1"/>
  <c r="L73" i="21"/>
  <c r="I73" i="21"/>
  <c r="F73" i="21"/>
  <c r="O72" i="21"/>
  <c r="L72" i="21"/>
  <c r="N72" i="21" s="1"/>
  <c r="P72" i="21" s="1"/>
  <c r="I72" i="21"/>
  <c r="F72" i="21"/>
  <c r="O71" i="21"/>
  <c r="L71" i="21"/>
  <c r="N71" i="21" s="1"/>
  <c r="P71" i="21" s="1"/>
  <c r="I71" i="21"/>
  <c r="F71" i="21"/>
  <c r="O70" i="21"/>
  <c r="L70" i="21"/>
  <c r="N70" i="21" s="1"/>
  <c r="P70" i="21" s="1"/>
  <c r="I70" i="21"/>
  <c r="F70" i="21"/>
  <c r="O69" i="21"/>
  <c r="N69" i="21"/>
  <c r="P69" i="21" s="1"/>
  <c r="L69" i="21"/>
  <c r="I69" i="21"/>
  <c r="F69" i="21"/>
  <c r="P68" i="21"/>
  <c r="O68" i="21"/>
  <c r="L68" i="21"/>
  <c r="N68" i="21" s="1"/>
  <c r="I68" i="21"/>
  <c r="F68" i="21"/>
  <c r="O67" i="21"/>
  <c r="L67" i="21"/>
  <c r="N67" i="21" s="1"/>
  <c r="P67" i="21" s="1"/>
  <c r="I67" i="21"/>
  <c r="F67" i="21"/>
  <c r="O66" i="21"/>
  <c r="L66" i="21"/>
  <c r="N66" i="21" s="1"/>
  <c r="I66" i="21"/>
  <c r="F66" i="21"/>
  <c r="O65" i="21"/>
  <c r="N65" i="21"/>
  <c r="P65" i="21" s="1"/>
  <c r="L65" i="21"/>
  <c r="I65" i="21"/>
  <c r="F65" i="21"/>
  <c r="O64" i="21"/>
  <c r="L64" i="21"/>
  <c r="N64" i="21" s="1"/>
  <c r="P64" i="21" s="1"/>
  <c r="I64" i="21"/>
  <c r="F64" i="21"/>
  <c r="O63" i="21"/>
  <c r="L63" i="21"/>
  <c r="N63" i="21" s="1"/>
  <c r="P63" i="21" s="1"/>
  <c r="I63" i="21"/>
  <c r="F63" i="21"/>
  <c r="O62" i="21"/>
  <c r="L62" i="21"/>
  <c r="N62" i="21" s="1"/>
  <c r="P62" i="21" s="1"/>
  <c r="I62" i="21"/>
  <c r="F62" i="21"/>
  <c r="O61" i="21"/>
  <c r="L61" i="21"/>
  <c r="N61" i="21" s="1"/>
  <c r="P61" i="21" s="1"/>
  <c r="I61" i="21"/>
  <c r="F61" i="21"/>
  <c r="O60" i="21"/>
  <c r="L60" i="21"/>
  <c r="N60" i="21" s="1"/>
  <c r="P60" i="21" s="1"/>
  <c r="I60" i="21"/>
  <c r="F60" i="21"/>
  <c r="O59" i="21"/>
  <c r="L59" i="21"/>
  <c r="N59" i="21" s="1"/>
  <c r="P59" i="21" s="1"/>
  <c r="I59" i="21"/>
  <c r="F59" i="21"/>
  <c r="O58" i="21"/>
  <c r="L58" i="21"/>
  <c r="N58" i="21" s="1"/>
  <c r="P58" i="21" s="1"/>
  <c r="I58" i="21"/>
  <c r="F58" i="21"/>
  <c r="O57" i="21"/>
  <c r="L57" i="21"/>
  <c r="N57" i="21" s="1"/>
  <c r="P57" i="21" s="1"/>
  <c r="I57" i="21"/>
  <c r="F57" i="21"/>
  <c r="O56" i="21"/>
  <c r="L56" i="21"/>
  <c r="N56" i="21" s="1"/>
  <c r="P56" i="21" s="1"/>
  <c r="I56" i="21"/>
  <c r="F56" i="21"/>
  <c r="O55" i="21"/>
  <c r="L55" i="21"/>
  <c r="N55" i="21" s="1"/>
  <c r="P55" i="21" s="1"/>
  <c r="I55" i="21"/>
  <c r="F55" i="21"/>
  <c r="O54" i="21"/>
  <c r="L54" i="21"/>
  <c r="N54" i="21" s="1"/>
  <c r="P54" i="21" s="1"/>
  <c r="I54" i="21"/>
  <c r="F54" i="21"/>
  <c r="O53" i="21"/>
  <c r="L53" i="21"/>
  <c r="N53" i="21" s="1"/>
  <c r="P53" i="21" s="1"/>
  <c r="I53" i="21"/>
  <c r="F53" i="21"/>
  <c r="O52" i="21"/>
  <c r="L52" i="21"/>
  <c r="N52" i="21" s="1"/>
  <c r="P52" i="21" s="1"/>
  <c r="I52" i="21"/>
  <c r="F52" i="21"/>
  <c r="O51" i="21"/>
  <c r="L51" i="21"/>
  <c r="N51" i="21" s="1"/>
  <c r="P51" i="21" s="1"/>
  <c r="I51" i="21"/>
  <c r="F51" i="21"/>
  <c r="O50" i="21"/>
  <c r="L50" i="21"/>
  <c r="N50" i="21" s="1"/>
  <c r="P50" i="21" s="1"/>
  <c r="I50" i="21"/>
  <c r="F50" i="21"/>
  <c r="O49" i="21"/>
  <c r="L49" i="21"/>
  <c r="N49" i="21" s="1"/>
  <c r="P49" i="21" s="1"/>
  <c r="I49" i="21"/>
  <c r="F49" i="21"/>
  <c r="O48" i="21"/>
  <c r="L48" i="21"/>
  <c r="N48" i="21" s="1"/>
  <c r="P48" i="21" s="1"/>
  <c r="I48" i="21"/>
  <c r="F48" i="21"/>
  <c r="O47" i="21"/>
  <c r="L47" i="21"/>
  <c r="N47" i="21" s="1"/>
  <c r="P47" i="21" s="1"/>
  <c r="I47" i="21"/>
  <c r="F47" i="21"/>
  <c r="O46" i="21"/>
  <c r="L46" i="21"/>
  <c r="N46" i="21" s="1"/>
  <c r="P46" i="21" s="1"/>
  <c r="I46" i="21"/>
  <c r="F46" i="21"/>
  <c r="O45" i="21"/>
  <c r="L45" i="21"/>
  <c r="N45" i="21" s="1"/>
  <c r="P45" i="21" s="1"/>
  <c r="I45" i="21"/>
  <c r="F45" i="21"/>
  <c r="O44" i="21"/>
  <c r="L44" i="21"/>
  <c r="N44" i="21" s="1"/>
  <c r="P44" i="21" s="1"/>
  <c r="I44" i="21"/>
  <c r="F44" i="21"/>
  <c r="O43" i="21"/>
  <c r="L43" i="21"/>
  <c r="N43" i="21" s="1"/>
  <c r="P43" i="21" s="1"/>
  <c r="I43" i="21"/>
  <c r="F43" i="21"/>
  <c r="O42" i="21"/>
  <c r="L42" i="21"/>
  <c r="N42" i="21" s="1"/>
  <c r="P42" i="21" s="1"/>
  <c r="I42" i="21"/>
  <c r="F42" i="21"/>
  <c r="O41" i="21"/>
  <c r="L41" i="21"/>
  <c r="N41" i="21" s="1"/>
  <c r="P41" i="21" s="1"/>
  <c r="I41" i="21"/>
  <c r="F41" i="21"/>
  <c r="O40" i="21"/>
  <c r="L40" i="21"/>
  <c r="N40" i="21" s="1"/>
  <c r="P40" i="21" s="1"/>
  <c r="I40" i="21"/>
  <c r="F40" i="21"/>
  <c r="O39" i="21"/>
  <c r="L39" i="21"/>
  <c r="N39" i="21" s="1"/>
  <c r="P39" i="21" s="1"/>
  <c r="I39" i="21"/>
  <c r="F39" i="21"/>
  <c r="O38" i="21"/>
  <c r="L38" i="21"/>
  <c r="N38" i="21" s="1"/>
  <c r="P38" i="21" s="1"/>
  <c r="I38" i="21"/>
  <c r="F38" i="21"/>
  <c r="O37" i="21"/>
  <c r="L37" i="21"/>
  <c r="N37" i="21" s="1"/>
  <c r="P37" i="21" s="1"/>
  <c r="I37" i="21"/>
  <c r="F37" i="21"/>
  <c r="O36" i="21"/>
  <c r="L36" i="21"/>
  <c r="I36" i="21"/>
  <c r="F36" i="21"/>
  <c r="O35" i="21"/>
  <c r="L35" i="21"/>
  <c r="N35" i="21" s="1"/>
  <c r="P35" i="21" s="1"/>
  <c r="I35" i="21"/>
  <c r="F35" i="21"/>
  <c r="O34" i="21"/>
  <c r="L34" i="21"/>
  <c r="N34" i="21" s="1"/>
  <c r="P34" i="21" s="1"/>
  <c r="I34" i="21"/>
  <c r="F34" i="21"/>
  <c r="O33" i="21"/>
  <c r="L33" i="21"/>
  <c r="N33" i="21" s="1"/>
  <c r="P33" i="21" s="1"/>
  <c r="I33" i="21"/>
  <c r="F33" i="21"/>
  <c r="O32" i="21"/>
  <c r="L32" i="21"/>
  <c r="N32" i="21" s="1"/>
  <c r="P32" i="21" s="1"/>
  <c r="I32" i="21"/>
  <c r="F32" i="21"/>
  <c r="O31" i="21"/>
  <c r="L31" i="21"/>
  <c r="N31" i="21" s="1"/>
  <c r="P31" i="21" s="1"/>
  <c r="I31" i="21"/>
  <c r="F31" i="21"/>
  <c r="O30" i="21"/>
  <c r="L30" i="21"/>
  <c r="N30" i="21" s="1"/>
  <c r="P30" i="21" s="1"/>
  <c r="I30" i="21"/>
  <c r="F30" i="21"/>
  <c r="O29" i="21"/>
  <c r="L29" i="21"/>
  <c r="N29" i="21" s="1"/>
  <c r="P29" i="21" s="1"/>
  <c r="I29" i="21"/>
  <c r="F29" i="21"/>
  <c r="O28" i="21"/>
  <c r="L28" i="21"/>
  <c r="N28" i="21" s="1"/>
  <c r="P28" i="21" s="1"/>
  <c r="I28" i="21"/>
  <c r="F28" i="21"/>
  <c r="O27" i="21"/>
  <c r="L27" i="21"/>
  <c r="N27" i="21" s="1"/>
  <c r="P27" i="21" s="1"/>
  <c r="I27" i="21"/>
  <c r="F27" i="21"/>
  <c r="O26" i="21"/>
  <c r="L26" i="21"/>
  <c r="N26" i="21" s="1"/>
  <c r="P26" i="21" s="1"/>
  <c r="I26" i="21"/>
  <c r="F26" i="21"/>
  <c r="O25" i="21"/>
  <c r="L25" i="21"/>
  <c r="N25" i="21" s="1"/>
  <c r="P25" i="21" s="1"/>
  <c r="I25" i="21"/>
  <c r="F25" i="21"/>
  <c r="O24" i="21"/>
  <c r="L24" i="21"/>
  <c r="N24" i="21" s="1"/>
  <c r="P24" i="21" s="1"/>
  <c r="I24" i="21"/>
  <c r="F24" i="21"/>
  <c r="O23" i="21"/>
  <c r="L23" i="21"/>
  <c r="N23" i="21" s="1"/>
  <c r="P23" i="21" s="1"/>
  <c r="I23" i="21"/>
  <c r="F23" i="21"/>
  <c r="O22" i="21"/>
  <c r="L22" i="21"/>
  <c r="N22" i="21" s="1"/>
  <c r="P22" i="21" s="1"/>
  <c r="I22" i="21"/>
  <c r="F22" i="21"/>
  <c r="O21" i="21"/>
  <c r="L21" i="21"/>
  <c r="N21" i="21" s="1"/>
  <c r="P21" i="21" s="1"/>
  <c r="I21" i="21"/>
  <c r="F21" i="21"/>
  <c r="O20" i="21"/>
  <c r="L20" i="21"/>
  <c r="N20" i="21" s="1"/>
  <c r="P20" i="21" s="1"/>
  <c r="I20" i="21"/>
  <c r="F20" i="21"/>
  <c r="O19" i="21"/>
  <c r="L19" i="21"/>
  <c r="N19" i="21" s="1"/>
  <c r="P19" i="21" s="1"/>
  <c r="I19" i="21"/>
  <c r="F19" i="21"/>
  <c r="O18" i="21"/>
  <c r="L18" i="21"/>
  <c r="N18" i="21" s="1"/>
  <c r="P18" i="21" s="1"/>
  <c r="I18" i="21"/>
  <c r="F18" i="21"/>
  <c r="O17" i="21"/>
  <c r="I17" i="21"/>
  <c r="F17" i="21"/>
  <c r="P16" i="21"/>
  <c r="O16" i="21"/>
  <c r="N16" i="21"/>
  <c r="L16" i="21"/>
  <c r="I16" i="21"/>
  <c r="F16" i="21"/>
  <c r="O15" i="21"/>
  <c r="N15" i="21"/>
  <c r="P15" i="21" s="1"/>
  <c r="L15" i="21"/>
  <c r="I15" i="21"/>
  <c r="F15" i="21"/>
  <c r="P14" i="21"/>
  <c r="O14" i="21"/>
  <c r="N14" i="21"/>
  <c r="L14" i="21"/>
  <c r="I14" i="21"/>
  <c r="F14" i="21"/>
  <c r="O13" i="21"/>
  <c r="N13" i="21"/>
  <c r="P13" i="21" s="1"/>
  <c r="L13" i="21"/>
  <c r="I13" i="21"/>
  <c r="F13" i="21"/>
  <c r="P12" i="21"/>
  <c r="O12" i="21"/>
  <c r="N12" i="21"/>
  <c r="L12" i="21"/>
  <c r="I12" i="21"/>
  <c r="F12" i="21"/>
  <c r="O11" i="21"/>
  <c r="N11" i="21"/>
  <c r="P11" i="21" s="1"/>
  <c r="L11" i="21"/>
  <c r="I11" i="21"/>
  <c r="F11" i="21"/>
  <c r="P10" i="21"/>
  <c r="O10" i="21"/>
  <c r="N10" i="21"/>
  <c r="L10" i="21"/>
  <c r="I10" i="21"/>
  <c r="F10" i="21"/>
  <c r="O9" i="21"/>
  <c r="N9" i="21"/>
  <c r="P9" i="21" s="1"/>
  <c r="L9" i="21"/>
  <c r="I9" i="21"/>
  <c r="F9" i="21"/>
  <c r="P8" i="21"/>
  <c r="O8" i="21"/>
  <c r="N8" i="21"/>
  <c r="L8" i="21"/>
  <c r="I8" i="21"/>
  <c r="F8" i="21"/>
  <c r="O7" i="21"/>
  <c r="N7" i="21"/>
  <c r="L7" i="21"/>
  <c r="I7" i="21"/>
  <c r="F7" i="21"/>
  <c r="I228" i="20"/>
  <c r="G228" i="20"/>
  <c r="E228" i="20"/>
  <c r="D228" i="20"/>
  <c r="I227" i="20"/>
  <c r="F227" i="20"/>
  <c r="I226" i="20"/>
  <c r="F226" i="20"/>
  <c r="I225" i="20"/>
  <c r="I224" i="20"/>
  <c r="F224" i="20"/>
  <c r="G223" i="20"/>
  <c r="M222" i="20"/>
  <c r="H222" i="20"/>
  <c r="E222" i="20"/>
  <c r="O221" i="20"/>
  <c r="N221" i="20"/>
  <c r="P221" i="20" s="1"/>
  <c r="L221" i="20"/>
  <c r="G221" i="20"/>
  <c r="I221" i="20" s="1"/>
  <c r="D221" i="20"/>
  <c r="F221" i="20" s="1"/>
  <c r="O220" i="20"/>
  <c r="N220" i="20"/>
  <c r="L220" i="20"/>
  <c r="G220" i="20"/>
  <c r="I220" i="20" s="1"/>
  <c r="D220" i="20"/>
  <c r="F220" i="20" s="1"/>
  <c r="O219" i="20"/>
  <c r="L219" i="20"/>
  <c r="N219" i="20" s="1"/>
  <c r="P219" i="20" s="1"/>
  <c r="G219" i="20"/>
  <c r="I219" i="20" s="1"/>
  <c r="D219" i="20"/>
  <c r="F219" i="20" s="1"/>
  <c r="O218" i="20"/>
  <c r="N218" i="20"/>
  <c r="P218" i="20" s="1"/>
  <c r="L218" i="20"/>
  <c r="G218" i="20"/>
  <c r="I218" i="20" s="1"/>
  <c r="D218" i="20"/>
  <c r="F218" i="20" s="1"/>
  <c r="O217" i="20"/>
  <c r="N217" i="20"/>
  <c r="L217" i="20"/>
  <c r="G217" i="20"/>
  <c r="I217" i="20" s="1"/>
  <c r="D217" i="20"/>
  <c r="F217" i="20" s="1"/>
  <c r="O216" i="20"/>
  <c r="N216" i="20"/>
  <c r="L216" i="20"/>
  <c r="G216" i="20"/>
  <c r="I216" i="20" s="1"/>
  <c r="D216" i="20"/>
  <c r="F216" i="20" s="1"/>
  <c r="O215" i="20"/>
  <c r="L215" i="20"/>
  <c r="N215" i="20" s="1"/>
  <c r="P215" i="20" s="1"/>
  <c r="G215" i="20"/>
  <c r="I215" i="20" s="1"/>
  <c r="D215" i="20"/>
  <c r="F215" i="20" s="1"/>
  <c r="O214" i="20"/>
  <c r="N214" i="20"/>
  <c r="P214" i="20" s="1"/>
  <c r="L214" i="20"/>
  <c r="G214" i="20"/>
  <c r="I214" i="20" s="1"/>
  <c r="D214" i="20"/>
  <c r="F214" i="20" s="1"/>
  <c r="O213" i="20"/>
  <c r="N213" i="20"/>
  <c r="L213" i="20"/>
  <c r="G213" i="20"/>
  <c r="I213" i="20" s="1"/>
  <c r="D213" i="20"/>
  <c r="F213" i="20" s="1"/>
  <c r="O212" i="20"/>
  <c r="N212" i="20"/>
  <c r="L212" i="20"/>
  <c r="G212" i="20"/>
  <c r="I212" i="20" s="1"/>
  <c r="D212" i="20"/>
  <c r="F212" i="20" s="1"/>
  <c r="O211" i="20"/>
  <c r="L211" i="20"/>
  <c r="N211" i="20" s="1"/>
  <c r="P211" i="20" s="1"/>
  <c r="G211" i="20"/>
  <c r="I211" i="20" s="1"/>
  <c r="D211" i="20"/>
  <c r="F211" i="20" s="1"/>
  <c r="O210" i="20"/>
  <c r="N210" i="20"/>
  <c r="P210" i="20" s="1"/>
  <c r="L210" i="20"/>
  <c r="G210" i="20"/>
  <c r="I210" i="20" s="1"/>
  <c r="D210" i="20"/>
  <c r="F210" i="20" s="1"/>
  <c r="O209" i="20"/>
  <c r="N209" i="20"/>
  <c r="L209" i="20"/>
  <c r="G209" i="20"/>
  <c r="I209" i="20" s="1"/>
  <c r="D209" i="20"/>
  <c r="F209" i="20" s="1"/>
  <c r="O208" i="20"/>
  <c r="N208" i="20"/>
  <c r="L208" i="20"/>
  <c r="G208" i="20"/>
  <c r="I208" i="20" s="1"/>
  <c r="D208" i="20"/>
  <c r="F208" i="20" s="1"/>
  <c r="O207" i="20"/>
  <c r="L207" i="20"/>
  <c r="N207" i="20" s="1"/>
  <c r="P207" i="20" s="1"/>
  <c r="G207" i="20"/>
  <c r="I207" i="20" s="1"/>
  <c r="D207" i="20"/>
  <c r="F207" i="20" s="1"/>
  <c r="O206" i="20"/>
  <c r="N206" i="20"/>
  <c r="P206" i="20" s="1"/>
  <c r="L206" i="20"/>
  <c r="G206" i="20"/>
  <c r="I206" i="20" s="1"/>
  <c r="D206" i="20"/>
  <c r="F206" i="20" s="1"/>
  <c r="O205" i="20"/>
  <c r="N205" i="20"/>
  <c r="L205" i="20"/>
  <c r="G205" i="20"/>
  <c r="I205" i="20" s="1"/>
  <c r="D205" i="20"/>
  <c r="F205" i="20" s="1"/>
  <c r="O204" i="20"/>
  <c r="N204" i="20"/>
  <c r="L204" i="20"/>
  <c r="G204" i="20"/>
  <c r="I204" i="20" s="1"/>
  <c r="D204" i="20"/>
  <c r="F204" i="20" s="1"/>
  <c r="O203" i="20"/>
  <c r="L203" i="20"/>
  <c r="N203" i="20" s="1"/>
  <c r="P203" i="20" s="1"/>
  <c r="G203" i="20"/>
  <c r="I203" i="20" s="1"/>
  <c r="D203" i="20"/>
  <c r="F203" i="20" s="1"/>
  <c r="O202" i="20"/>
  <c r="N202" i="20"/>
  <c r="P202" i="20" s="1"/>
  <c r="L202" i="20"/>
  <c r="G202" i="20"/>
  <c r="I202" i="20" s="1"/>
  <c r="D202" i="20"/>
  <c r="F202" i="20" s="1"/>
  <c r="O201" i="20"/>
  <c r="N201" i="20"/>
  <c r="L201" i="20"/>
  <c r="G201" i="20"/>
  <c r="I201" i="20" s="1"/>
  <c r="D201" i="20"/>
  <c r="F201" i="20" s="1"/>
  <c r="O200" i="20"/>
  <c r="N200" i="20"/>
  <c r="L200" i="20"/>
  <c r="G200" i="20"/>
  <c r="I200" i="20" s="1"/>
  <c r="F200" i="20"/>
  <c r="D200" i="20"/>
  <c r="O199" i="20"/>
  <c r="N199" i="20"/>
  <c r="P199" i="20" s="1"/>
  <c r="L199" i="20"/>
  <c r="G199" i="20"/>
  <c r="I199" i="20" s="1"/>
  <c r="D199" i="20"/>
  <c r="F199" i="20" s="1"/>
  <c r="O198" i="20"/>
  <c r="N198" i="20"/>
  <c r="L198" i="20"/>
  <c r="G198" i="20"/>
  <c r="I198" i="20" s="1"/>
  <c r="F198" i="20"/>
  <c r="D198" i="20"/>
  <c r="O197" i="20"/>
  <c r="L197" i="20"/>
  <c r="N197" i="20" s="1"/>
  <c r="P197" i="20" s="1"/>
  <c r="G197" i="20"/>
  <c r="I197" i="20" s="1"/>
  <c r="D197" i="20"/>
  <c r="F197" i="20" s="1"/>
  <c r="O196" i="20"/>
  <c r="N196" i="20"/>
  <c r="L196" i="20"/>
  <c r="G196" i="20"/>
  <c r="I196" i="20" s="1"/>
  <c r="F196" i="20"/>
  <c r="D196" i="20"/>
  <c r="O195" i="20"/>
  <c r="L195" i="20"/>
  <c r="N195" i="20" s="1"/>
  <c r="P195" i="20" s="1"/>
  <c r="G195" i="20"/>
  <c r="I195" i="20" s="1"/>
  <c r="D195" i="20"/>
  <c r="F195" i="20" s="1"/>
  <c r="O194" i="20"/>
  <c r="N194" i="20"/>
  <c r="L194" i="20"/>
  <c r="G194" i="20"/>
  <c r="I194" i="20" s="1"/>
  <c r="F194" i="20"/>
  <c r="D194" i="20"/>
  <c r="O193" i="20"/>
  <c r="L193" i="20"/>
  <c r="N193" i="20" s="1"/>
  <c r="P193" i="20" s="1"/>
  <c r="G193" i="20"/>
  <c r="I193" i="20" s="1"/>
  <c r="D193" i="20"/>
  <c r="F193" i="20" s="1"/>
  <c r="O192" i="20"/>
  <c r="N192" i="20"/>
  <c r="L192" i="20"/>
  <c r="G192" i="20"/>
  <c r="I192" i="20" s="1"/>
  <c r="F192" i="20"/>
  <c r="D192" i="20"/>
  <c r="O191" i="20"/>
  <c r="N191" i="20"/>
  <c r="P191" i="20" s="1"/>
  <c r="L191" i="20"/>
  <c r="G191" i="20"/>
  <c r="I191" i="20" s="1"/>
  <c r="D191" i="20"/>
  <c r="F191" i="20" s="1"/>
  <c r="O190" i="20"/>
  <c r="N190" i="20"/>
  <c r="L190" i="20"/>
  <c r="G190" i="20"/>
  <c r="I190" i="20" s="1"/>
  <c r="F190" i="20"/>
  <c r="D190" i="20"/>
  <c r="O189" i="20"/>
  <c r="N189" i="20"/>
  <c r="P189" i="20" s="1"/>
  <c r="L189" i="20"/>
  <c r="G189" i="20"/>
  <c r="I189" i="20" s="1"/>
  <c r="D189" i="20"/>
  <c r="F189" i="20" s="1"/>
  <c r="O188" i="20"/>
  <c r="N188" i="20"/>
  <c r="L188" i="20"/>
  <c r="G188" i="20"/>
  <c r="I188" i="20" s="1"/>
  <c r="F188" i="20"/>
  <c r="D188" i="20"/>
  <c r="O187" i="20"/>
  <c r="L187" i="20"/>
  <c r="N187" i="20" s="1"/>
  <c r="P187" i="20" s="1"/>
  <c r="G187" i="20"/>
  <c r="I187" i="20" s="1"/>
  <c r="D187" i="20"/>
  <c r="F187" i="20" s="1"/>
  <c r="O186" i="20"/>
  <c r="N186" i="20"/>
  <c r="L186" i="20"/>
  <c r="G186" i="20"/>
  <c r="I186" i="20" s="1"/>
  <c r="F186" i="20"/>
  <c r="D186" i="20"/>
  <c r="O185" i="20"/>
  <c r="L185" i="20"/>
  <c r="N185" i="20" s="1"/>
  <c r="P185" i="20" s="1"/>
  <c r="G185" i="20"/>
  <c r="I185" i="20" s="1"/>
  <c r="D185" i="20"/>
  <c r="F185" i="20" s="1"/>
  <c r="O184" i="20"/>
  <c r="N184" i="20"/>
  <c r="L184" i="20"/>
  <c r="G184" i="20"/>
  <c r="I184" i="20" s="1"/>
  <c r="F184" i="20"/>
  <c r="D184" i="20"/>
  <c r="O183" i="20"/>
  <c r="N183" i="20"/>
  <c r="P183" i="20" s="1"/>
  <c r="L183" i="20"/>
  <c r="G183" i="20"/>
  <c r="I183" i="20" s="1"/>
  <c r="D183" i="20"/>
  <c r="F183" i="20" s="1"/>
  <c r="O182" i="20"/>
  <c r="N182" i="20"/>
  <c r="L182" i="20"/>
  <c r="G182" i="20"/>
  <c r="I182" i="20" s="1"/>
  <c r="F182" i="20"/>
  <c r="D182" i="20"/>
  <c r="O181" i="20"/>
  <c r="L181" i="20"/>
  <c r="N181" i="20" s="1"/>
  <c r="P181" i="20" s="1"/>
  <c r="G181" i="20"/>
  <c r="I181" i="20" s="1"/>
  <c r="D181" i="20"/>
  <c r="F181" i="20" s="1"/>
  <c r="O180" i="20"/>
  <c r="N180" i="20"/>
  <c r="L180" i="20"/>
  <c r="G180" i="20"/>
  <c r="I180" i="20" s="1"/>
  <c r="D180" i="20"/>
  <c r="F180" i="20" s="1"/>
  <c r="O179" i="20"/>
  <c r="L179" i="20"/>
  <c r="N179" i="20" s="1"/>
  <c r="P179" i="20" s="1"/>
  <c r="G179" i="20"/>
  <c r="I179" i="20" s="1"/>
  <c r="D179" i="20"/>
  <c r="F179" i="20" s="1"/>
  <c r="O178" i="20"/>
  <c r="L178" i="20"/>
  <c r="N178" i="20" s="1"/>
  <c r="P178" i="20" s="1"/>
  <c r="G178" i="20"/>
  <c r="I178" i="20" s="1"/>
  <c r="F178" i="20"/>
  <c r="D178" i="20"/>
  <c r="P177" i="20"/>
  <c r="O177" i="20"/>
  <c r="N177" i="20"/>
  <c r="L177" i="20"/>
  <c r="G177" i="20"/>
  <c r="I177" i="20" s="1"/>
  <c r="D177" i="20"/>
  <c r="F177" i="20" s="1"/>
  <c r="O176" i="20"/>
  <c r="N176" i="20"/>
  <c r="L176" i="20"/>
  <c r="G176" i="20"/>
  <c r="I176" i="20" s="1"/>
  <c r="D176" i="20"/>
  <c r="F176" i="20" s="1"/>
  <c r="O175" i="20"/>
  <c r="N175" i="20"/>
  <c r="P175" i="20" s="1"/>
  <c r="L175" i="20"/>
  <c r="G175" i="20"/>
  <c r="I175" i="20" s="1"/>
  <c r="D175" i="20"/>
  <c r="F175" i="20" s="1"/>
  <c r="O174" i="20"/>
  <c r="P174" i="20" s="1"/>
  <c r="L174" i="20"/>
  <c r="N174" i="20" s="1"/>
  <c r="G174" i="20"/>
  <c r="I174" i="20" s="1"/>
  <c r="F174" i="20"/>
  <c r="D174" i="20"/>
  <c r="O173" i="20"/>
  <c r="N173" i="20"/>
  <c r="P173" i="20" s="1"/>
  <c r="L173" i="20"/>
  <c r="G173" i="20"/>
  <c r="I173" i="20" s="1"/>
  <c r="D173" i="20"/>
  <c r="F173" i="20" s="1"/>
  <c r="O172" i="20"/>
  <c r="L172" i="20"/>
  <c r="N172" i="20" s="1"/>
  <c r="P172" i="20" s="1"/>
  <c r="G172" i="20"/>
  <c r="I172" i="20" s="1"/>
  <c r="F172" i="20"/>
  <c r="D172" i="20"/>
  <c r="O171" i="20"/>
  <c r="N171" i="20"/>
  <c r="P171" i="20" s="1"/>
  <c r="L171" i="20"/>
  <c r="G171" i="20"/>
  <c r="I171" i="20" s="1"/>
  <c r="D171" i="20"/>
  <c r="F171" i="20" s="1"/>
  <c r="O170" i="20"/>
  <c r="L170" i="20"/>
  <c r="N170" i="20" s="1"/>
  <c r="P170" i="20" s="1"/>
  <c r="G170" i="20"/>
  <c r="I170" i="20" s="1"/>
  <c r="F170" i="20"/>
  <c r="D170" i="20"/>
  <c r="O169" i="20"/>
  <c r="L169" i="20"/>
  <c r="N169" i="20" s="1"/>
  <c r="P169" i="20" s="1"/>
  <c r="G169" i="20"/>
  <c r="I169" i="20" s="1"/>
  <c r="D169" i="20"/>
  <c r="F169" i="20" s="1"/>
  <c r="O168" i="20"/>
  <c r="L168" i="20"/>
  <c r="N168" i="20" s="1"/>
  <c r="P168" i="20" s="1"/>
  <c r="G168" i="20"/>
  <c r="I168" i="20" s="1"/>
  <c r="F168" i="20"/>
  <c r="D168" i="20"/>
  <c r="O167" i="20"/>
  <c r="N167" i="20"/>
  <c r="P167" i="20" s="1"/>
  <c r="L167" i="20"/>
  <c r="G167" i="20"/>
  <c r="I167" i="20" s="1"/>
  <c r="D167" i="20"/>
  <c r="F167" i="20" s="1"/>
  <c r="O166" i="20"/>
  <c r="L166" i="20"/>
  <c r="N166" i="20" s="1"/>
  <c r="P166" i="20" s="1"/>
  <c r="G166" i="20"/>
  <c r="I166" i="20" s="1"/>
  <c r="F166" i="20"/>
  <c r="D166" i="20"/>
  <c r="O165" i="20"/>
  <c r="L165" i="20"/>
  <c r="N165" i="20" s="1"/>
  <c r="P165" i="20" s="1"/>
  <c r="G165" i="20"/>
  <c r="I165" i="20" s="1"/>
  <c r="D165" i="20"/>
  <c r="F165" i="20" s="1"/>
  <c r="O164" i="20"/>
  <c r="L164" i="20"/>
  <c r="N164" i="20" s="1"/>
  <c r="P164" i="20" s="1"/>
  <c r="G164" i="20"/>
  <c r="I164" i="20" s="1"/>
  <c r="F164" i="20"/>
  <c r="D164" i="20"/>
  <c r="O163" i="20"/>
  <c r="N163" i="20"/>
  <c r="P163" i="20" s="1"/>
  <c r="L163" i="20"/>
  <c r="G163" i="20"/>
  <c r="I163" i="20" s="1"/>
  <c r="D163" i="20"/>
  <c r="F163" i="20" s="1"/>
  <c r="O162" i="20"/>
  <c r="L162" i="20"/>
  <c r="N162" i="20" s="1"/>
  <c r="P162" i="20" s="1"/>
  <c r="G162" i="20"/>
  <c r="I162" i="20" s="1"/>
  <c r="F162" i="20"/>
  <c r="D162" i="20"/>
  <c r="O161" i="20"/>
  <c r="L161" i="20"/>
  <c r="N161" i="20" s="1"/>
  <c r="P161" i="20" s="1"/>
  <c r="G161" i="20"/>
  <c r="I161" i="20" s="1"/>
  <c r="D161" i="20"/>
  <c r="F161" i="20" s="1"/>
  <c r="O160" i="20"/>
  <c r="N160" i="20"/>
  <c r="L160" i="20"/>
  <c r="G160" i="20"/>
  <c r="I160" i="20" s="1"/>
  <c r="F160" i="20"/>
  <c r="D160" i="20"/>
  <c r="O159" i="20"/>
  <c r="N159" i="20"/>
  <c r="P159" i="20" s="1"/>
  <c r="L159" i="20"/>
  <c r="G159" i="20"/>
  <c r="I159" i="20" s="1"/>
  <c r="D159" i="20"/>
  <c r="F159" i="20" s="1"/>
  <c r="O158" i="20"/>
  <c r="L158" i="20"/>
  <c r="N158" i="20" s="1"/>
  <c r="P158" i="20" s="1"/>
  <c r="G158" i="20"/>
  <c r="I158" i="20" s="1"/>
  <c r="F158" i="20"/>
  <c r="D158" i="20"/>
  <c r="O157" i="20"/>
  <c r="L157" i="20"/>
  <c r="N157" i="20" s="1"/>
  <c r="P157" i="20" s="1"/>
  <c r="G157" i="20"/>
  <c r="I157" i="20" s="1"/>
  <c r="D157" i="20"/>
  <c r="F157" i="20" s="1"/>
  <c r="O156" i="20"/>
  <c r="N156" i="20"/>
  <c r="L156" i="20"/>
  <c r="G156" i="20"/>
  <c r="I156" i="20" s="1"/>
  <c r="F156" i="20"/>
  <c r="D156" i="20"/>
  <c r="O155" i="20"/>
  <c r="N155" i="20"/>
  <c r="P155" i="20" s="1"/>
  <c r="L155" i="20"/>
  <c r="G155" i="20"/>
  <c r="I155" i="20" s="1"/>
  <c r="D155" i="20"/>
  <c r="F155" i="20" s="1"/>
  <c r="O154" i="20"/>
  <c r="L154" i="20"/>
  <c r="N154" i="20" s="1"/>
  <c r="P154" i="20" s="1"/>
  <c r="G154" i="20"/>
  <c r="I154" i="20" s="1"/>
  <c r="F154" i="20"/>
  <c r="D154" i="20"/>
  <c r="O153" i="20"/>
  <c r="L153" i="20"/>
  <c r="N153" i="20" s="1"/>
  <c r="P153" i="20" s="1"/>
  <c r="G153" i="20"/>
  <c r="I153" i="20" s="1"/>
  <c r="D153" i="20"/>
  <c r="F153" i="20" s="1"/>
  <c r="O152" i="20"/>
  <c r="N152" i="20"/>
  <c r="L152" i="20"/>
  <c r="G152" i="20"/>
  <c r="I152" i="20" s="1"/>
  <c r="F152" i="20"/>
  <c r="D152" i="20"/>
  <c r="O151" i="20"/>
  <c r="N151" i="20"/>
  <c r="P151" i="20" s="1"/>
  <c r="L151" i="20"/>
  <c r="G151" i="20"/>
  <c r="I151" i="20" s="1"/>
  <c r="D151" i="20"/>
  <c r="F151" i="20" s="1"/>
  <c r="O150" i="20"/>
  <c r="L150" i="20"/>
  <c r="N150" i="20" s="1"/>
  <c r="P150" i="20" s="1"/>
  <c r="G150" i="20"/>
  <c r="I150" i="20" s="1"/>
  <c r="D150" i="20"/>
  <c r="F150" i="20" s="1"/>
  <c r="O149" i="20"/>
  <c r="L149" i="20"/>
  <c r="N149" i="20" s="1"/>
  <c r="P149" i="20" s="1"/>
  <c r="G149" i="20"/>
  <c r="I149" i="20" s="1"/>
  <c r="D149" i="20"/>
  <c r="F149" i="20" s="1"/>
  <c r="O148" i="20"/>
  <c r="N148" i="20"/>
  <c r="P148" i="20" s="1"/>
  <c r="L148" i="20"/>
  <c r="G148" i="20"/>
  <c r="I148" i="20" s="1"/>
  <c r="F148" i="20"/>
  <c r="D148" i="20"/>
  <c r="O147" i="20"/>
  <c r="N147" i="20"/>
  <c r="P147" i="20" s="1"/>
  <c r="L147" i="20"/>
  <c r="G147" i="20"/>
  <c r="I147" i="20" s="1"/>
  <c r="D147" i="20"/>
  <c r="F147" i="20" s="1"/>
  <c r="O146" i="20"/>
  <c r="L146" i="20"/>
  <c r="N146" i="20" s="1"/>
  <c r="P146" i="20" s="1"/>
  <c r="G146" i="20"/>
  <c r="I146" i="20" s="1"/>
  <c r="D146" i="20"/>
  <c r="F146" i="20" s="1"/>
  <c r="O145" i="20"/>
  <c r="L145" i="20"/>
  <c r="N145" i="20" s="1"/>
  <c r="P145" i="20" s="1"/>
  <c r="G145" i="20"/>
  <c r="I145" i="20" s="1"/>
  <c r="D145" i="20"/>
  <c r="F145" i="20" s="1"/>
  <c r="O144" i="20"/>
  <c r="N144" i="20"/>
  <c r="P144" i="20" s="1"/>
  <c r="L144" i="20"/>
  <c r="G144" i="20"/>
  <c r="I144" i="20" s="1"/>
  <c r="F144" i="20"/>
  <c r="D144" i="20"/>
  <c r="O143" i="20"/>
  <c r="N143" i="20"/>
  <c r="P143" i="20" s="1"/>
  <c r="L143" i="20"/>
  <c r="G143" i="20"/>
  <c r="I143" i="20" s="1"/>
  <c r="D143" i="20"/>
  <c r="F143" i="20" s="1"/>
  <c r="O142" i="20"/>
  <c r="L142" i="20"/>
  <c r="N142" i="20" s="1"/>
  <c r="P142" i="20" s="1"/>
  <c r="G142" i="20"/>
  <c r="I142" i="20" s="1"/>
  <c r="D142" i="20"/>
  <c r="F142" i="20" s="1"/>
  <c r="O141" i="20"/>
  <c r="L141" i="20"/>
  <c r="N141" i="20" s="1"/>
  <c r="P141" i="20" s="1"/>
  <c r="G141" i="20"/>
  <c r="I141" i="20" s="1"/>
  <c r="D141" i="20"/>
  <c r="F141" i="20" s="1"/>
  <c r="O140" i="20"/>
  <c r="N140" i="20"/>
  <c r="P140" i="20" s="1"/>
  <c r="L140" i="20"/>
  <c r="G140" i="20"/>
  <c r="I140" i="20" s="1"/>
  <c r="F140" i="20"/>
  <c r="D140" i="20"/>
  <c r="O139" i="20"/>
  <c r="N139" i="20"/>
  <c r="P139" i="20" s="1"/>
  <c r="L139" i="20"/>
  <c r="G139" i="20"/>
  <c r="I139" i="20" s="1"/>
  <c r="D139" i="20"/>
  <c r="F139" i="20" s="1"/>
  <c r="O138" i="20"/>
  <c r="L138" i="20"/>
  <c r="N138" i="20" s="1"/>
  <c r="P138" i="20" s="1"/>
  <c r="G138" i="20"/>
  <c r="I138" i="20" s="1"/>
  <c r="D138" i="20"/>
  <c r="F138" i="20" s="1"/>
  <c r="O137" i="20"/>
  <c r="L137" i="20"/>
  <c r="N137" i="20" s="1"/>
  <c r="P137" i="20" s="1"/>
  <c r="G137" i="20"/>
  <c r="I137" i="20" s="1"/>
  <c r="D137" i="20"/>
  <c r="F137" i="20" s="1"/>
  <c r="O136" i="20"/>
  <c r="N136" i="20"/>
  <c r="P136" i="20" s="1"/>
  <c r="L136" i="20"/>
  <c r="G136" i="20"/>
  <c r="I136" i="20" s="1"/>
  <c r="F136" i="20"/>
  <c r="D136" i="20"/>
  <c r="O135" i="20"/>
  <c r="N135" i="20"/>
  <c r="P135" i="20" s="1"/>
  <c r="L135" i="20"/>
  <c r="G135" i="20"/>
  <c r="I135" i="20" s="1"/>
  <c r="D135" i="20"/>
  <c r="F135" i="20" s="1"/>
  <c r="O134" i="20"/>
  <c r="L134" i="20"/>
  <c r="N134" i="20" s="1"/>
  <c r="P134" i="20" s="1"/>
  <c r="G134" i="20"/>
  <c r="I134" i="20" s="1"/>
  <c r="D134" i="20"/>
  <c r="F134" i="20" s="1"/>
  <c r="O133" i="20"/>
  <c r="L133" i="20"/>
  <c r="N133" i="20" s="1"/>
  <c r="P133" i="20" s="1"/>
  <c r="G133" i="20"/>
  <c r="I133" i="20" s="1"/>
  <c r="D133" i="20"/>
  <c r="F133" i="20" s="1"/>
  <c r="O132" i="20"/>
  <c r="N132" i="20"/>
  <c r="P132" i="20" s="1"/>
  <c r="L132" i="20"/>
  <c r="G132" i="20"/>
  <c r="I132" i="20" s="1"/>
  <c r="F132" i="20"/>
  <c r="D132" i="20"/>
  <c r="O131" i="20"/>
  <c r="N131" i="20"/>
  <c r="P131" i="20" s="1"/>
  <c r="L131" i="20"/>
  <c r="G131" i="20"/>
  <c r="I131" i="20" s="1"/>
  <c r="D131" i="20"/>
  <c r="F131" i="20" s="1"/>
  <c r="O130" i="20"/>
  <c r="L130" i="20"/>
  <c r="N130" i="20" s="1"/>
  <c r="G130" i="20"/>
  <c r="I130" i="20" s="1"/>
  <c r="D130" i="20"/>
  <c r="F130" i="20" s="1"/>
  <c r="O129" i="20"/>
  <c r="L129" i="20"/>
  <c r="N129" i="20" s="1"/>
  <c r="P129" i="20" s="1"/>
  <c r="G129" i="20"/>
  <c r="I129" i="20" s="1"/>
  <c r="D129" i="20"/>
  <c r="F129" i="20" s="1"/>
  <c r="O128" i="20"/>
  <c r="N128" i="20"/>
  <c r="P128" i="20" s="1"/>
  <c r="L128" i="20"/>
  <c r="G128" i="20"/>
  <c r="I128" i="20" s="1"/>
  <c r="F128" i="20"/>
  <c r="D128" i="20"/>
  <c r="O127" i="20"/>
  <c r="N127" i="20"/>
  <c r="P127" i="20" s="1"/>
  <c r="L127" i="20"/>
  <c r="G127" i="20"/>
  <c r="I127" i="20" s="1"/>
  <c r="D127" i="20"/>
  <c r="F127" i="20" s="1"/>
  <c r="O126" i="20"/>
  <c r="L126" i="20"/>
  <c r="N126" i="20" s="1"/>
  <c r="P126" i="20" s="1"/>
  <c r="G126" i="20"/>
  <c r="I126" i="20" s="1"/>
  <c r="D126" i="20"/>
  <c r="F126" i="20" s="1"/>
  <c r="O125" i="20"/>
  <c r="L125" i="20"/>
  <c r="N125" i="20" s="1"/>
  <c r="P125" i="20" s="1"/>
  <c r="G125" i="20"/>
  <c r="I125" i="20" s="1"/>
  <c r="D125" i="20"/>
  <c r="F125" i="20" s="1"/>
  <c r="O124" i="20"/>
  <c r="N124" i="20"/>
  <c r="P124" i="20" s="1"/>
  <c r="L124" i="20"/>
  <c r="G124" i="20"/>
  <c r="I124" i="20" s="1"/>
  <c r="F124" i="20"/>
  <c r="D124" i="20"/>
  <c r="O123" i="20"/>
  <c r="N123" i="20"/>
  <c r="P123" i="20" s="1"/>
  <c r="L123" i="20"/>
  <c r="G123" i="20"/>
  <c r="I123" i="20" s="1"/>
  <c r="D123" i="20"/>
  <c r="F123" i="20" s="1"/>
  <c r="O122" i="20"/>
  <c r="L122" i="20"/>
  <c r="N122" i="20" s="1"/>
  <c r="G122" i="20"/>
  <c r="I122" i="20" s="1"/>
  <c r="D122" i="20"/>
  <c r="F122" i="20" s="1"/>
  <c r="O121" i="20"/>
  <c r="L121" i="20"/>
  <c r="N121" i="20" s="1"/>
  <c r="P121" i="20" s="1"/>
  <c r="G121" i="20"/>
  <c r="I121" i="20" s="1"/>
  <c r="D121" i="20"/>
  <c r="F121" i="20" s="1"/>
  <c r="O120" i="20"/>
  <c r="N120" i="20"/>
  <c r="P120" i="20" s="1"/>
  <c r="L120" i="20"/>
  <c r="G120" i="20"/>
  <c r="I120" i="20" s="1"/>
  <c r="F120" i="20"/>
  <c r="D120" i="20"/>
  <c r="O119" i="20"/>
  <c r="N119" i="20"/>
  <c r="P119" i="20" s="1"/>
  <c r="L119" i="20"/>
  <c r="G119" i="20"/>
  <c r="I119" i="20" s="1"/>
  <c r="D119" i="20"/>
  <c r="F119" i="20" s="1"/>
  <c r="O118" i="20"/>
  <c r="L118" i="20"/>
  <c r="N118" i="20" s="1"/>
  <c r="P118" i="20" s="1"/>
  <c r="G118" i="20"/>
  <c r="I118" i="20" s="1"/>
  <c r="D118" i="20"/>
  <c r="F118" i="20" s="1"/>
  <c r="O117" i="20"/>
  <c r="L117" i="20"/>
  <c r="N117" i="20" s="1"/>
  <c r="P117" i="20" s="1"/>
  <c r="G117" i="20"/>
  <c r="I117" i="20" s="1"/>
  <c r="D117" i="20"/>
  <c r="F117" i="20" s="1"/>
  <c r="O116" i="20"/>
  <c r="N116" i="20"/>
  <c r="P116" i="20" s="1"/>
  <c r="L116" i="20"/>
  <c r="G116" i="20"/>
  <c r="I116" i="20" s="1"/>
  <c r="F116" i="20"/>
  <c r="D116" i="20"/>
  <c r="O115" i="20"/>
  <c r="N115" i="20"/>
  <c r="P115" i="20" s="1"/>
  <c r="L115" i="20"/>
  <c r="G115" i="20"/>
  <c r="I115" i="20" s="1"/>
  <c r="D115" i="20"/>
  <c r="F115" i="20" s="1"/>
  <c r="O114" i="20"/>
  <c r="L114" i="20"/>
  <c r="N114" i="20" s="1"/>
  <c r="G114" i="20"/>
  <c r="I114" i="20" s="1"/>
  <c r="D114" i="20"/>
  <c r="F114" i="20" s="1"/>
  <c r="O113" i="20"/>
  <c r="L113" i="20"/>
  <c r="N113" i="20" s="1"/>
  <c r="P113" i="20" s="1"/>
  <c r="G113" i="20"/>
  <c r="I113" i="20" s="1"/>
  <c r="D113" i="20"/>
  <c r="F113" i="20" s="1"/>
  <c r="O112" i="20"/>
  <c r="N112" i="20"/>
  <c r="P112" i="20" s="1"/>
  <c r="L112" i="20"/>
  <c r="G112" i="20"/>
  <c r="I112" i="20" s="1"/>
  <c r="F112" i="20"/>
  <c r="D112" i="20"/>
  <c r="O111" i="20"/>
  <c r="N111" i="20"/>
  <c r="P111" i="20" s="1"/>
  <c r="L111" i="20"/>
  <c r="G111" i="20"/>
  <c r="I111" i="20" s="1"/>
  <c r="D111" i="20"/>
  <c r="F111" i="20" s="1"/>
  <c r="O110" i="20"/>
  <c r="L110" i="20"/>
  <c r="N110" i="20" s="1"/>
  <c r="P110" i="20" s="1"/>
  <c r="G110" i="20"/>
  <c r="I110" i="20" s="1"/>
  <c r="D110" i="20"/>
  <c r="F110" i="20" s="1"/>
  <c r="O109" i="20"/>
  <c r="L109" i="20"/>
  <c r="N109" i="20" s="1"/>
  <c r="P109" i="20" s="1"/>
  <c r="G109" i="20"/>
  <c r="I109" i="20" s="1"/>
  <c r="D109" i="20"/>
  <c r="F109" i="20" s="1"/>
  <c r="O108" i="20"/>
  <c r="N108" i="20"/>
  <c r="P108" i="20" s="1"/>
  <c r="L108" i="20"/>
  <c r="G108" i="20"/>
  <c r="I108" i="20" s="1"/>
  <c r="F108" i="20"/>
  <c r="D108" i="20"/>
  <c r="O107" i="20"/>
  <c r="N107" i="20"/>
  <c r="P107" i="20" s="1"/>
  <c r="L107" i="20"/>
  <c r="G107" i="20"/>
  <c r="I107" i="20" s="1"/>
  <c r="D107" i="20"/>
  <c r="F107" i="20" s="1"/>
  <c r="O106" i="20"/>
  <c r="L106" i="20"/>
  <c r="N106" i="20" s="1"/>
  <c r="P106" i="20" s="1"/>
  <c r="G106" i="20"/>
  <c r="I106" i="20" s="1"/>
  <c r="D106" i="20"/>
  <c r="F106" i="20" s="1"/>
  <c r="O105" i="20"/>
  <c r="L105" i="20"/>
  <c r="N105" i="20" s="1"/>
  <c r="P105" i="20" s="1"/>
  <c r="G105" i="20"/>
  <c r="I105" i="20" s="1"/>
  <c r="D105" i="20"/>
  <c r="F105" i="20" s="1"/>
  <c r="O104" i="20"/>
  <c r="N104" i="20"/>
  <c r="P104" i="20" s="1"/>
  <c r="L104" i="20"/>
  <c r="G104" i="20"/>
  <c r="I104" i="20" s="1"/>
  <c r="F104" i="20"/>
  <c r="D104" i="20"/>
  <c r="O103" i="20"/>
  <c r="N103" i="20"/>
  <c r="P103" i="20" s="1"/>
  <c r="L103" i="20"/>
  <c r="G103" i="20"/>
  <c r="I103" i="20" s="1"/>
  <c r="D103" i="20"/>
  <c r="F103" i="20" s="1"/>
  <c r="O102" i="20"/>
  <c r="L102" i="20"/>
  <c r="N102" i="20" s="1"/>
  <c r="P102" i="20" s="1"/>
  <c r="G102" i="20"/>
  <c r="I102" i="20" s="1"/>
  <c r="D102" i="20"/>
  <c r="F102" i="20" s="1"/>
  <c r="O101" i="20"/>
  <c r="L101" i="20"/>
  <c r="N101" i="20" s="1"/>
  <c r="P101" i="20" s="1"/>
  <c r="G101" i="20"/>
  <c r="I101" i="20" s="1"/>
  <c r="D101" i="20"/>
  <c r="F101" i="20" s="1"/>
  <c r="O100" i="20"/>
  <c r="N100" i="20"/>
  <c r="P100" i="20" s="1"/>
  <c r="L100" i="20"/>
  <c r="G100" i="20"/>
  <c r="I100" i="20" s="1"/>
  <c r="F100" i="20"/>
  <c r="D100" i="20"/>
  <c r="O99" i="20"/>
  <c r="N99" i="20"/>
  <c r="P99" i="20" s="1"/>
  <c r="L99" i="20"/>
  <c r="I99" i="20"/>
  <c r="G99" i="20"/>
  <c r="D99" i="20"/>
  <c r="F99" i="20" s="1"/>
  <c r="O98" i="20"/>
  <c r="L98" i="20"/>
  <c r="N98" i="20" s="1"/>
  <c r="P98" i="20" s="1"/>
  <c r="G98" i="20"/>
  <c r="I98" i="20" s="1"/>
  <c r="D98" i="20"/>
  <c r="F98" i="20" s="1"/>
  <c r="P97" i="20"/>
  <c r="O97" i="20"/>
  <c r="L97" i="20"/>
  <c r="N97" i="20" s="1"/>
  <c r="G97" i="20"/>
  <c r="I97" i="20" s="1"/>
  <c r="D97" i="20"/>
  <c r="F97" i="20" s="1"/>
  <c r="O96" i="20"/>
  <c r="L96" i="20"/>
  <c r="N96" i="20" s="1"/>
  <c r="P96" i="20" s="1"/>
  <c r="G96" i="20"/>
  <c r="I96" i="20" s="1"/>
  <c r="D96" i="20"/>
  <c r="F96" i="20" s="1"/>
  <c r="O95" i="20"/>
  <c r="L95" i="20"/>
  <c r="N95" i="20" s="1"/>
  <c r="P95" i="20" s="1"/>
  <c r="G95" i="20"/>
  <c r="I95" i="20" s="1"/>
  <c r="D95" i="20"/>
  <c r="F95" i="20" s="1"/>
  <c r="P94" i="20"/>
  <c r="O94" i="20"/>
  <c r="L94" i="20"/>
  <c r="N94" i="20" s="1"/>
  <c r="G94" i="20"/>
  <c r="I94" i="20" s="1"/>
  <c r="D94" i="20"/>
  <c r="F94" i="20" s="1"/>
  <c r="O93" i="20"/>
  <c r="L93" i="20"/>
  <c r="N93" i="20" s="1"/>
  <c r="P93" i="20" s="1"/>
  <c r="G93" i="20"/>
  <c r="I93" i="20" s="1"/>
  <c r="D93" i="20"/>
  <c r="F93" i="20" s="1"/>
  <c r="P92" i="20"/>
  <c r="O92" i="20"/>
  <c r="L92" i="20"/>
  <c r="N92" i="20" s="1"/>
  <c r="G92" i="20"/>
  <c r="I92" i="20" s="1"/>
  <c r="D92" i="20"/>
  <c r="F92" i="20" s="1"/>
  <c r="O91" i="20"/>
  <c r="L91" i="20"/>
  <c r="N91" i="20" s="1"/>
  <c r="P91" i="20" s="1"/>
  <c r="G91" i="20"/>
  <c r="I91" i="20" s="1"/>
  <c r="D91" i="20"/>
  <c r="F91" i="20" s="1"/>
  <c r="O90" i="20"/>
  <c r="L90" i="20"/>
  <c r="N90" i="20" s="1"/>
  <c r="P90" i="20" s="1"/>
  <c r="G90" i="20"/>
  <c r="I90" i="20" s="1"/>
  <c r="D90" i="20"/>
  <c r="F90" i="20" s="1"/>
  <c r="P89" i="20"/>
  <c r="O89" i="20"/>
  <c r="L89" i="20"/>
  <c r="N89" i="20" s="1"/>
  <c r="G89" i="20"/>
  <c r="I89" i="20" s="1"/>
  <c r="D89" i="20"/>
  <c r="F89" i="20" s="1"/>
  <c r="O88" i="20"/>
  <c r="L88" i="20"/>
  <c r="N88" i="20" s="1"/>
  <c r="P88" i="20" s="1"/>
  <c r="G88" i="20"/>
  <c r="I88" i="20" s="1"/>
  <c r="D88" i="20"/>
  <c r="F88" i="20" s="1"/>
  <c r="O87" i="20"/>
  <c r="L87" i="20"/>
  <c r="N87" i="20" s="1"/>
  <c r="P87" i="20" s="1"/>
  <c r="G87" i="20"/>
  <c r="I87" i="20" s="1"/>
  <c r="D87" i="20"/>
  <c r="F87" i="20" s="1"/>
  <c r="P86" i="20"/>
  <c r="O86" i="20"/>
  <c r="L86" i="20"/>
  <c r="N86" i="20" s="1"/>
  <c r="G86" i="20"/>
  <c r="I86" i="20" s="1"/>
  <c r="D86" i="20"/>
  <c r="F86" i="20" s="1"/>
  <c r="O85" i="20"/>
  <c r="L85" i="20"/>
  <c r="N85" i="20" s="1"/>
  <c r="P85" i="20" s="1"/>
  <c r="G85" i="20"/>
  <c r="I85" i="20" s="1"/>
  <c r="D85" i="20"/>
  <c r="F85" i="20" s="1"/>
  <c r="P84" i="20"/>
  <c r="O84" i="20"/>
  <c r="L84" i="20"/>
  <c r="N84" i="20" s="1"/>
  <c r="G84" i="20"/>
  <c r="I84" i="20" s="1"/>
  <c r="D84" i="20"/>
  <c r="F84" i="20" s="1"/>
  <c r="O83" i="20"/>
  <c r="L83" i="20"/>
  <c r="N83" i="20" s="1"/>
  <c r="P83" i="20" s="1"/>
  <c r="G83" i="20"/>
  <c r="I83" i="20" s="1"/>
  <c r="D83" i="20"/>
  <c r="F83" i="20" s="1"/>
  <c r="O82" i="20"/>
  <c r="L82" i="20"/>
  <c r="N82" i="20" s="1"/>
  <c r="P82" i="20" s="1"/>
  <c r="G82" i="20"/>
  <c r="I82" i="20" s="1"/>
  <c r="D82" i="20"/>
  <c r="F82" i="20" s="1"/>
  <c r="P81" i="20"/>
  <c r="O81" i="20"/>
  <c r="L81" i="20"/>
  <c r="N81" i="20" s="1"/>
  <c r="G81" i="20"/>
  <c r="I81" i="20" s="1"/>
  <c r="D81" i="20"/>
  <c r="F81" i="20" s="1"/>
  <c r="O80" i="20"/>
  <c r="L80" i="20"/>
  <c r="N80" i="20" s="1"/>
  <c r="P80" i="20" s="1"/>
  <c r="G80" i="20"/>
  <c r="I80" i="20" s="1"/>
  <c r="D80" i="20"/>
  <c r="F80" i="20" s="1"/>
  <c r="O79" i="20"/>
  <c r="L79" i="20"/>
  <c r="N79" i="20" s="1"/>
  <c r="P79" i="20" s="1"/>
  <c r="G79" i="20"/>
  <c r="I79" i="20" s="1"/>
  <c r="D79" i="20"/>
  <c r="F79" i="20" s="1"/>
  <c r="P78" i="20"/>
  <c r="O78" i="20"/>
  <c r="L78" i="20"/>
  <c r="N78" i="20" s="1"/>
  <c r="G78" i="20"/>
  <c r="I78" i="20" s="1"/>
  <c r="D78" i="20"/>
  <c r="F78" i="20" s="1"/>
  <c r="O77" i="20"/>
  <c r="L77" i="20"/>
  <c r="G77" i="20"/>
  <c r="I77" i="20" s="1"/>
  <c r="D77" i="20"/>
  <c r="F77" i="20" s="1"/>
  <c r="O76" i="20"/>
  <c r="N76" i="20"/>
  <c r="P76" i="20" s="1"/>
  <c r="L76" i="20"/>
  <c r="G76" i="20"/>
  <c r="I76" i="20" s="1"/>
  <c r="D76" i="20"/>
  <c r="F76" i="20" s="1"/>
  <c r="O75" i="20"/>
  <c r="N75" i="20"/>
  <c r="P75" i="20" s="1"/>
  <c r="L75" i="20"/>
  <c r="G75" i="20"/>
  <c r="I75" i="20" s="1"/>
  <c r="D75" i="20"/>
  <c r="F75" i="20" s="1"/>
  <c r="O74" i="20"/>
  <c r="N74" i="20"/>
  <c r="P74" i="20" s="1"/>
  <c r="L74" i="20"/>
  <c r="G74" i="20"/>
  <c r="I74" i="20" s="1"/>
  <c r="D74" i="20"/>
  <c r="F74" i="20" s="1"/>
  <c r="O73" i="20"/>
  <c r="N73" i="20"/>
  <c r="P73" i="20" s="1"/>
  <c r="L73" i="20"/>
  <c r="G73" i="20"/>
  <c r="I73" i="20" s="1"/>
  <c r="D73" i="20"/>
  <c r="F73" i="20" s="1"/>
  <c r="O72" i="20"/>
  <c r="N72" i="20"/>
  <c r="P72" i="20" s="1"/>
  <c r="L72" i="20"/>
  <c r="G72" i="20"/>
  <c r="I72" i="20" s="1"/>
  <c r="D72" i="20"/>
  <c r="F72" i="20" s="1"/>
  <c r="O71" i="20"/>
  <c r="N71" i="20"/>
  <c r="P71" i="20" s="1"/>
  <c r="L71" i="20"/>
  <c r="G71" i="20"/>
  <c r="I71" i="20" s="1"/>
  <c r="D71" i="20"/>
  <c r="F71" i="20" s="1"/>
  <c r="O70" i="20"/>
  <c r="N70" i="20"/>
  <c r="P70" i="20" s="1"/>
  <c r="L70" i="20"/>
  <c r="G70" i="20"/>
  <c r="I70" i="20" s="1"/>
  <c r="D70" i="20"/>
  <c r="F70" i="20" s="1"/>
  <c r="O69" i="20"/>
  <c r="N69" i="20"/>
  <c r="P69" i="20" s="1"/>
  <c r="L69" i="20"/>
  <c r="I69" i="20"/>
  <c r="F69" i="20"/>
  <c r="O68" i="20"/>
  <c r="L68" i="20"/>
  <c r="N68" i="20" s="1"/>
  <c r="P68" i="20" s="1"/>
  <c r="I68" i="20"/>
  <c r="G68" i="20"/>
  <c r="D68" i="20"/>
  <c r="F68" i="20" s="1"/>
  <c r="O67" i="20"/>
  <c r="L67" i="20"/>
  <c r="N67" i="20" s="1"/>
  <c r="P67" i="20" s="1"/>
  <c r="I67" i="20"/>
  <c r="G67" i="20"/>
  <c r="D67" i="20"/>
  <c r="F67" i="20" s="1"/>
  <c r="O66" i="20"/>
  <c r="L66" i="20"/>
  <c r="N66" i="20" s="1"/>
  <c r="P66" i="20" s="1"/>
  <c r="I66" i="20"/>
  <c r="G66" i="20"/>
  <c r="D66" i="20"/>
  <c r="F66" i="20" s="1"/>
  <c r="O65" i="20"/>
  <c r="L65" i="20"/>
  <c r="N65" i="20" s="1"/>
  <c r="I65" i="20"/>
  <c r="G65" i="20"/>
  <c r="D65" i="20"/>
  <c r="F65" i="20" s="1"/>
  <c r="O64" i="20"/>
  <c r="L64" i="20"/>
  <c r="N64" i="20" s="1"/>
  <c r="P64" i="20" s="1"/>
  <c r="I64" i="20"/>
  <c r="G64" i="20"/>
  <c r="D64" i="20"/>
  <c r="F64" i="20" s="1"/>
  <c r="O63" i="20"/>
  <c r="L63" i="20"/>
  <c r="N63" i="20" s="1"/>
  <c r="I63" i="20"/>
  <c r="G63" i="20"/>
  <c r="D63" i="20"/>
  <c r="F63" i="20" s="1"/>
  <c r="O62" i="20"/>
  <c r="L62" i="20"/>
  <c r="N62" i="20" s="1"/>
  <c r="P62" i="20" s="1"/>
  <c r="I62" i="20"/>
  <c r="G62" i="20"/>
  <c r="D62" i="20"/>
  <c r="F62" i="20" s="1"/>
  <c r="O61" i="20"/>
  <c r="L61" i="20"/>
  <c r="N61" i="20" s="1"/>
  <c r="I61" i="20"/>
  <c r="G61" i="20"/>
  <c r="D61" i="20"/>
  <c r="F61" i="20" s="1"/>
  <c r="O60" i="20"/>
  <c r="L60" i="20"/>
  <c r="N60" i="20" s="1"/>
  <c r="P60" i="20" s="1"/>
  <c r="I60" i="20"/>
  <c r="F60" i="20"/>
  <c r="O59" i="20"/>
  <c r="L59" i="20"/>
  <c r="N59" i="20" s="1"/>
  <c r="P59" i="20" s="1"/>
  <c r="G59" i="20"/>
  <c r="I59" i="20" s="1"/>
  <c r="F59" i="20"/>
  <c r="D59" i="20"/>
  <c r="O58" i="20"/>
  <c r="L58" i="20"/>
  <c r="N58" i="20" s="1"/>
  <c r="G58" i="20"/>
  <c r="I58" i="20" s="1"/>
  <c r="F58" i="20"/>
  <c r="D58" i="20"/>
  <c r="O57" i="20"/>
  <c r="L57" i="20"/>
  <c r="N57" i="20" s="1"/>
  <c r="P57" i="20" s="1"/>
  <c r="G57" i="20"/>
  <c r="I57" i="20" s="1"/>
  <c r="F57" i="20"/>
  <c r="D57" i="20"/>
  <c r="O56" i="20"/>
  <c r="L56" i="20"/>
  <c r="N56" i="20" s="1"/>
  <c r="I56" i="20"/>
  <c r="F56" i="20"/>
  <c r="P55" i="20"/>
  <c r="O55" i="20"/>
  <c r="L55" i="20"/>
  <c r="N55" i="20" s="1"/>
  <c r="G55" i="20"/>
  <c r="I55" i="20" s="1"/>
  <c r="D55" i="20"/>
  <c r="F55" i="20" s="1"/>
  <c r="O54" i="20"/>
  <c r="L54" i="20"/>
  <c r="N54" i="20" s="1"/>
  <c r="P54" i="20" s="1"/>
  <c r="G54" i="20"/>
  <c r="I54" i="20" s="1"/>
  <c r="D54" i="20"/>
  <c r="F54" i="20" s="1"/>
  <c r="P53" i="20"/>
  <c r="O53" i="20"/>
  <c r="L53" i="20"/>
  <c r="N53" i="20" s="1"/>
  <c r="G53" i="20"/>
  <c r="I53" i="20" s="1"/>
  <c r="D53" i="20"/>
  <c r="F53" i="20" s="1"/>
  <c r="O52" i="20"/>
  <c r="L52" i="20"/>
  <c r="N52" i="20" s="1"/>
  <c r="P52" i="20" s="1"/>
  <c r="G52" i="20"/>
  <c r="I52" i="20" s="1"/>
  <c r="D52" i="20"/>
  <c r="F52" i="20" s="1"/>
  <c r="P51" i="20"/>
  <c r="O51" i="20"/>
  <c r="L51" i="20"/>
  <c r="N51" i="20" s="1"/>
  <c r="G51" i="20"/>
  <c r="I51" i="20" s="1"/>
  <c r="D51" i="20"/>
  <c r="F51" i="20" s="1"/>
  <c r="I50" i="20"/>
  <c r="F50" i="20"/>
  <c r="Q49" i="20"/>
  <c r="Q222" i="20" s="1"/>
  <c r="O49" i="20"/>
  <c r="N49" i="20"/>
  <c r="L49" i="20"/>
  <c r="I49" i="20"/>
  <c r="F49" i="20"/>
  <c r="P48" i="20"/>
  <c r="O48" i="20"/>
  <c r="L48" i="20"/>
  <c r="N48" i="20" s="1"/>
  <c r="G48" i="20"/>
  <c r="I48" i="20" s="1"/>
  <c r="D48" i="20"/>
  <c r="F48" i="20" s="1"/>
  <c r="O47" i="20"/>
  <c r="L47" i="20"/>
  <c r="N47" i="20" s="1"/>
  <c r="P47" i="20" s="1"/>
  <c r="G47" i="20"/>
  <c r="I47" i="20" s="1"/>
  <c r="D47" i="20"/>
  <c r="F47" i="20" s="1"/>
  <c r="O46" i="20"/>
  <c r="L46" i="20"/>
  <c r="N46" i="20" s="1"/>
  <c r="P46" i="20" s="1"/>
  <c r="G46" i="20"/>
  <c r="I46" i="20" s="1"/>
  <c r="D46" i="20"/>
  <c r="F46" i="20" s="1"/>
  <c r="P45" i="20"/>
  <c r="O45" i="20"/>
  <c r="L45" i="20"/>
  <c r="N45" i="20" s="1"/>
  <c r="I45" i="20"/>
  <c r="F45" i="20"/>
  <c r="O44" i="20"/>
  <c r="N44" i="20"/>
  <c r="P44" i="20" s="1"/>
  <c r="L44" i="20"/>
  <c r="I44" i="20"/>
  <c r="F44" i="20"/>
  <c r="O43" i="20"/>
  <c r="L43" i="20"/>
  <c r="N43" i="20" s="1"/>
  <c r="I43" i="20"/>
  <c r="G43" i="20"/>
  <c r="D43" i="20"/>
  <c r="F43" i="20" s="1"/>
  <c r="O42" i="20"/>
  <c r="L42" i="20"/>
  <c r="N42" i="20" s="1"/>
  <c r="P42" i="20" s="1"/>
  <c r="I42" i="20"/>
  <c r="G42" i="20"/>
  <c r="D42" i="20"/>
  <c r="F42" i="20" s="1"/>
  <c r="O41" i="20"/>
  <c r="L41" i="20"/>
  <c r="N41" i="20" s="1"/>
  <c r="I41" i="20"/>
  <c r="G41" i="20"/>
  <c r="D41" i="20"/>
  <c r="F41" i="20" s="1"/>
  <c r="O40" i="20"/>
  <c r="L40" i="20"/>
  <c r="N40" i="20" s="1"/>
  <c r="P40" i="20" s="1"/>
  <c r="I40" i="20"/>
  <c r="G40" i="20"/>
  <c r="D40" i="20"/>
  <c r="F40" i="20" s="1"/>
  <c r="O39" i="20"/>
  <c r="L39" i="20"/>
  <c r="N39" i="20" s="1"/>
  <c r="P39" i="20" s="1"/>
  <c r="I39" i="20"/>
  <c r="G39" i="20"/>
  <c r="D39" i="20"/>
  <c r="F39" i="20" s="1"/>
  <c r="O38" i="20"/>
  <c r="L38" i="20"/>
  <c r="N38" i="20" s="1"/>
  <c r="P38" i="20" s="1"/>
  <c r="I38" i="20"/>
  <c r="G38" i="20"/>
  <c r="D38" i="20"/>
  <c r="F38" i="20" s="1"/>
  <c r="O37" i="20"/>
  <c r="L37" i="20"/>
  <c r="N37" i="20" s="1"/>
  <c r="I37" i="20"/>
  <c r="F37" i="20"/>
  <c r="O36" i="20"/>
  <c r="L36" i="20"/>
  <c r="N36" i="20" s="1"/>
  <c r="I36" i="20"/>
  <c r="F36" i="20"/>
  <c r="P35" i="20"/>
  <c r="O35" i="20"/>
  <c r="L35" i="20"/>
  <c r="N35" i="20" s="1"/>
  <c r="I35" i="20"/>
  <c r="F35" i="20"/>
  <c r="O34" i="20"/>
  <c r="N34" i="20"/>
  <c r="P34" i="20" s="1"/>
  <c r="L34" i="20"/>
  <c r="I34" i="20"/>
  <c r="F34" i="20"/>
  <c r="O33" i="20"/>
  <c r="L33" i="20"/>
  <c r="N33" i="20" s="1"/>
  <c r="I33" i="20"/>
  <c r="G33" i="20"/>
  <c r="D33" i="20"/>
  <c r="F33" i="20" s="1"/>
  <c r="O32" i="20"/>
  <c r="L32" i="20"/>
  <c r="N32" i="20" s="1"/>
  <c r="P32" i="20" s="1"/>
  <c r="I32" i="20"/>
  <c r="F32" i="20"/>
  <c r="O31" i="20"/>
  <c r="L31" i="20"/>
  <c r="N31" i="20" s="1"/>
  <c r="P31" i="20" s="1"/>
  <c r="G31" i="20"/>
  <c r="I31" i="20" s="1"/>
  <c r="F31" i="20"/>
  <c r="D31" i="20"/>
  <c r="O30" i="20"/>
  <c r="L30" i="20"/>
  <c r="N30" i="20" s="1"/>
  <c r="G30" i="20"/>
  <c r="I30" i="20" s="1"/>
  <c r="F30" i="20"/>
  <c r="D30" i="20"/>
  <c r="O29" i="20"/>
  <c r="L29" i="20"/>
  <c r="N29" i="20" s="1"/>
  <c r="P29" i="20" s="1"/>
  <c r="G29" i="20"/>
  <c r="I29" i="20" s="1"/>
  <c r="F29" i="20"/>
  <c r="D29" i="20"/>
  <c r="O28" i="20"/>
  <c r="L28" i="20"/>
  <c r="N28" i="20" s="1"/>
  <c r="G28" i="20"/>
  <c r="I28" i="20" s="1"/>
  <c r="F28" i="20"/>
  <c r="D28" i="20"/>
  <c r="O27" i="20"/>
  <c r="L27" i="20"/>
  <c r="N27" i="20" s="1"/>
  <c r="P27" i="20" s="1"/>
  <c r="I27" i="20"/>
  <c r="F27" i="20"/>
  <c r="O26" i="20"/>
  <c r="L26" i="20"/>
  <c r="N26" i="20" s="1"/>
  <c r="P26" i="20" s="1"/>
  <c r="G26" i="20"/>
  <c r="I26" i="20" s="1"/>
  <c r="D26" i="20"/>
  <c r="F26" i="20" s="1"/>
  <c r="P25" i="20"/>
  <c r="O25" i="20"/>
  <c r="L25" i="20"/>
  <c r="N25" i="20" s="1"/>
  <c r="G25" i="20"/>
  <c r="I25" i="20" s="1"/>
  <c r="D25" i="20"/>
  <c r="F25" i="20" s="1"/>
  <c r="O24" i="20"/>
  <c r="L24" i="20"/>
  <c r="N24" i="20" s="1"/>
  <c r="P24" i="20" s="1"/>
  <c r="G24" i="20"/>
  <c r="I24" i="20" s="1"/>
  <c r="D24" i="20"/>
  <c r="F24" i="20" s="1"/>
  <c r="P23" i="20"/>
  <c r="O23" i="20"/>
  <c r="L23" i="20"/>
  <c r="N23" i="20" s="1"/>
  <c r="G23" i="20"/>
  <c r="I23" i="20" s="1"/>
  <c r="D23" i="20"/>
  <c r="F23" i="20" s="1"/>
  <c r="O22" i="20"/>
  <c r="L22" i="20"/>
  <c r="N22" i="20" s="1"/>
  <c r="P22" i="20" s="1"/>
  <c r="G22" i="20"/>
  <c r="I22" i="20" s="1"/>
  <c r="D22" i="20"/>
  <c r="F22" i="20" s="1"/>
  <c r="O21" i="20"/>
  <c r="L21" i="20"/>
  <c r="N21" i="20" s="1"/>
  <c r="P21" i="20" s="1"/>
  <c r="G21" i="20"/>
  <c r="I21" i="20" s="1"/>
  <c r="D21" i="20"/>
  <c r="F21" i="20" s="1"/>
  <c r="P20" i="20"/>
  <c r="O20" i="20"/>
  <c r="L20" i="20"/>
  <c r="N20" i="20" s="1"/>
  <c r="I20" i="20"/>
  <c r="F20" i="20"/>
  <c r="D20" i="20"/>
  <c r="P19" i="20"/>
  <c r="O19" i="20"/>
  <c r="L19" i="20"/>
  <c r="N19" i="20" s="1"/>
  <c r="I19" i="20"/>
  <c r="F19" i="20"/>
  <c r="O18" i="20"/>
  <c r="L18" i="20"/>
  <c r="N18" i="20" s="1"/>
  <c r="P18" i="20" s="1"/>
  <c r="G18" i="20"/>
  <c r="I18" i="20" s="1"/>
  <c r="F18" i="20"/>
  <c r="D18" i="20"/>
  <c r="O17" i="20"/>
  <c r="L17" i="20"/>
  <c r="N17" i="20" s="1"/>
  <c r="P17" i="20" s="1"/>
  <c r="I17" i="20"/>
  <c r="F17" i="20"/>
  <c r="P16" i="20"/>
  <c r="O16" i="20"/>
  <c r="N16" i="20"/>
  <c r="L16" i="20"/>
  <c r="G16" i="20"/>
  <c r="I16" i="20" s="1"/>
  <c r="D16" i="20"/>
  <c r="F16" i="20" s="1"/>
  <c r="O15" i="20"/>
  <c r="P15" i="20" s="1"/>
  <c r="N15" i="20"/>
  <c r="L15" i="20"/>
  <c r="I15" i="20"/>
  <c r="F15" i="20"/>
  <c r="O14" i="20"/>
  <c r="N14" i="20"/>
  <c r="P14" i="20" s="1"/>
  <c r="L14" i="20"/>
  <c r="I14" i="20"/>
  <c r="G14" i="20"/>
  <c r="F14" i="20"/>
  <c r="D14" i="20"/>
  <c r="O13" i="20"/>
  <c r="L13" i="20"/>
  <c r="N13" i="20" s="1"/>
  <c r="P13" i="20" s="1"/>
  <c r="G13" i="20"/>
  <c r="I13" i="20" s="1"/>
  <c r="D13" i="20"/>
  <c r="F13" i="20" s="1"/>
  <c r="O12" i="20"/>
  <c r="L12" i="20"/>
  <c r="N12" i="20" s="1"/>
  <c r="P12" i="20" s="1"/>
  <c r="I12" i="20"/>
  <c r="G12" i="20"/>
  <c r="F12" i="20"/>
  <c r="D12" i="20"/>
  <c r="O11" i="20"/>
  <c r="L11" i="20"/>
  <c r="N11" i="20" s="1"/>
  <c r="P11" i="20" s="1"/>
  <c r="G11" i="20"/>
  <c r="I11" i="20" s="1"/>
  <c r="D11" i="20"/>
  <c r="F11" i="20" s="1"/>
  <c r="O10" i="20"/>
  <c r="N10" i="20"/>
  <c r="P10" i="20" s="1"/>
  <c r="L10" i="20"/>
  <c r="G10" i="20"/>
  <c r="I10" i="20" s="1"/>
  <c r="F10" i="20"/>
  <c r="D10" i="20"/>
  <c r="I9" i="20"/>
  <c r="F9" i="20"/>
  <c r="O8" i="20"/>
  <c r="L8" i="20"/>
  <c r="N8" i="20" s="1"/>
  <c r="I8" i="20"/>
  <c r="G8" i="20"/>
  <c r="D8" i="20"/>
  <c r="I7" i="20"/>
  <c r="F7" i="20"/>
  <c r="H228" i="19"/>
  <c r="G228" i="19"/>
  <c r="I228" i="19" s="1"/>
  <c r="F228" i="19"/>
  <c r="E228" i="19"/>
  <c r="D228" i="19"/>
  <c r="I227" i="19"/>
  <c r="F227" i="19"/>
  <c r="I226" i="19"/>
  <c r="F226" i="19"/>
  <c r="I225" i="19"/>
  <c r="I224" i="19"/>
  <c r="F224" i="19"/>
  <c r="G223" i="19"/>
  <c r="M222" i="19"/>
  <c r="M226" i="19" s="1"/>
  <c r="H222" i="19"/>
  <c r="E222" i="19"/>
  <c r="O221" i="19"/>
  <c r="N221" i="19"/>
  <c r="P221" i="19" s="1"/>
  <c r="L221" i="19"/>
  <c r="I221" i="19"/>
  <c r="G221" i="19"/>
  <c r="F221" i="19"/>
  <c r="D221" i="19"/>
  <c r="O220" i="19"/>
  <c r="N220" i="19"/>
  <c r="P220" i="19" s="1"/>
  <c r="L220" i="19"/>
  <c r="I220" i="19"/>
  <c r="G220" i="19"/>
  <c r="F220" i="19"/>
  <c r="D220" i="19"/>
  <c r="O219" i="19"/>
  <c r="N219" i="19"/>
  <c r="P219" i="19" s="1"/>
  <c r="L219" i="19"/>
  <c r="I219" i="19"/>
  <c r="G219" i="19"/>
  <c r="F219" i="19"/>
  <c r="D219" i="19"/>
  <c r="O218" i="19"/>
  <c r="N218" i="19"/>
  <c r="P218" i="19" s="1"/>
  <c r="L218" i="19"/>
  <c r="I218" i="19"/>
  <c r="G218" i="19"/>
  <c r="F218" i="19"/>
  <c r="D218" i="19"/>
  <c r="O217" i="19"/>
  <c r="N217" i="19"/>
  <c r="P217" i="19" s="1"/>
  <c r="L217" i="19"/>
  <c r="I217" i="19"/>
  <c r="G217" i="19"/>
  <c r="F217" i="19"/>
  <c r="D217" i="19"/>
  <c r="O216" i="19"/>
  <c r="N216" i="19"/>
  <c r="P216" i="19" s="1"/>
  <c r="L216" i="19"/>
  <c r="I216" i="19"/>
  <c r="G216" i="19"/>
  <c r="F216" i="19"/>
  <c r="D216" i="19"/>
  <c r="O215" i="19"/>
  <c r="N215" i="19"/>
  <c r="P215" i="19" s="1"/>
  <c r="L215" i="19"/>
  <c r="I215" i="19"/>
  <c r="G215" i="19"/>
  <c r="F215" i="19"/>
  <c r="D215" i="19"/>
  <c r="O214" i="19"/>
  <c r="N214" i="19"/>
  <c r="P214" i="19" s="1"/>
  <c r="L214" i="19"/>
  <c r="I214" i="19"/>
  <c r="G214" i="19"/>
  <c r="F214" i="19"/>
  <c r="D214" i="19"/>
  <c r="O213" i="19"/>
  <c r="N213" i="19"/>
  <c r="P213" i="19" s="1"/>
  <c r="L213" i="19"/>
  <c r="I213" i="19"/>
  <c r="G213" i="19"/>
  <c r="F213" i="19"/>
  <c r="D213" i="19"/>
  <c r="O212" i="19"/>
  <c r="N212" i="19"/>
  <c r="P212" i="19" s="1"/>
  <c r="L212" i="19"/>
  <c r="I212" i="19"/>
  <c r="G212" i="19"/>
  <c r="F212" i="19"/>
  <c r="D212" i="19"/>
  <c r="O211" i="19"/>
  <c r="N211" i="19"/>
  <c r="P211" i="19" s="1"/>
  <c r="L211" i="19"/>
  <c r="I211" i="19"/>
  <c r="G211" i="19"/>
  <c r="F211" i="19"/>
  <c r="D211" i="19"/>
  <c r="O210" i="19"/>
  <c r="N210" i="19"/>
  <c r="P210" i="19" s="1"/>
  <c r="L210" i="19"/>
  <c r="I210" i="19"/>
  <c r="G210" i="19"/>
  <c r="F210" i="19"/>
  <c r="D210" i="19"/>
  <c r="O209" i="19"/>
  <c r="N209" i="19"/>
  <c r="P209" i="19" s="1"/>
  <c r="L209" i="19"/>
  <c r="I209" i="19"/>
  <c r="G209" i="19"/>
  <c r="F209" i="19"/>
  <c r="D209" i="19"/>
  <c r="O208" i="19"/>
  <c r="N208" i="19"/>
  <c r="P208" i="19" s="1"/>
  <c r="L208" i="19"/>
  <c r="I208" i="19"/>
  <c r="G208" i="19"/>
  <c r="F208" i="19"/>
  <c r="D208" i="19"/>
  <c r="O207" i="19"/>
  <c r="N207" i="19"/>
  <c r="P207" i="19" s="1"/>
  <c r="L207" i="19"/>
  <c r="I207" i="19"/>
  <c r="G207" i="19"/>
  <c r="F207" i="19"/>
  <c r="D207" i="19"/>
  <c r="O206" i="19"/>
  <c r="N206" i="19"/>
  <c r="P206" i="19" s="1"/>
  <c r="L206" i="19"/>
  <c r="I206" i="19"/>
  <c r="G206" i="19"/>
  <c r="F206" i="19"/>
  <c r="D206" i="19"/>
  <c r="O205" i="19"/>
  <c r="N205" i="19"/>
  <c r="P205" i="19" s="1"/>
  <c r="L205" i="19"/>
  <c r="I205" i="19"/>
  <c r="G205" i="19"/>
  <c r="F205" i="19"/>
  <c r="D205" i="19"/>
  <c r="O204" i="19"/>
  <c r="N204" i="19"/>
  <c r="P204" i="19" s="1"/>
  <c r="L204" i="19"/>
  <c r="I204" i="19"/>
  <c r="G204" i="19"/>
  <c r="F204" i="19"/>
  <c r="D204" i="19"/>
  <c r="O203" i="19"/>
  <c r="N203" i="19"/>
  <c r="P203" i="19" s="1"/>
  <c r="L203" i="19"/>
  <c r="I203" i="19"/>
  <c r="G203" i="19"/>
  <c r="F203" i="19"/>
  <c r="D203" i="19"/>
  <c r="O202" i="19"/>
  <c r="N202" i="19"/>
  <c r="P202" i="19" s="1"/>
  <c r="L202" i="19"/>
  <c r="I202" i="19"/>
  <c r="G202" i="19"/>
  <c r="F202" i="19"/>
  <c r="D202" i="19"/>
  <c r="O201" i="19"/>
  <c r="N201" i="19"/>
  <c r="P201" i="19" s="1"/>
  <c r="L201" i="19"/>
  <c r="I201" i="19"/>
  <c r="G201" i="19"/>
  <c r="F201" i="19"/>
  <c r="D201" i="19"/>
  <c r="O200" i="19"/>
  <c r="N200" i="19"/>
  <c r="P200" i="19" s="1"/>
  <c r="L200" i="19"/>
  <c r="I200" i="19"/>
  <c r="G200" i="19"/>
  <c r="F200" i="19"/>
  <c r="D200" i="19"/>
  <c r="O199" i="19"/>
  <c r="N199" i="19"/>
  <c r="P199" i="19" s="1"/>
  <c r="L199" i="19"/>
  <c r="I199" i="19"/>
  <c r="G199" i="19"/>
  <c r="F199" i="19"/>
  <c r="D199" i="19"/>
  <c r="O198" i="19"/>
  <c r="N198" i="19"/>
  <c r="P198" i="19" s="1"/>
  <c r="L198" i="19"/>
  <c r="I198" i="19"/>
  <c r="G198" i="19"/>
  <c r="F198" i="19"/>
  <c r="D198" i="19"/>
  <c r="O197" i="19"/>
  <c r="N197" i="19"/>
  <c r="P197" i="19" s="1"/>
  <c r="L197" i="19"/>
  <c r="I197" i="19"/>
  <c r="G197" i="19"/>
  <c r="F197" i="19"/>
  <c r="D197" i="19"/>
  <c r="O196" i="19"/>
  <c r="N196" i="19"/>
  <c r="P196" i="19" s="1"/>
  <c r="L196" i="19"/>
  <c r="I196" i="19"/>
  <c r="G196" i="19"/>
  <c r="F196" i="19"/>
  <c r="D196" i="19"/>
  <c r="O195" i="19"/>
  <c r="N195" i="19"/>
  <c r="P195" i="19" s="1"/>
  <c r="L195" i="19"/>
  <c r="I195" i="19"/>
  <c r="G195" i="19"/>
  <c r="F195" i="19"/>
  <c r="D195" i="19"/>
  <c r="O194" i="19"/>
  <c r="N194" i="19"/>
  <c r="P194" i="19" s="1"/>
  <c r="L194" i="19"/>
  <c r="I194" i="19"/>
  <c r="G194" i="19"/>
  <c r="F194" i="19"/>
  <c r="D194" i="19"/>
  <c r="O193" i="19"/>
  <c r="N193" i="19"/>
  <c r="P193" i="19" s="1"/>
  <c r="L193" i="19"/>
  <c r="I193" i="19"/>
  <c r="G193" i="19"/>
  <c r="F193" i="19"/>
  <c r="D193" i="19"/>
  <c r="O192" i="19"/>
  <c r="N192" i="19"/>
  <c r="P192" i="19" s="1"/>
  <c r="L192" i="19"/>
  <c r="I192" i="19"/>
  <c r="G192" i="19"/>
  <c r="F192" i="19"/>
  <c r="D192" i="19"/>
  <c r="O191" i="19"/>
  <c r="N191" i="19"/>
  <c r="P191" i="19" s="1"/>
  <c r="L191" i="19"/>
  <c r="I191" i="19"/>
  <c r="G191" i="19"/>
  <c r="F191" i="19"/>
  <c r="D191" i="19"/>
  <c r="O190" i="19"/>
  <c r="N190" i="19"/>
  <c r="P190" i="19" s="1"/>
  <c r="L190" i="19"/>
  <c r="I190" i="19"/>
  <c r="G190" i="19"/>
  <c r="F190" i="19"/>
  <c r="D190" i="19"/>
  <c r="O189" i="19"/>
  <c r="N189" i="19"/>
  <c r="P189" i="19" s="1"/>
  <c r="L189" i="19"/>
  <c r="I189" i="19"/>
  <c r="G189" i="19"/>
  <c r="F189" i="19"/>
  <c r="D189" i="19"/>
  <c r="O188" i="19"/>
  <c r="N188" i="19"/>
  <c r="P188" i="19" s="1"/>
  <c r="L188" i="19"/>
  <c r="I188" i="19"/>
  <c r="G188" i="19"/>
  <c r="F188" i="19"/>
  <c r="D188" i="19"/>
  <c r="O187" i="19"/>
  <c r="N187" i="19"/>
  <c r="P187" i="19" s="1"/>
  <c r="L187" i="19"/>
  <c r="I187" i="19"/>
  <c r="G187" i="19"/>
  <c r="F187" i="19"/>
  <c r="D187" i="19"/>
  <c r="O186" i="19"/>
  <c r="N186" i="19"/>
  <c r="P186" i="19" s="1"/>
  <c r="L186" i="19"/>
  <c r="I186" i="19"/>
  <c r="G186" i="19"/>
  <c r="F186" i="19"/>
  <c r="D186" i="19"/>
  <c r="O185" i="19"/>
  <c r="N185" i="19"/>
  <c r="P185" i="19" s="1"/>
  <c r="L185" i="19"/>
  <c r="I185" i="19"/>
  <c r="G185" i="19"/>
  <c r="F185" i="19"/>
  <c r="D185" i="19"/>
  <c r="O184" i="19"/>
  <c r="N184" i="19"/>
  <c r="P184" i="19" s="1"/>
  <c r="L184" i="19"/>
  <c r="I184" i="19"/>
  <c r="G184" i="19"/>
  <c r="F184" i="19"/>
  <c r="D184" i="19"/>
  <c r="O183" i="19"/>
  <c r="N183" i="19"/>
  <c r="P183" i="19" s="1"/>
  <c r="L183" i="19"/>
  <c r="I183" i="19"/>
  <c r="G183" i="19"/>
  <c r="F183" i="19"/>
  <c r="D183" i="19"/>
  <c r="O182" i="19"/>
  <c r="N182" i="19"/>
  <c r="P182" i="19" s="1"/>
  <c r="L182" i="19"/>
  <c r="I182" i="19"/>
  <c r="G182" i="19"/>
  <c r="F182" i="19"/>
  <c r="D182" i="19"/>
  <c r="O181" i="19"/>
  <c r="N181" i="19"/>
  <c r="P181" i="19" s="1"/>
  <c r="L181" i="19"/>
  <c r="I181" i="19"/>
  <c r="G181" i="19"/>
  <c r="F181" i="19"/>
  <c r="D181" i="19"/>
  <c r="O180" i="19"/>
  <c r="N180" i="19"/>
  <c r="P180" i="19" s="1"/>
  <c r="L180" i="19"/>
  <c r="I180" i="19"/>
  <c r="G180" i="19"/>
  <c r="F180" i="19"/>
  <c r="D180" i="19"/>
  <c r="O179" i="19"/>
  <c r="N179" i="19"/>
  <c r="P179" i="19" s="1"/>
  <c r="L179" i="19"/>
  <c r="I179" i="19"/>
  <c r="G179" i="19"/>
  <c r="F179" i="19"/>
  <c r="D179" i="19"/>
  <c r="O178" i="19"/>
  <c r="N178" i="19"/>
  <c r="P178" i="19" s="1"/>
  <c r="L178" i="19"/>
  <c r="I178" i="19"/>
  <c r="G178" i="19"/>
  <c r="F178" i="19"/>
  <c r="D178" i="19"/>
  <c r="O177" i="19"/>
  <c r="N177" i="19"/>
  <c r="P177" i="19" s="1"/>
  <c r="L177" i="19"/>
  <c r="I177" i="19"/>
  <c r="G177" i="19"/>
  <c r="F177" i="19"/>
  <c r="D177" i="19"/>
  <c r="O176" i="19"/>
  <c r="N176" i="19"/>
  <c r="P176" i="19" s="1"/>
  <c r="L176" i="19"/>
  <c r="I176" i="19"/>
  <c r="G176" i="19"/>
  <c r="F176" i="19"/>
  <c r="D176" i="19"/>
  <c r="O175" i="19"/>
  <c r="N175" i="19"/>
  <c r="P175" i="19" s="1"/>
  <c r="L175" i="19"/>
  <c r="I175" i="19"/>
  <c r="G175" i="19"/>
  <c r="F175" i="19"/>
  <c r="D175" i="19"/>
  <c r="O174" i="19"/>
  <c r="N174" i="19"/>
  <c r="P174" i="19" s="1"/>
  <c r="L174" i="19"/>
  <c r="I174" i="19"/>
  <c r="G174" i="19"/>
  <c r="F174" i="19"/>
  <c r="D174" i="19"/>
  <c r="O173" i="19"/>
  <c r="N173" i="19"/>
  <c r="P173" i="19" s="1"/>
  <c r="L173" i="19"/>
  <c r="I173" i="19"/>
  <c r="G173" i="19"/>
  <c r="F173" i="19"/>
  <c r="D173" i="19"/>
  <c r="O172" i="19"/>
  <c r="N172" i="19"/>
  <c r="P172" i="19" s="1"/>
  <c r="L172" i="19"/>
  <c r="I172" i="19"/>
  <c r="G172" i="19"/>
  <c r="F172" i="19"/>
  <c r="D172" i="19"/>
  <c r="O171" i="19"/>
  <c r="N171" i="19"/>
  <c r="P171" i="19" s="1"/>
  <c r="L171" i="19"/>
  <c r="I171" i="19"/>
  <c r="G171" i="19"/>
  <c r="F171" i="19"/>
  <c r="D171" i="19"/>
  <c r="O170" i="19"/>
  <c r="N170" i="19"/>
  <c r="P170" i="19" s="1"/>
  <c r="L170" i="19"/>
  <c r="I170" i="19"/>
  <c r="G170" i="19"/>
  <c r="F170" i="19"/>
  <c r="D170" i="19"/>
  <c r="O169" i="19"/>
  <c r="N169" i="19"/>
  <c r="P169" i="19" s="1"/>
  <c r="L169" i="19"/>
  <c r="I169" i="19"/>
  <c r="G169" i="19"/>
  <c r="F169" i="19"/>
  <c r="D169" i="19"/>
  <c r="O168" i="19"/>
  <c r="N168" i="19"/>
  <c r="P168" i="19" s="1"/>
  <c r="L168" i="19"/>
  <c r="I168" i="19"/>
  <c r="G168" i="19"/>
  <c r="F168" i="19"/>
  <c r="D168" i="19"/>
  <c r="O167" i="19"/>
  <c r="N167" i="19"/>
  <c r="P167" i="19" s="1"/>
  <c r="L167" i="19"/>
  <c r="I167" i="19"/>
  <c r="G167" i="19"/>
  <c r="F167" i="19"/>
  <c r="D167" i="19"/>
  <c r="O166" i="19"/>
  <c r="N166" i="19"/>
  <c r="P166" i="19" s="1"/>
  <c r="L166" i="19"/>
  <c r="I166" i="19"/>
  <c r="G166" i="19"/>
  <c r="F166" i="19"/>
  <c r="D166" i="19"/>
  <c r="O165" i="19"/>
  <c r="N165" i="19"/>
  <c r="P165" i="19" s="1"/>
  <c r="L165" i="19"/>
  <c r="I165" i="19"/>
  <c r="G165" i="19"/>
  <c r="F165" i="19"/>
  <c r="D165" i="19"/>
  <c r="O164" i="19"/>
  <c r="N164" i="19"/>
  <c r="L164" i="19"/>
  <c r="I164" i="19"/>
  <c r="G164" i="19"/>
  <c r="F164" i="19"/>
  <c r="D164" i="19"/>
  <c r="O163" i="19"/>
  <c r="N163" i="19"/>
  <c r="P163" i="19" s="1"/>
  <c r="L163" i="19"/>
  <c r="I163" i="19"/>
  <c r="G163" i="19"/>
  <c r="F163" i="19"/>
  <c r="D163" i="19"/>
  <c r="O162" i="19"/>
  <c r="N162" i="19"/>
  <c r="P162" i="19" s="1"/>
  <c r="L162" i="19"/>
  <c r="I162" i="19"/>
  <c r="G162" i="19"/>
  <c r="F162" i="19"/>
  <c r="D162" i="19"/>
  <c r="O161" i="19"/>
  <c r="N161" i="19"/>
  <c r="L161" i="19"/>
  <c r="I161" i="19"/>
  <c r="G161" i="19"/>
  <c r="F161" i="19"/>
  <c r="D161" i="19"/>
  <c r="O160" i="19"/>
  <c r="N160" i="19"/>
  <c r="L160" i="19"/>
  <c r="I160" i="19"/>
  <c r="G160" i="19"/>
  <c r="F160" i="19"/>
  <c r="D160" i="19"/>
  <c r="O159" i="19"/>
  <c r="N159" i="19"/>
  <c r="L159" i="19"/>
  <c r="I159" i="19"/>
  <c r="G159" i="19"/>
  <c r="F159" i="19"/>
  <c r="D159" i="19"/>
  <c r="O158" i="19"/>
  <c r="N158" i="19"/>
  <c r="P158" i="19" s="1"/>
  <c r="L158" i="19"/>
  <c r="I158" i="19"/>
  <c r="G158" i="19"/>
  <c r="F158" i="19"/>
  <c r="D158" i="19"/>
  <c r="O157" i="19"/>
  <c r="N157" i="19"/>
  <c r="P157" i="19" s="1"/>
  <c r="L157" i="19"/>
  <c r="I157" i="19"/>
  <c r="G157" i="19"/>
  <c r="F157" i="19"/>
  <c r="D157" i="19"/>
  <c r="O156" i="19"/>
  <c r="N156" i="19"/>
  <c r="L156" i="19"/>
  <c r="I156" i="19"/>
  <c r="G156" i="19"/>
  <c r="F156" i="19"/>
  <c r="D156" i="19"/>
  <c r="O155" i="19"/>
  <c r="N155" i="19"/>
  <c r="P155" i="19" s="1"/>
  <c r="L155" i="19"/>
  <c r="I155" i="19"/>
  <c r="G155" i="19"/>
  <c r="F155" i="19"/>
  <c r="D155" i="19"/>
  <c r="O154" i="19"/>
  <c r="N154" i="19"/>
  <c r="P154" i="19" s="1"/>
  <c r="L154" i="19"/>
  <c r="I154" i="19"/>
  <c r="G154" i="19"/>
  <c r="F154" i="19"/>
  <c r="D154" i="19"/>
  <c r="O153" i="19"/>
  <c r="L153" i="19"/>
  <c r="N153" i="19" s="1"/>
  <c r="P153" i="19" s="1"/>
  <c r="I153" i="19"/>
  <c r="F153" i="19"/>
  <c r="O152" i="19"/>
  <c r="L152" i="19"/>
  <c r="N152" i="19" s="1"/>
  <c r="P152" i="19" s="1"/>
  <c r="I152" i="19"/>
  <c r="G152" i="19"/>
  <c r="F152" i="19"/>
  <c r="D152" i="19"/>
  <c r="O151" i="19"/>
  <c r="L151" i="19"/>
  <c r="N151" i="19" s="1"/>
  <c r="P151" i="19" s="1"/>
  <c r="G151" i="19"/>
  <c r="I151" i="19" s="1"/>
  <c r="F151" i="19"/>
  <c r="D151" i="19"/>
  <c r="O150" i="19"/>
  <c r="L150" i="19"/>
  <c r="N150" i="19" s="1"/>
  <c r="P150" i="19" s="1"/>
  <c r="I150" i="19"/>
  <c r="G150" i="19"/>
  <c r="F150" i="19"/>
  <c r="D150" i="19"/>
  <c r="O149" i="19"/>
  <c r="L149" i="19"/>
  <c r="N149" i="19" s="1"/>
  <c r="P149" i="19" s="1"/>
  <c r="G149" i="19"/>
  <c r="I149" i="19" s="1"/>
  <c r="F149" i="19"/>
  <c r="D149" i="19"/>
  <c r="O148" i="19"/>
  <c r="L148" i="19"/>
  <c r="N148" i="19" s="1"/>
  <c r="P148" i="19" s="1"/>
  <c r="I148" i="19"/>
  <c r="G148" i="19"/>
  <c r="F148" i="19"/>
  <c r="D148" i="19"/>
  <c r="O147" i="19"/>
  <c r="L147" i="19"/>
  <c r="N147" i="19" s="1"/>
  <c r="P147" i="19" s="1"/>
  <c r="G147" i="19"/>
  <c r="I147" i="19" s="1"/>
  <c r="F147" i="19"/>
  <c r="D147" i="19"/>
  <c r="O146" i="19"/>
  <c r="L146" i="19"/>
  <c r="N146" i="19" s="1"/>
  <c r="P146" i="19" s="1"/>
  <c r="I146" i="19"/>
  <c r="G146" i="19"/>
  <c r="F146" i="19"/>
  <c r="D146" i="19"/>
  <c r="O145" i="19"/>
  <c r="L145" i="19"/>
  <c r="N145" i="19" s="1"/>
  <c r="P145" i="19" s="1"/>
  <c r="G145" i="19"/>
  <c r="I145" i="19" s="1"/>
  <c r="F145" i="19"/>
  <c r="D145" i="19"/>
  <c r="O144" i="19"/>
  <c r="L144" i="19"/>
  <c r="N144" i="19" s="1"/>
  <c r="P144" i="19" s="1"/>
  <c r="I144" i="19"/>
  <c r="G144" i="19"/>
  <c r="F144" i="19"/>
  <c r="D144" i="19"/>
  <c r="O143" i="19"/>
  <c r="L143" i="19"/>
  <c r="N143" i="19" s="1"/>
  <c r="P143" i="19" s="1"/>
  <c r="G143" i="19"/>
  <c r="I143" i="19" s="1"/>
  <c r="F143" i="19"/>
  <c r="D143" i="19"/>
  <c r="O142" i="19"/>
  <c r="L142" i="19"/>
  <c r="N142" i="19" s="1"/>
  <c r="P142" i="19" s="1"/>
  <c r="I142" i="19"/>
  <c r="G142" i="19"/>
  <c r="F142" i="19"/>
  <c r="D142" i="19"/>
  <c r="O141" i="19"/>
  <c r="L141" i="19"/>
  <c r="N141" i="19" s="1"/>
  <c r="P141" i="19" s="1"/>
  <c r="G141" i="19"/>
  <c r="I141" i="19" s="1"/>
  <c r="F141" i="19"/>
  <c r="D141" i="19"/>
  <c r="O140" i="19"/>
  <c r="L140" i="19"/>
  <c r="N140" i="19" s="1"/>
  <c r="P140" i="19" s="1"/>
  <c r="I140" i="19"/>
  <c r="G140" i="19"/>
  <c r="F140" i="19"/>
  <c r="D140" i="19"/>
  <c r="O139" i="19"/>
  <c r="L139" i="19"/>
  <c r="N139" i="19" s="1"/>
  <c r="P139" i="19" s="1"/>
  <c r="G139" i="19"/>
  <c r="I139" i="19" s="1"/>
  <c r="F139" i="19"/>
  <c r="D139" i="19"/>
  <c r="O138" i="19"/>
  <c r="L138" i="19"/>
  <c r="N138" i="19" s="1"/>
  <c r="P138" i="19" s="1"/>
  <c r="I138" i="19"/>
  <c r="G138" i="19"/>
  <c r="F138" i="19"/>
  <c r="D138" i="19"/>
  <c r="O137" i="19"/>
  <c r="L137" i="19"/>
  <c r="N137" i="19" s="1"/>
  <c r="P137" i="19" s="1"/>
  <c r="G137" i="19"/>
  <c r="I137" i="19" s="1"/>
  <c r="F137" i="19"/>
  <c r="D137" i="19"/>
  <c r="O136" i="19"/>
  <c r="L136" i="19"/>
  <c r="N136" i="19" s="1"/>
  <c r="P136" i="19" s="1"/>
  <c r="I136" i="19"/>
  <c r="G136" i="19"/>
  <c r="F136" i="19"/>
  <c r="D136" i="19"/>
  <c r="O135" i="19"/>
  <c r="L135" i="19"/>
  <c r="N135" i="19" s="1"/>
  <c r="P135" i="19" s="1"/>
  <c r="G135" i="19"/>
  <c r="I135" i="19" s="1"/>
  <c r="F135" i="19"/>
  <c r="D135" i="19"/>
  <c r="O134" i="19"/>
  <c r="L134" i="19"/>
  <c r="N134" i="19" s="1"/>
  <c r="P134" i="19" s="1"/>
  <c r="I134" i="19"/>
  <c r="G134" i="19"/>
  <c r="F134" i="19"/>
  <c r="D134" i="19"/>
  <c r="O133" i="19"/>
  <c r="L133" i="19"/>
  <c r="N133" i="19" s="1"/>
  <c r="P133" i="19" s="1"/>
  <c r="G133" i="19"/>
  <c r="I133" i="19" s="1"/>
  <c r="F133" i="19"/>
  <c r="D133" i="19"/>
  <c r="O132" i="19"/>
  <c r="L132" i="19"/>
  <c r="N132" i="19" s="1"/>
  <c r="P132" i="19" s="1"/>
  <c r="I132" i="19"/>
  <c r="G132" i="19"/>
  <c r="F132" i="19"/>
  <c r="D132" i="19"/>
  <c r="O131" i="19"/>
  <c r="L131" i="19"/>
  <c r="N131" i="19" s="1"/>
  <c r="P131" i="19" s="1"/>
  <c r="G131" i="19"/>
  <c r="I131" i="19" s="1"/>
  <c r="F131" i="19"/>
  <c r="D131" i="19"/>
  <c r="O130" i="19"/>
  <c r="L130" i="19"/>
  <c r="N130" i="19" s="1"/>
  <c r="P130" i="19" s="1"/>
  <c r="I130" i="19"/>
  <c r="G130" i="19"/>
  <c r="F130" i="19"/>
  <c r="D130" i="19"/>
  <c r="O129" i="19"/>
  <c r="L129" i="19"/>
  <c r="N129" i="19" s="1"/>
  <c r="P129" i="19" s="1"/>
  <c r="G129" i="19"/>
  <c r="I129" i="19" s="1"/>
  <c r="F129" i="19"/>
  <c r="D129" i="19"/>
  <c r="O128" i="19"/>
  <c r="L128" i="19"/>
  <c r="N128" i="19" s="1"/>
  <c r="P128" i="19" s="1"/>
  <c r="I128" i="19"/>
  <c r="G128" i="19"/>
  <c r="F128" i="19"/>
  <c r="D128" i="19"/>
  <c r="O127" i="19"/>
  <c r="L127" i="19"/>
  <c r="N127" i="19" s="1"/>
  <c r="P127" i="19" s="1"/>
  <c r="G127" i="19"/>
  <c r="I127" i="19" s="1"/>
  <c r="F127" i="19"/>
  <c r="D127" i="19"/>
  <c r="O126" i="19"/>
  <c r="L126" i="19"/>
  <c r="N126" i="19" s="1"/>
  <c r="P126" i="19" s="1"/>
  <c r="I126" i="19"/>
  <c r="G126" i="19"/>
  <c r="F126" i="19"/>
  <c r="D126" i="19"/>
  <c r="O125" i="19"/>
  <c r="L125" i="19"/>
  <c r="N125" i="19" s="1"/>
  <c r="P125" i="19" s="1"/>
  <c r="G125" i="19"/>
  <c r="I125" i="19" s="1"/>
  <c r="F125" i="19"/>
  <c r="D125" i="19"/>
  <c r="O124" i="19"/>
  <c r="L124" i="19"/>
  <c r="N124" i="19" s="1"/>
  <c r="P124" i="19" s="1"/>
  <c r="I124" i="19"/>
  <c r="G124" i="19"/>
  <c r="F124" i="19"/>
  <c r="D124" i="19"/>
  <c r="O123" i="19"/>
  <c r="L123" i="19"/>
  <c r="N123" i="19" s="1"/>
  <c r="P123" i="19" s="1"/>
  <c r="G123" i="19"/>
  <c r="I123" i="19" s="1"/>
  <c r="F123" i="19"/>
  <c r="D123" i="19"/>
  <c r="O122" i="19"/>
  <c r="L122" i="19"/>
  <c r="N122" i="19" s="1"/>
  <c r="P122" i="19" s="1"/>
  <c r="I122" i="19"/>
  <c r="G122" i="19"/>
  <c r="F122" i="19"/>
  <c r="D122" i="19"/>
  <c r="O121" i="19"/>
  <c r="L121" i="19"/>
  <c r="N121" i="19" s="1"/>
  <c r="P121" i="19" s="1"/>
  <c r="G121" i="19"/>
  <c r="I121" i="19" s="1"/>
  <c r="F121" i="19"/>
  <c r="D121" i="19"/>
  <c r="O120" i="19"/>
  <c r="L120" i="19"/>
  <c r="N120" i="19" s="1"/>
  <c r="P120" i="19" s="1"/>
  <c r="I120" i="19"/>
  <c r="G120" i="19"/>
  <c r="F120" i="19"/>
  <c r="D120" i="19"/>
  <c r="O119" i="19"/>
  <c r="L119" i="19"/>
  <c r="N119" i="19" s="1"/>
  <c r="P119" i="19" s="1"/>
  <c r="G119" i="19"/>
  <c r="I119" i="19" s="1"/>
  <c r="F119" i="19"/>
  <c r="D119" i="19"/>
  <c r="O118" i="19"/>
  <c r="L118" i="19"/>
  <c r="N118" i="19" s="1"/>
  <c r="P118" i="19" s="1"/>
  <c r="I118" i="19"/>
  <c r="G118" i="19"/>
  <c r="F118" i="19"/>
  <c r="D118" i="19"/>
  <c r="O117" i="19"/>
  <c r="L117" i="19"/>
  <c r="N117" i="19" s="1"/>
  <c r="P117" i="19" s="1"/>
  <c r="G117" i="19"/>
  <c r="I117" i="19" s="1"/>
  <c r="F117" i="19"/>
  <c r="D117" i="19"/>
  <c r="O116" i="19"/>
  <c r="L116" i="19"/>
  <c r="N116" i="19" s="1"/>
  <c r="P116" i="19" s="1"/>
  <c r="I116" i="19"/>
  <c r="G116" i="19"/>
  <c r="F116" i="19"/>
  <c r="D116" i="19"/>
  <c r="O115" i="19"/>
  <c r="L115" i="19"/>
  <c r="N115" i="19" s="1"/>
  <c r="P115" i="19" s="1"/>
  <c r="G115" i="19"/>
  <c r="I115" i="19" s="1"/>
  <c r="F115" i="19"/>
  <c r="D115" i="19"/>
  <c r="O114" i="19"/>
  <c r="L114" i="19"/>
  <c r="N114" i="19" s="1"/>
  <c r="P114" i="19" s="1"/>
  <c r="I114" i="19"/>
  <c r="G114" i="19"/>
  <c r="D114" i="19"/>
  <c r="F114" i="19" s="1"/>
  <c r="O113" i="19"/>
  <c r="L113" i="19"/>
  <c r="N113" i="19" s="1"/>
  <c r="P113" i="19" s="1"/>
  <c r="G113" i="19"/>
  <c r="I113" i="19" s="1"/>
  <c r="F113" i="19"/>
  <c r="D113" i="19"/>
  <c r="O112" i="19"/>
  <c r="L112" i="19"/>
  <c r="N112" i="19" s="1"/>
  <c r="P112" i="19" s="1"/>
  <c r="I112" i="19"/>
  <c r="G112" i="19"/>
  <c r="D112" i="19"/>
  <c r="F112" i="19" s="1"/>
  <c r="O111" i="19"/>
  <c r="L111" i="19"/>
  <c r="N111" i="19" s="1"/>
  <c r="P111" i="19" s="1"/>
  <c r="G111" i="19"/>
  <c r="I111" i="19" s="1"/>
  <c r="F111" i="19"/>
  <c r="D111" i="19"/>
  <c r="O110" i="19"/>
  <c r="L110" i="19"/>
  <c r="N110" i="19" s="1"/>
  <c r="P110" i="19" s="1"/>
  <c r="I110" i="19"/>
  <c r="G110" i="19"/>
  <c r="D110" i="19"/>
  <c r="F110" i="19" s="1"/>
  <c r="O109" i="19"/>
  <c r="L109" i="19"/>
  <c r="N109" i="19" s="1"/>
  <c r="G109" i="19"/>
  <c r="I109" i="19" s="1"/>
  <c r="F109" i="19"/>
  <c r="D109" i="19"/>
  <c r="O108" i="19"/>
  <c r="L108" i="19"/>
  <c r="N108" i="19" s="1"/>
  <c r="P108" i="19" s="1"/>
  <c r="I108" i="19"/>
  <c r="G108" i="19"/>
  <c r="D108" i="19"/>
  <c r="F108" i="19" s="1"/>
  <c r="O107" i="19"/>
  <c r="L107" i="19"/>
  <c r="N107" i="19" s="1"/>
  <c r="G107" i="19"/>
  <c r="I107" i="19" s="1"/>
  <c r="F107" i="19"/>
  <c r="D107" i="19"/>
  <c r="O106" i="19"/>
  <c r="L106" i="19"/>
  <c r="N106" i="19" s="1"/>
  <c r="P106" i="19" s="1"/>
  <c r="I106" i="19"/>
  <c r="G106" i="19"/>
  <c r="D106" i="19"/>
  <c r="F106" i="19" s="1"/>
  <c r="O105" i="19"/>
  <c r="L105" i="19"/>
  <c r="N105" i="19" s="1"/>
  <c r="G105" i="19"/>
  <c r="I105" i="19" s="1"/>
  <c r="F105" i="19"/>
  <c r="D105" i="19"/>
  <c r="O104" i="19"/>
  <c r="L104" i="19"/>
  <c r="N104" i="19" s="1"/>
  <c r="P104" i="19" s="1"/>
  <c r="I104" i="19"/>
  <c r="G104" i="19"/>
  <c r="D104" i="19"/>
  <c r="F104" i="19" s="1"/>
  <c r="O103" i="19"/>
  <c r="L103" i="19"/>
  <c r="N103" i="19" s="1"/>
  <c r="G103" i="19"/>
  <c r="I103" i="19" s="1"/>
  <c r="F103" i="19"/>
  <c r="D103" i="19"/>
  <c r="O102" i="19"/>
  <c r="L102" i="19"/>
  <c r="N102" i="19" s="1"/>
  <c r="P102" i="19" s="1"/>
  <c r="I102" i="19"/>
  <c r="G102" i="19"/>
  <c r="D102" i="19"/>
  <c r="F102" i="19" s="1"/>
  <c r="O101" i="19"/>
  <c r="L101" i="19"/>
  <c r="N101" i="19" s="1"/>
  <c r="G101" i="19"/>
  <c r="I101" i="19" s="1"/>
  <c r="F101" i="19"/>
  <c r="D101" i="19"/>
  <c r="O100" i="19"/>
  <c r="L100" i="19"/>
  <c r="N100" i="19" s="1"/>
  <c r="P100" i="19" s="1"/>
  <c r="I100" i="19"/>
  <c r="G100" i="19"/>
  <c r="D100" i="19"/>
  <c r="F100" i="19" s="1"/>
  <c r="O99" i="19"/>
  <c r="L99" i="19"/>
  <c r="N99" i="19" s="1"/>
  <c r="G99" i="19"/>
  <c r="I99" i="19" s="1"/>
  <c r="F99" i="19"/>
  <c r="D99" i="19"/>
  <c r="O98" i="19"/>
  <c r="L98" i="19"/>
  <c r="N98" i="19" s="1"/>
  <c r="P98" i="19" s="1"/>
  <c r="I98" i="19"/>
  <c r="G98" i="19"/>
  <c r="D98" i="19"/>
  <c r="F98" i="19" s="1"/>
  <c r="O97" i="19"/>
  <c r="L97" i="19"/>
  <c r="N97" i="19" s="1"/>
  <c r="G97" i="19"/>
  <c r="I97" i="19" s="1"/>
  <c r="F97" i="19"/>
  <c r="D97" i="19"/>
  <c r="O96" i="19"/>
  <c r="L96" i="19"/>
  <c r="N96" i="19" s="1"/>
  <c r="P96" i="19" s="1"/>
  <c r="I96" i="19"/>
  <c r="G96" i="19"/>
  <c r="D96" i="19"/>
  <c r="F96" i="19" s="1"/>
  <c r="O95" i="19"/>
  <c r="L95" i="19"/>
  <c r="N95" i="19" s="1"/>
  <c r="P95" i="19" s="1"/>
  <c r="I95" i="19"/>
  <c r="G95" i="19"/>
  <c r="D95" i="19"/>
  <c r="F95" i="19" s="1"/>
  <c r="P94" i="19"/>
  <c r="O94" i="19"/>
  <c r="L94" i="19"/>
  <c r="N94" i="19" s="1"/>
  <c r="I94" i="19"/>
  <c r="G94" i="19"/>
  <c r="F94" i="19"/>
  <c r="D94" i="19"/>
  <c r="O93" i="19"/>
  <c r="L93" i="19"/>
  <c r="N93" i="19" s="1"/>
  <c r="P93" i="19" s="1"/>
  <c r="G93" i="19"/>
  <c r="I93" i="19" s="1"/>
  <c r="F93" i="19"/>
  <c r="D93" i="19"/>
  <c r="O92" i="19"/>
  <c r="L92" i="19"/>
  <c r="N92" i="19" s="1"/>
  <c r="P92" i="19" s="1"/>
  <c r="I92" i="19"/>
  <c r="G92" i="19"/>
  <c r="F92" i="19"/>
  <c r="D92" i="19"/>
  <c r="O91" i="19"/>
  <c r="L91" i="19"/>
  <c r="N91" i="19" s="1"/>
  <c r="P91" i="19" s="1"/>
  <c r="I91" i="19"/>
  <c r="G91" i="19"/>
  <c r="D91" i="19"/>
  <c r="F91" i="19" s="1"/>
  <c r="P90" i="19"/>
  <c r="O90" i="19"/>
  <c r="L90" i="19"/>
  <c r="N90" i="19" s="1"/>
  <c r="G90" i="19"/>
  <c r="I90" i="19" s="1"/>
  <c r="F90" i="19"/>
  <c r="D90" i="19"/>
  <c r="P89" i="19"/>
  <c r="O89" i="19"/>
  <c r="L89" i="19"/>
  <c r="N89" i="19" s="1"/>
  <c r="G89" i="19"/>
  <c r="I89" i="19" s="1"/>
  <c r="F89" i="19"/>
  <c r="D89" i="19"/>
  <c r="O88" i="19"/>
  <c r="L88" i="19"/>
  <c r="N88" i="19" s="1"/>
  <c r="P88" i="19" s="1"/>
  <c r="I88" i="19"/>
  <c r="G88" i="19"/>
  <c r="D88" i="19"/>
  <c r="F88" i="19" s="1"/>
  <c r="O87" i="19"/>
  <c r="L87" i="19"/>
  <c r="N87" i="19" s="1"/>
  <c r="P87" i="19" s="1"/>
  <c r="I87" i="19"/>
  <c r="G87" i="19"/>
  <c r="D87" i="19"/>
  <c r="F87" i="19" s="1"/>
  <c r="P86" i="19"/>
  <c r="O86" i="19"/>
  <c r="L86" i="19"/>
  <c r="N86" i="19" s="1"/>
  <c r="I86" i="19"/>
  <c r="G86" i="19"/>
  <c r="F86" i="19"/>
  <c r="D86" i="19"/>
  <c r="O85" i="19"/>
  <c r="L85" i="19"/>
  <c r="N85" i="19" s="1"/>
  <c r="P85" i="19" s="1"/>
  <c r="G85" i="19"/>
  <c r="I85" i="19" s="1"/>
  <c r="F85" i="19"/>
  <c r="D85" i="19"/>
  <c r="O84" i="19"/>
  <c r="L84" i="19"/>
  <c r="N84" i="19" s="1"/>
  <c r="P84" i="19" s="1"/>
  <c r="I84" i="19"/>
  <c r="G84" i="19"/>
  <c r="F84" i="19"/>
  <c r="D84" i="19"/>
  <c r="O83" i="19"/>
  <c r="L83" i="19"/>
  <c r="N83" i="19" s="1"/>
  <c r="P83" i="19" s="1"/>
  <c r="I83" i="19"/>
  <c r="G83" i="19"/>
  <c r="D83" i="19"/>
  <c r="F83" i="19" s="1"/>
  <c r="P82" i="19"/>
  <c r="O82" i="19"/>
  <c r="L82" i="19"/>
  <c r="N82" i="19" s="1"/>
  <c r="G82" i="19"/>
  <c r="I82" i="19" s="1"/>
  <c r="F82" i="19"/>
  <c r="D82" i="19"/>
  <c r="P81" i="19"/>
  <c r="O81" i="19"/>
  <c r="L81" i="19"/>
  <c r="N81" i="19" s="1"/>
  <c r="G81" i="19"/>
  <c r="I81" i="19" s="1"/>
  <c r="F81" i="19"/>
  <c r="D81" i="19"/>
  <c r="O80" i="19"/>
  <c r="L80" i="19"/>
  <c r="N80" i="19" s="1"/>
  <c r="P80" i="19" s="1"/>
  <c r="I80" i="19"/>
  <c r="G80" i="19"/>
  <c r="D80" i="19"/>
  <c r="F80" i="19" s="1"/>
  <c r="O79" i="19"/>
  <c r="L79" i="19"/>
  <c r="N79" i="19" s="1"/>
  <c r="P79" i="19" s="1"/>
  <c r="I79" i="19"/>
  <c r="G79" i="19"/>
  <c r="D79" i="19"/>
  <c r="F79" i="19" s="1"/>
  <c r="P78" i="19"/>
  <c r="O78" i="19"/>
  <c r="L78" i="19"/>
  <c r="N78" i="19" s="1"/>
  <c r="I78" i="19"/>
  <c r="G78" i="19"/>
  <c r="F78" i="19"/>
  <c r="D78" i="19"/>
  <c r="Q77" i="19"/>
  <c r="N77" i="19"/>
  <c r="I77" i="19"/>
  <c r="F77" i="19"/>
  <c r="P76" i="19"/>
  <c r="O76" i="19"/>
  <c r="N76" i="19"/>
  <c r="L76" i="19"/>
  <c r="G76" i="19"/>
  <c r="I76" i="19" s="1"/>
  <c r="D76" i="19"/>
  <c r="F76" i="19" s="1"/>
  <c r="O75" i="19"/>
  <c r="N75" i="19"/>
  <c r="P75" i="19" s="1"/>
  <c r="L75" i="19"/>
  <c r="G75" i="19"/>
  <c r="I75" i="19" s="1"/>
  <c r="D75" i="19"/>
  <c r="F75" i="19" s="1"/>
  <c r="O74" i="19"/>
  <c r="N74" i="19"/>
  <c r="P74" i="19" s="1"/>
  <c r="L74" i="19"/>
  <c r="I74" i="19"/>
  <c r="G74" i="19"/>
  <c r="D74" i="19"/>
  <c r="F74" i="19" s="1"/>
  <c r="O73" i="19"/>
  <c r="L73" i="19"/>
  <c r="N73" i="19" s="1"/>
  <c r="P73" i="19" s="1"/>
  <c r="I73" i="19"/>
  <c r="G73" i="19"/>
  <c r="D73" i="19"/>
  <c r="F73" i="19" s="1"/>
  <c r="O72" i="19"/>
  <c r="P72" i="19" s="1"/>
  <c r="N72" i="19"/>
  <c r="L72" i="19"/>
  <c r="I72" i="19"/>
  <c r="G72" i="19"/>
  <c r="D72" i="19"/>
  <c r="F72" i="19" s="1"/>
  <c r="O71" i="19"/>
  <c r="N71" i="19"/>
  <c r="P71" i="19" s="1"/>
  <c r="L71" i="19"/>
  <c r="G71" i="19"/>
  <c r="I71" i="19" s="1"/>
  <c r="D71" i="19"/>
  <c r="F71" i="19" s="1"/>
  <c r="O70" i="19"/>
  <c r="L70" i="19"/>
  <c r="N70" i="19" s="1"/>
  <c r="P70" i="19" s="1"/>
  <c r="I70" i="19"/>
  <c r="G70" i="19"/>
  <c r="D70" i="19"/>
  <c r="F70" i="19" s="1"/>
  <c r="O69" i="19"/>
  <c r="L69" i="19"/>
  <c r="N69" i="19" s="1"/>
  <c r="P69" i="19" s="1"/>
  <c r="I69" i="19"/>
  <c r="F69" i="19"/>
  <c r="O68" i="19"/>
  <c r="N68" i="19"/>
  <c r="P68" i="19" s="1"/>
  <c r="L68" i="19"/>
  <c r="I68" i="19"/>
  <c r="G68" i="19"/>
  <c r="D68" i="19"/>
  <c r="F68" i="19" s="1"/>
  <c r="O67" i="19"/>
  <c r="L67" i="19"/>
  <c r="N67" i="19" s="1"/>
  <c r="P67" i="19" s="1"/>
  <c r="I67" i="19"/>
  <c r="G67" i="19"/>
  <c r="D67" i="19"/>
  <c r="F67" i="19" s="1"/>
  <c r="O66" i="19"/>
  <c r="N66" i="19"/>
  <c r="L66" i="19"/>
  <c r="I66" i="19"/>
  <c r="G66" i="19"/>
  <c r="F66" i="19"/>
  <c r="D66" i="19"/>
  <c r="O65" i="19"/>
  <c r="N65" i="19"/>
  <c r="P65" i="19" s="1"/>
  <c r="L65" i="19"/>
  <c r="G65" i="19"/>
  <c r="I65" i="19" s="1"/>
  <c r="F65" i="19"/>
  <c r="D65" i="19"/>
  <c r="O64" i="19"/>
  <c r="L64" i="19"/>
  <c r="N64" i="19" s="1"/>
  <c r="P64" i="19" s="1"/>
  <c r="I64" i="19"/>
  <c r="G64" i="19"/>
  <c r="F64" i="19"/>
  <c r="D64" i="19"/>
  <c r="O63" i="19"/>
  <c r="L63" i="19"/>
  <c r="N63" i="19" s="1"/>
  <c r="P63" i="19" s="1"/>
  <c r="I63" i="19"/>
  <c r="G63" i="19"/>
  <c r="D63" i="19"/>
  <c r="F63" i="19" s="1"/>
  <c r="O62" i="19"/>
  <c r="N62" i="19"/>
  <c r="L62" i="19"/>
  <c r="G62" i="19"/>
  <c r="I62" i="19" s="1"/>
  <c r="F62" i="19"/>
  <c r="D62" i="19"/>
  <c r="O61" i="19"/>
  <c r="N61" i="19"/>
  <c r="L61" i="19"/>
  <c r="G61" i="19"/>
  <c r="I61" i="19" s="1"/>
  <c r="F61" i="19"/>
  <c r="D61" i="19"/>
  <c r="O60" i="19"/>
  <c r="N60" i="19"/>
  <c r="P60" i="19" s="1"/>
  <c r="L60" i="19"/>
  <c r="I60" i="19"/>
  <c r="F60" i="19"/>
  <c r="O59" i="19"/>
  <c r="P59" i="19" s="1"/>
  <c r="L59" i="19"/>
  <c r="N59" i="19" s="1"/>
  <c r="G59" i="19"/>
  <c r="I59" i="19" s="1"/>
  <c r="F59" i="19"/>
  <c r="D59" i="19"/>
  <c r="O58" i="19"/>
  <c r="N58" i="19"/>
  <c r="P58" i="19" s="1"/>
  <c r="L58" i="19"/>
  <c r="G58" i="19"/>
  <c r="I58" i="19" s="1"/>
  <c r="F58" i="19"/>
  <c r="D58" i="19"/>
  <c r="O57" i="19"/>
  <c r="N57" i="19"/>
  <c r="P57" i="19" s="1"/>
  <c r="L57" i="19"/>
  <c r="G57" i="19"/>
  <c r="I57" i="19" s="1"/>
  <c r="F57" i="19"/>
  <c r="D57" i="19"/>
  <c r="O56" i="19"/>
  <c r="N56" i="19"/>
  <c r="P56" i="19" s="1"/>
  <c r="L56" i="19"/>
  <c r="I56" i="19"/>
  <c r="F56" i="19"/>
  <c r="O55" i="19"/>
  <c r="L55" i="19"/>
  <c r="N55" i="19" s="1"/>
  <c r="P55" i="19" s="1"/>
  <c r="I55" i="19"/>
  <c r="G55" i="19"/>
  <c r="D55" i="19"/>
  <c r="F55" i="19" s="1"/>
  <c r="O54" i="19"/>
  <c r="L54" i="19"/>
  <c r="N54" i="19" s="1"/>
  <c r="P54" i="19" s="1"/>
  <c r="I54" i="19"/>
  <c r="G54" i="19"/>
  <c r="D54" i="19"/>
  <c r="F54" i="19" s="1"/>
  <c r="O53" i="19"/>
  <c r="L53" i="19"/>
  <c r="N53" i="19" s="1"/>
  <c r="P53" i="19" s="1"/>
  <c r="I53" i="19"/>
  <c r="G53" i="19"/>
  <c r="D53" i="19"/>
  <c r="F53" i="19" s="1"/>
  <c r="O52" i="19"/>
  <c r="L52" i="19"/>
  <c r="N52" i="19" s="1"/>
  <c r="P52" i="19" s="1"/>
  <c r="I52" i="19"/>
  <c r="G52" i="19"/>
  <c r="D52" i="19"/>
  <c r="F52" i="19" s="1"/>
  <c r="O51" i="19"/>
  <c r="L51" i="19"/>
  <c r="N51" i="19" s="1"/>
  <c r="P51" i="19" s="1"/>
  <c r="I51" i="19"/>
  <c r="G51" i="19"/>
  <c r="D51" i="19"/>
  <c r="F51" i="19" s="1"/>
  <c r="Q50" i="19"/>
  <c r="O50" i="19"/>
  <c r="N50" i="19"/>
  <c r="L50" i="19"/>
  <c r="I50" i="19"/>
  <c r="F50" i="19"/>
  <c r="Q49" i="19"/>
  <c r="Q222" i="19" s="1"/>
  <c r="Q227" i="19" s="1"/>
  <c r="O49" i="19"/>
  <c r="N49" i="19"/>
  <c r="L49" i="19"/>
  <c r="I49" i="19"/>
  <c r="F49" i="19"/>
  <c r="O48" i="19"/>
  <c r="L48" i="19"/>
  <c r="N48" i="19" s="1"/>
  <c r="P48" i="19" s="1"/>
  <c r="I48" i="19"/>
  <c r="G48" i="19"/>
  <c r="D48" i="19"/>
  <c r="F48" i="19" s="1"/>
  <c r="O47" i="19"/>
  <c r="L47" i="19"/>
  <c r="N47" i="19" s="1"/>
  <c r="P47" i="19" s="1"/>
  <c r="I47" i="19"/>
  <c r="G47" i="19"/>
  <c r="D47" i="19"/>
  <c r="F47" i="19" s="1"/>
  <c r="O46" i="19"/>
  <c r="L46" i="19"/>
  <c r="N46" i="19" s="1"/>
  <c r="P46" i="19" s="1"/>
  <c r="I46" i="19"/>
  <c r="G46" i="19"/>
  <c r="D46" i="19"/>
  <c r="F46" i="19" s="1"/>
  <c r="O45" i="19"/>
  <c r="L45" i="19"/>
  <c r="N45" i="19" s="1"/>
  <c r="P45" i="19" s="1"/>
  <c r="I45" i="19"/>
  <c r="F45" i="19"/>
  <c r="O44" i="19"/>
  <c r="N44" i="19"/>
  <c r="P44" i="19" s="1"/>
  <c r="L44" i="19"/>
  <c r="I44" i="19"/>
  <c r="F44" i="19"/>
  <c r="O43" i="19"/>
  <c r="L43" i="19"/>
  <c r="N43" i="19" s="1"/>
  <c r="P43" i="19" s="1"/>
  <c r="I43" i="19"/>
  <c r="G43" i="19"/>
  <c r="D43" i="19"/>
  <c r="F43" i="19" s="1"/>
  <c r="O42" i="19"/>
  <c r="L42" i="19"/>
  <c r="N42" i="19" s="1"/>
  <c r="P42" i="19" s="1"/>
  <c r="I42" i="19"/>
  <c r="G42" i="19"/>
  <c r="D42" i="19"/>
  <c r="F42" i="19" s="1"/>
  <c r="O41" i="19"/>
  <c r="L41" i="19"/>
  <c r="N41" i="19" s="1"/>
  <c r="P41" i="19" s="1"/>
  <c r="I41" i="19"/>
  <c r="G41" i="19"/>
  <c r="D41" i="19"/>
  <c r="F41" i="19" s="1"/>
  <c r="O40" i="19"/>
  <c r="L40" i="19"/>
  <c r="N40" i="19" s="1"/>
  <c r="P40" i="19" s="1"/>
  <c r="I40" i="19"/>
  <c r="G40" i="19"/>
  <c r="D40" i="19"/>
  <c r="F40" i="19" s="1"/>
  <c r="O39" i="19"/>
  <c r="L39" i="19"/>
  <c r="N39" i="19" s="1"/>
  <c r="P39" i="19" s="1"/>
  <c r="I39" i="19"/>
  <c r="G39" i="19"/>
  <c r="D39" i="19"/>
  <c r="F39" i="19" s="1"/>
  <c r="O38" i="19"/>
  <c r="L38" i="19"/>
  <c r="N38" i="19" s="1"/>
  <c r="P38" i="19" s="1"/>
  <c r="I38" i="19"/>
  <c r="G38" i="19"/>
  <c r="D38" i="19"/>
  <c r="F38" i="19" s="1"/>
  <c r="O37" i="19"/>
  <c r="L37" i="19"/>
  <c r="N37" i="19" s="1"/>
  <c r="P37" i="19" s="1"/>
  <c r="I37" i="19"/>
  <c r="F37" i="19"/>
  <c r="O36" i="19"/>
  <c r="N36" i="19"/>
  <c r="P36" i="19" s="1"/>
  <c r="L36" i="19"/>
  <c r="I36" i="19"/>
  <c r="F36" i="19"/>
  <c r="O35" i="19"/>
  <c r="L35" i="19"/>
  <c r="N35" i="19" s="1"/>
  <c r="P35" i="19" s="1"/>
  <c r="I35" i="19"/>
  <c r="F35" i="19"/>
  <c r="O34" i="19"/>
  <c r="N34" i="19"/>
  <c r="P34" i="19" s="1"/>
  <c r="L34" i="19"/>
  <c r="I34" i="19"/>
  <c r="F34" i="19"/>
  <c r="O33" i="19"/>
  <c r="L33" i="19"/>
  <c r="N33" i="19" s="1"/>
  <c r="P33" i="19" s="1"/>
  <c r="I33" i="19"/>
  <c r="G33" i="19"/>
  <c r="D33" i="19"/>
  <c r="F33" i="19" s="1"/>
  <c r="O32" i="19"/>
  <c r="L32" i="19"/>
  <c r="N32" i="19" s="1"/>
  <c r="P32" i="19" s="1"/>
  <c r="I32" i="19"/>
  <c r="F32" i="19"/>
  <c r="O31" i="19"/>
  <c r="N31" i="19"/>
  <c r="P31" i="19" s="1"/>
  <c r="L31" i="19"/>
  <c r="G31" i="19"/>
  <c r="I31" i="19" s="1"/>
  <c r="F31" i="19"/>
  <c r="D31" i="19"/>
  <c r="O30" i="19"/>
  <c r="N30" i="19"/>
  <c r="P30" i="19" s="1"/>
  <c r="L30" i="19"/>
  <c r="G30" i="19"/>
  <c r="I30" i="19" s="1"/>
  <c r="F30" i="19"/>
  <c r="D30" i="19"/>
  <c r="O29" i="19"/>
  <c r="N29" i="19"/>
  <c r="P29" i="19" s="1"/>
  <c r="L29" i="19"/>
  <c r="G29" i="19"/>
  <c r="I29" i="19" s="1"/>
  <c r="F29" i="19"/>
  <c r="D29" i="19"/>
  <c r="O28" i="19"/>
  <c r="N28" i="19"/>
  <c r="P28" i="19" s="1"/>
  <c r="L28" i="19"/>
  <c r="G28" i="19"/>
  <c r="I28" i="19" s="1"/>
  <c r="F28" i="19"/>
  <c r="D28" i="19"/>
  <c r="O27" i="19"/>
  <c r="N27" i="19"/>
  <c r="P27" i="19" s="1"/>
  <c r="L27" i="19"/>
  <c r="I27" i="19"/>
  <c r="F27" i="19"/>
  <c r="O26" i="19"/>
  <c r="L26" i="19"/>
  <c r="N26" i="19" s="1"/>
  <c r="P26" i="19" s="1"/>
  <c r="I26" i="19"/>
  <c r="G26" i="19"/>
  <c r="D26" i="19"/>
  <c r="F26" i="19" s="1"/>
  <c r="P25" i="19"/>
  <c r="O25" i="19"/>
  <c r="L25" i="19"/>
  <c r="N25" i="19" s="1"/>
  <c r="I25" i="19"/>
  <c r="G25" i="19"/>
  <c r="D25" i="19"/>
  <c r="F25" i="19" s="1"/>
  <c r="P24" i="19"/>
  <c r="O24" i="19"/>
  <c r="L24" i="19"/>
  <c r="N24" i="19" s="1"/>
  <c r="I24" i="19"/>
  <c r="G24" i="19"/>
  <c r="D24" i="19"/>
  <c r="F24" i="19" s="1"/>
  <c r="O23" i="19"/>
  <c r="L23" i="19"/>
  <c r="N23" i="19" s="1"/>
  <c r="P23" i="19" s="1"/>
  <c r="I23" i="19"/>
  <c r="G23" i="19"/>
  <c r="D23" i="19"/>
  <c r="F23" i="19" s="1"/>
  <c r="O22" i="19"/>
  <c r="L22" i="19"/>
  <c r="N22" i="19" s="1"/>
  <c r="P22" i="19" s="1"/>
  <c r="I22" i="19"/>
  <c r="G22" i="19"/>
  <c r="D22" i="19"/>
  <c r="F22" i="19" s="1"/>
  <c r="P21" i="19"/>
  <c r="O21" i="19"/>
  <c r="L21" i="19"/>
  <c r="N21" i="19" s="1"/>
  <c r="I21" i="19"/>
  <c r="G21" i="19"/>
  <c r="D21" i="19"/>
  <c r="F21" i="19" s="1"/>
  <c r="O20" i="19"/>
  <c r="L20" i="19"/>
  <c r="N20" i="19" s="1"/>
  <c r="P20" i="19" s="1"/>
  <c r="I20" i="19"/>
  <c r="F20" i="19"/>
  <c r="D20" i="19"/>
  <c r="O19" i="19"/>
  <c r="P19" i="19" s="1"/>
  <c r="N19" i="19"/>
  <c r="L19" i="19"/>
  <c r="I19" i="19"/>
  <c r="F19" i="19"/>
  <c r="O18" i="19"/>
  <c r="L18" i="19"/>
  <c r="N18" i="19" s="1"/>
  <c r="P18" i="19" s="1"/>
  <c r="I18" i="19"/>
  <c r="G18" i="19"/>
  <c r="F18" i="19"/>
  <c r="D18" i="19"/>
  <c r="O17" i="19"/>
  <c r="L17" i="19"/>
  <c r="N17" i="19" s="1"/>
  <c r="P17" i="19" s="1"/>
  <c r="I17" i="19"/>
  <c r="F17" i="19"/>
  <c r="P16" i="19"/>
  <c r="O16" i="19"/>
  <c r="N16" i="19"/>
  <c r="L16" i="19"/>
  <c r="G16" i="19"/>
  <c r="I16" i="19" s="1"/>
  <c r="F16" i="19"/>
  <c r="D16" i="19"/>
  <c r="P15" i="19"/>
  <c r="O15" i="19"/>
  <c r="N15" i="19"/>
  <c r="L15" i="19"/>
  <c r="I15" i="19"/>
  <c r="F15" i="19"/>
  <c r="O14" i="19"/>
  <c r="N14" i="19"/>
  <c r="P14" i="19" s="1"/>
  <c r="L14" i="19"/>
  <c r="I14" i="19"/>
  <c r="G14" i="19"/>
  <c r="D14" i="19"/>
  <c r="F14" i="19" s="1"/>
  <c r="O13" i="19"/>
  <c r="N13" i="19"/>
  <c r="P13" i="19" s="1"/>
  <c r="L13" i="19"/>
  <c r="I13" i="19"/>
  <c r="G13" i="19"/>
  <c r="D13" i="19"/>
  <c r="F13" i="19" s="1"/>
  <c r="O12" i="19"/>
  <c r="N12" i="19"/>
  <c r="P12" i="19" s="1"/>
  <c r="L12" i="19"/>
  <c r="I12" i="19"/>
  <c r="G12" i="19"/>
  <c r="D12" i="19"/>
  <c r="F12" i="19" s="1"/>
  <c r="O11" i="19"/>
  <c r="N11" i="19"/>
  <c r="P11" i="19" s="1"/>
  <c r="L11" i="19"/>
  <c r="I11" i="19"/>
  <c r="G11" i="19"/>
  <c r="D11" i="19"/>
  <c r="F11" i="19" s="1"/>
  <c r="O10" i="19"/>
  <c r="N10" i="19"/>
  <c r="P10" i="19" s="1"/>
  <c r="L10" i="19"/>
  <c r="I10" i="19"/>
  <c r="G10" i="19"/>
  <c r="D10" i="19"/>
  <c r="F10" i="19" s="1"/>
  <c r="O9" i="19"/>
  <c r="N9" i="19"/>
  <c r="P9" i="19" s="1"/>
  <c r="L9" i="19"/>
  <c r="I9" i="19"/>
  <c r="F9" i="19"/>
  <c r="O8" i="19"/>
  <c r="P8" i="19" s="1"/>
  <c r="N8" i="19"/>
  <c r="L8" i="19"/>
  <c r="I8" i="19"/>
  <c r="G8" i="19"/>
  <c r="G222" i="19" s="1"/>
  <c r="F8" i="19"/>
  <c r="D8" i="19"/>
  <c r="O7" i="19"/>
  <c r="N7" i="19"/>
  <c r="L7" i="19"/>
  <c r="I7" i="19"/>
  <c r="F7" i="19"/>
  <c r="G227" i="18"/>
  <c r="F227" i="18"/>
  <c r="E227" i="18"/>
  <c r="D227" i="18"/>
  <c r="F226" i="18"/>
  <c r="I225" i="18"/>
  <c r="F225" i="18"/>
  <c r="F224" i="18"/>
  <c r="G223" i="18"/>
  <c r="H222" i="18"/>
  <c r="H224" i="18" s="1"/>
  <c r="E222" i="18"/>
  <c r="O221" i="18"/>
  <c r="L221" i="18"/>
  <c r="N221" i="18" s="1"/>
  <c r="I221" i="18"/>
  <c r="G221" i="18"/>
  <c r="F221" i="18"/>
  <c r="D221" i="18"/>
  <c r="O220" i="18"/>
  <c r="L220" i="18"/>
  <c r="N220" i="18" s="1"/>
  <c r="P220" i="18" s="1"/>
  <c r="I220" i="18"/>
  <c r="G220" i="18"/>
  <c r="F220" i="18"/>
  <c r="D220" i="18"/>
  <c r="O219" i="18"/>
  <c r="L219" i="18"/>
  <c r="N219" i="18" s="1"/>
  <c r="P219" i="18" s="1"/>
  <c r="I219" i="18"/>
  <c r="G219" i="18"/>
  <c r="F219" i="18"/>
  <c r="D219" i="18"/>
  <c r="O218" i="18"/>
  <c r="L218" i="18"/>
  <c r="N218" i="18" s="1"/>
  <c r="I218" i="18"/>
  <c r="G218" i="18"/>
  <c r="F218" i="18"/>
  <c r="D218" i="18"/>
  <c r="O217" i="18"/>
  <c r="L217" i="18"/>
  <c r="N217" i="18" s="1"/>
  <c r="I217" i="18"/>
  <c r="G217" i="18"/>
  <c r="F217" i="18"/>
  <c r="D217" i="18"/>
  <c r="O216" i="18"/>
  <c r="L216" i="18"/>
  <c r="N216" i="18" s="1"/>
  <c r="P216" i="18" s="1"/>
  <c r="I216" i="18"/>
  <c r="G216" i="18"/>
  <c r="F216" i="18"/>
  <c r="D216" i="18"/>
  <c r="O215" i="18"/>
  <c r="L215" i="18"/>
  <c r="N215" i="18" s="1"/>
  <c r="P215" i="18" s="1"/>
  <c r="I215" i="18"/>
  <c r="G215" i="18"/>
  <c r="F215" i="18"/>
  <c r="D215" i="18"/>
  <c r="O214" i="18"/>
  <c r="L214" i="18"/>
  <c r="N214" i="18" s="1"/>
  <c r="I214" i="18"/>
  <c r="G214" i="18"/>
  <c r="F214" i="18"/>
  <c r="D214" i="18"/>
  <c r="O213" i="18"/>
  <c r="L213" i="18"/>
  <c r="N213" i="18" s="1"/>
  <c r="I213" i="18"/>
  <c r="G213" i="18"/>
  <c r="F213" i="18"/>
  <c r="D213" i="18"/>
  <c r="O212" i="18"/>
  <c r="L212" i="18"/>
  <c r="N212" i="18" s="1"/>
  <c r="P212" i="18" s="1"/>
  <c r="I212" i="18"/>
  <c r="G212" i="18"/>
  <c r="F212" i="18"/>
  <c r="D212" i="18"/>
  <c r="O211" i="18"/>
  <c r="L211" i="18"/>
  <c r="N211" i="18" s="1"/>
  <c r="P211" i="18" s="1"/>
  <c r="I211" i="18"/>
  <c r="G211" i="18"/>
  <c r="F211" i="18"/>
  <c r="D211" i="18"/>
  <c r="O210" i="18"/>
  <c r="L210" i="18"/>
  <c r="N210" i="18" s="1"/>
  <c r="I210" i="18"/>
  <c r="G210" i="18"/>
  <c r="F210" i="18"/>
  <c r="D210" i="18"/>
  <c r="O209" i="18"/>
  <c r="L209" i="18"/>
  <c r="N209" i="18" s="1"/>
  <c r="I209" i="18"/>
  <c r="G209" i="18"/>
  <c r="F209" i="18"/>
  <c r="D209" i="18"/>
  <c r="O208" i="18"/>
  <c r="L208" i="18"/>
  <c r="N208" i="18" s="1"/>
  <c r="P208" i="18" s="1"/>
  <c r="I208" i="18"/>
  <c r="G208" i="18"/>
  <c r="F208" i="18"/>
  <c r="D208" i="18"/>
  <c r="O207" i="18"/>
  <c r="L207" i="18"/>
  <c r="N207" i="18" s="1"/>
  <c r="P207" i="18" s="1"/>
  <c r="I207" i="18"/>
  <c r="G207" i="18"/>
  <c r="F207" i="18"/>
  <c r="D207" i="18"/>
  <c r="O206" i="18"/>
  <c r="L206" i="18"/>
  <c r="N206" i="18" s="1"/>
  <c r="I206" i="18"/>
  <c r="G206" i="18"/>
  <c r="F206" i="18"/>
  <c r="D206" i="18"/>
  <c r="O205" i="18"/>
  <c r="L205" i="18"/>
  <c r="N205" i="18" s="1"/>
  <c r="I205" i="18"/>
  <c r="G205" i="18"/>
  <c r="F205" i="18"/>
  <c r="D205" i="18"/>
  <c r="O204" i="18"/>
  <c r="L204" i="18"/>
  <c r="N204" i="18" s="1"/>
  <c r="P204" i="18" s="1"/>
  <c r="I204" i="18"/>
  <c r="G204" i="18"/>
  <c r="F204" i="18"/>
  <c r="D204" i="18"/>
  <c r="O203" i="18"/>
  <c r="L203" i="18"/>
  <c r="N203" i="18" s="1"/>
  <c r="P203" i="18" s="1"/>
  <c r="I203" i="18"/>
  <c r="G203" i="18"/>
  <c r="F203" i="18"/>
  <c r="D203" i="18"/>
  <c r="O202" i="18"/>
  <c r="L202" i="18"/>
  <c r="N202" i="18" s="1"/>
  <c r="I202" i="18"/>
  <c r="G202" i="18"/>
  <c r="F202" i="18"/>
  <c r="D202" i="18"/>
  <c r="O201" i="18"/>
  <c r="L201" i="18"/>
  <c r="N201" i="18" s="1"/>
  <c r="I201" i="18"/>
  <c r="G201" i="18"/>
  <c r="F201" i="18"/>
  <c r="D201" i="18"/>
  <c r="O200" i="18"/>
  <c r="L200" i="18"/>
  <c r="N200" i="18" s="1"/>
  <c r="P200" i="18" s="1"/>
  <c r="I200" i="18"/>
  <c r="G200" i="18"/>
  <c r="F200" i="18"/>
  <c r="D200" i="18"/>
  <c r="O199" i="18"/>
  <c r="L199" i="18"/>
  <c r="N199" i="18" s="1"/>
  <c r="P199" i="18" s="1"/>
  <c r="I199" i="18"/>
  <c r="G199" i="18"/>
  <c r="F199" i="18"/>
  <c r="D199" i="18"/>
  <c r="O198" i="18"/>
  <c r="L198" i="18"/>
  <c r="N198" i="18" s="1"/>
  <c r="I198" i="18"/>
  <c r="G198" i="18"/>
  <c r="F198" i="18"/>
  <c r="D198" i="18"/>
  <c r="O197" i="18"/>
  <c r="L197" i="18"/>
  <c r="N197" i="18" s="1"/>
  <c r="I197" i="18"/>
  <c r="G197" i="18"/>
  <c r="F197" i="18"/>
  <c r="D197" i="18"/>
  <c r="O196" i="18"/>
  <c r="L196" i="18"/>
  <c r="N196" i="18" s="1"/>
  <c r="P196" i="18" s="1"/>
  <c r="I196" i="18"/>
  <c r="G196" i="18"/>
  <c r="F196" i="18"/>
  <c r="D196" i="18"/>
  <c r="O195" i="18"/>
  <c r="L195" i="18"/>
  <c r="N195" i="18" s="1"/>
  <c r="P195" i="18" s="1"/>
  <c r="I195" i="18"/>
  <c r="G195" i="18"/>
  <c r="F195" i="18"/>
  <c r="D195" i="18"/>
  <c r="O194" i="18"/>
  <c r="L194" i="18"/>
  <c r="N194" i="18" s="1"/>
  <c r="I194" i="18"/>
  <c r="G194" i="18"/>
  <c r="F194" i="18"/>
  <c r="D194" i="18"/>
  <c r="O193" i="18"/>
  <c r="L193" i="18"/>
  <c r="N193" i="18" s="1"/>
  <c r="I193" i="18"/>
  <c r="G193" i="18"/>
  <c r="F193" i="18"/>
  <c r="D193" i="18"/>
  <c r="O192" i="18"/>
  <c r="L192" i="18"/>
  <c r="N192" i="18" s="1"/>
  <c r="P192" i="18" s="1"/>
  <c r="I192" i="18"/>
  <c r="G192" i="18"/>
  <c r="F192" i="18"/>
  <c r="D192" i="18"/>
  <c r="O191" i="18"/>
  <c r="L191" i="18"/>
  <c r="N191" i="18" s="1"/>
  <c r="P191" i="18" s="1"/>
  <c r="I191" i="18"/>
  <c r="G191" i="18"/>
  <c r="F191" i="18"/>
  <c r="D191" i="18"/>
  <c r="O190" i="18"/>
  <c r="L190" i="18"/>
  <c r="N190" i="18" s="1"/>
  <c r="I190" i="18"/>
  <c r="G190" i="18"/>
  <c r="F190" i="18"/>
  <c r="D190" i="18"/>
  <c r="O189" i="18"/>
  <c r="L189" i="18"/>
  <c r="N189" i="18" s="1"/>
  <c r="I189" i="18"/>
  <c r="G189" i="18"/>
  <c r="F189" i="18"/>
  <c r="D189" i="18"/>
  <c r="O188" i="18"/>
  <c r="L188" i="18"/>
  <c r="N188" i="18" s="1"/>
  <c r="P188" i="18" s="1"/>
  <c r="I188" i="18"/>
  <c r="G188" i="18"/>
  <c r="F188" i="18"/>
  <c r="D188" i="18"/>
  <c r="O187" i="18"/>
  <c r="L187" i="18"/>
  <c r="N187" i="18" s="1"/>
  <c r="P187" i="18" s="1"/>
  <c r="I187" i="18"/>
  <c r="G187" i="18"/>
  <c r="F187" i="18"/>
  <c r="D187" i="18"/>
  <c r="O186" i="18"/>
  <c r="L186" i="18"/>
  <c r="N186" i="18" s="1"/>
  <c r="I186" i="18"/>
  <c r="G186" i="18"/>
  <c r="F186" i="18"/>
  <c r="D186" i="18"/>
  <c r="O185" i="18"/>
  <c r="L185" i="18"/>
  <c r="N185" i="18" s="1"/>
  <c r="I185" i="18"/>
  <c r="G185" i="18"/>
  <c r="F185" i="18"/>
  <c r="D185" i="18"/>
  <c r="O184" i="18"/>
  <c r="L184" i="18"/>
  <c r="N184" i="18" s="1"/>
  <c r="P184" i="18" s="1"/>
  <c r="I184" i="18"/>
  <c r="G184" i="18"/>
  <c r="F184" i="18"/>
  <c r="D184" i="18"/>
  <c r="O183" i="18"/>
  <c r="L183" i="18"/>
  <c r="N183" i="18" s="1"/>
  <c r="P183" i="18" s="1"/>
  <c r="I183" i="18"/>
  <c r="G183" i="18"/>
  <c r="F183" i="18"/>
  <c r="D183" i="18"/>
  <c r="O182" i="18"/>
  <c r="L182" i="18"/>
  <c r="N182" i="18" s="1"/>
  <c r="I182" i="18"/>
  <c r="G182" i="18"/>
  <c r="F182" i="18"/>
  <c r="D182" i="18"/>
  <c r="O181" i="18"/>
  <c r="L181" i="18"/>
  <c r="N181" i="18" s="1"/>
  <c r="I181" i="18"/>
  <c r="G181" i="18"/>
  <c r="F181" i="18"/>
  <c r="D181" i="18"/>
  <c r="O180" i="18"/>
  <c r="L180" i="18"/>
  <c r="N180" i="18" s="1"/>
  <c r="P180" i="18" s="1"/>
  <c r="I180" i="18"/>
  <c r="G180" i="18"/>
  <c r="F180" i="18"/>
  <c r="D180" i="18"/>
  <c r="O179" i="18"/>
  <c r="L179" i="18"/>
  <c r="N179" i="18" s="1"/>
  <c r="P179" i="18" s="1"/>
  <c r="I179" i="18"/>
  <c r="G179" i="18"/>
  <c r="F179" i="18"/>
  <c r="D179" i="18"/>
  <c r="O178" i="18"/>
  <c r="L178" i="18"/>
  <c r="N178" i="18" s="1"/>
  <c r="I178" i="18"/>
  <c r="G178" i="18"/>
  <c r="F178" i="18"/>
  <c r="D178" i="18"/>
  <c r="O177" i="18"/>
  <c r="L177" i="18"/>
  <c r="N177" i="18" s="1"/>
  <c r="I177" i="18"/>
  <c r="G177" i="18"/>
  <c r="F177" i="18"/>
  <c r="D177" i="18"/>
  <c r="O176" i="18"/>
  <c r="L176" i="18"/>
  <c r="N176" i="18" s="1"/>
  <c r="P176" i="18" s="1"/>
  <c r="I176" i="18"/>
  <c r="G176" i="18"/>
  <c r="F176" i="18"/>
  <c r="D176" i="18"/>
  <c r="O175" i="18"/>
  <c r="L175" i="18"/>
  <c r="N175" i="18" s="1"/>
  <c r="P175" i="18" s="1"/>
  <c r="I175" i="18"/>
  <c r="G175" i="18"/>
  <c r="F175" i="18"/>
  <c r="D175" i="18"/>
  <c r="O174" i="18"/>
  <c r="L174" i="18"/>
  <c r="N174" i="18" s="1"/>
  <c r="I174" i="18"/>
  <c r="G174" i="18"/>
  <c r="F174" i="18"/>
  <c r="D174" i="18"/>
  <c r="O173" i="18"/>
  <c r="L173" i="18"/>
  <c r="N173" i="18" s="1"/>
  <c r="I173" i="18"/>
  <c r="G173" i="18"/>
  <c r="F173" i="18"/>
  <c r="D173" i="18"/>
  <c r="O172" i="18"/>
  <c r="L172" i="18"/>
  <c r="N172" i="18" s="1"/>
  <c r="P172" i="18" s="1"/>
  <c r="I172" i="18"/>
  <c r="G172" i="18"/>
  <c r="F172" i="18"/>
  <c r="D172" i="18"/>
  <c r="O171" i="18"/>
  <c r="L171" i="18"/>
  <c r="N171" i="18" s="1"/>
  <c r="P171" i="18" s="1"/>
  <c r="I171" i="18"/>
  <c r="G171" i="18"/>
  <c r="F171" i="18"/>
  <c r="D171" i="18"/>
  <c r="O170" i="18"/>
  <c r="L170" i="18"/>
  <c r="N170" i="18" s="1"/>
  <c r="I170" i="18"/>
  <c r="G170" i="18"/>
  <c r="D170" i="18"/>
  <c r="F170" i="18" s="1"/>
  <c r="O169" i="18"/>
  <c r="L169" i="18"/>
  <c r="N169" i="18" s="1"/>
  <c r="I169" i="18"/>
  <c r="G169" i="18"/>
  <c r="D169" i="18"/>
  <c r="F169" i="18" s="1"/>
  <c r="O168" i="18"/>
  <c r="L168" i="18"/>
  <c r="N168" i="18" s="1"/>
  <c r="P168" i="18" s="1"/>
  <c r="I168" i="18"/>
  <c r="G168" i="18"/>
  <c r="F168" i="18"/>
  <c r="D168" i="18"/>
  <c r="O167" i="18"/>
  <c r="L167" i="18"/>
  <c r="N167" i="18" s="1"/>
  <c r="P167" i="18" s="1"/>
  <c r="G167" i="18"/>
  <c r="I167" i="18" s="1"/>
  <c r="F167" i="18"/>
  <c r="D167" i="18"/>
  <c r="O166" i="18"/>
  <c r="L166" i="18"/>
  <c r="N166" i="18" s="1"/>
  <c r="G166" i="18"/>
  <c r="I166" i="18" s="1"/>
  <c r="F166" i="18"/>
  <c r="D166" i="18"/>
  <c r="O165" i="18"/>
  <c r="L165" i="18"/>
  <c r="N165" i="18" s="1"/>
  <c r="P165" i="18" s="1"/>
  <c r="I165" i="18"/>
  <c r="G165" i="18"/>
  <c r="D165" i="18"/>
  <c r="F165" i="18" s="1"/>
  <c r="O164" i="18"/>
  <c r="L164" i="18"/>
  <c r="N164" i="18" s="1"/>
  <c r="G164" i="18"/>
  <c r="I164" i="18" s="1"/>
  <c r="F164" i="18"/>
  <c r="D164" i="18"/>
  <c r="O163" i="18"/>
  <c r="L163" i="18"/>
  <c r="N163" i="18" s="1"/>
  <c r="P163" i="18" s="1"/>
  <c r="G163" i="18"/>
  <c r="I163" i="18" s="1"/>
  <c r="D163" i="18"/>
  <c r="F163" i="18" s="1"/>
  <c r="O162" i="18"/>
  <c r="L162" i="18"/>
  <c r="N162" i="18" s="1"/>
  <c r="P162" i="18" s="1"/>
  <c r="G162" i="18"/>
  <c r="I162" i="18" s="1"/>
  <c r="D162" i="18"/>
  <c r="F162" i="18" s="1"/>
  <c r="P161" i="18"/>
  <c r="O161" i="18"/>
  <c r="L161" i="18"/>
  <c r="N161" i="18" s="1"/>
  <c r="G161" i="18"/>
  <c r="I161" i="18" s="1"/>
  <c r="D161" i="18"/>
  <c r="F161" i="18" s="1"/>
  <c r="O160" i="18"/>
  <c r="P160" i="18" s="1"/>
  <c r="L160" i="18"/>
  <c r="N160" i="18" s="1"/>
  <c r="G160" i="18"/>
  <c r="I160" i="18" s="1"/>
  <c r="F160" i="18"/>
  <c r="D160" i="18"/>
  <c r="O159" i="18"/>
  <c r="L159" i="18"/>
  <c r="N159" i="18" s="1"/>
  <c r="P159" i="18" s="1"/>
  <c r="I159" i="18"/>
  <c r="G159" i="18"/>
  <c r="D159" i="18"/>
  <c r="F159" i="18" s="1"/>
  <c r="P158" i="18"/>
  <c r="O158" i="18"/>
  <c r="L158" i="18"/>
  <c r="N158" i="18" s="1"/>
  <c r="I158" i="18"/>
  <c r="G158" i="18"/>
  <c r="D158" i="18"/>
  <c r="F158" i="18" s="1"/>
  <c r="O157" i="18"/>
  <c r="L157" i="18"/>
  <c r="N157" i="18" s="1"/>
  <c r="P157" i="18" s="1"/>
  <c r="I157" i="18"/>
  <c r="G157" i="18"/>
  <c r="F157" i="18"/>
  <c r="D157" i="18"/>
  <c r="O156" i="18"/>
  <c r="L156" i="18"/>
  <c r="N156" i="18" s="1"/>
  <c r="G156" i="18"/>
  <c r="I156" i="18" s="1"/>
  <c r="F156" i="18"/>
  <c r="D156" i="18"/>
  <c r="O155" i="18"/>
  <c r="L155" i="18"/>
  <c r="N155" i="18" s="1"/>
  <c r="P155" i="18" s="1"/>
  <c r="I155" i="18"/>
  <c r="G155" i="18"/>
  <c r="D155" i="18"/>
  <c r="F155" i="18" s="1"/>
  <c r="O154" i="18"/>
  <c r="L154" i="18"/>
  <c r="N154" i="18" s="1"/>
  <c r="P154" i="18" s="1"/>
  <c r="G154" i="18"/>
  <c r="I154" i="18" s="1"/>
  <c r="F154" i="18"/>
  <c r="D154" i="18"/>
  <c r="O153" i="18"/>
  <c r="L153" i="18"/>
  <c r="N153" i="18" s="1"/>
  <c r="P153" i="18" s="1"/>
  <c r="I153" i="18"/>
  <c r="F153" i="18"/>
  <c r="O152" i="18"/>
  <c r="L152" i="18"/>
  <c r="N152" i="18" s="1"/>
  <c r="P152" i="18" s="1"/>
  <c r="G152" i="18"/>
  <c r="I152" i="18" s="1"/>
  <c r="D152" i="18"/>
  <c r="F152" i="18" s="1"/>
  <c r="O151" i="18"/>
  <c r="L151" i="18"/>
  <c r="N151" i="18" s="1"/>
  <c r="P151" i="18" s="1"/>
  <c r="G151" i="18"/>
  <c r="I151" i="18" s="1"/>
  <c r="F151" i="18"/>
  <c r="D151" i="18"/>
  <c r="O150" i="18"/>
  <c r="L150" i="18"/>
  <c r="N150" i="18" s="1"/>
  <c r="G150" i="18"/>
  <c r="I150" i="18" s="1"/>
  <c r="F150" i="18"/>
  <c r="D150" i="18"/>
  <c r="O149" i="18"/>
  <c r="L149" i="18"/>
  <c r="N149" i="18" s="1"/>
  <c r="P149" i="18" s="1"/>
  <c r="G149" i="18"/>
  <c r="I149" i="18" s="1"/>
  <c r="D149" i="18"/>
  <c r="F149" i="18" s="1"/>
  <c r="O148" i="18"/>
  <c r="L148" i="18"/>
  <c r="N148" i="18" s="1"/>
  <c r="P148" i="18" s="1"/>
  <c r="G148" i="18"/>
  <c r="I148" i="18" s="1"/>
  <c r="F148" i="18"/>
  <c r="D148" i="18"/>
  <c r="O147" i="18"/>
  <c r="L147" i="18"/>
  <c r="N147" i="18" s="1"/>
  <c r="P147" i="18" s="1"/>
  <c r="G147" i="18"/>
  <c r="I147" i="18" s="1"/>
  <c r="D147" i="18"/>
  <c r="F147" i="18" s="1"/>
  <c r="O146" i="18"/>
  <c r="L146" i="18"/>
  <c r="N146" i="18" s="1"/>
  <c r="P146" i="18" s="1"/>
  <c r="G146" i="18"/>
  <c r="I146" i="18" s="1"/>
  <c r="F146" i="18"/>
  <c r="D146" i="18"/>
  <c r="O145" i="18"/>
  <c r="L145" i="18"/>
  <c r="N145" i="18" s="1"/>
  <c r="G145" i="18"/>
  <c r="I145" i="18" s="1"/>
  <c r="D145" i="18"/>
  <c r="F145" i="18" s="1"/>
  <c r="O144" i="18"/>
  <c r="L144" i="18"/>
  <c r="N144" i="18" s="1"/>
  <c r="P144" i="18" s="1"/>
  <c r="G144" i="18"/>
  <c r="I144" i="18" s="1"/>
  <c r="D144" i="18"/>
  <c r="F144" i="18" s="1"/>
  <c r="O143" i="18"/>
  <c r="L143" i="18"/>
  <c r="N143" i="18" s="1"/>
  <c r="P143" i="18" s="1"/>
  <c r="G143" i="18"/>
  <c r="I143" i="18" s="1"/>
  <c r="F143" i="18"/>
  <c r="D143" i="18"/>
  <c r="O142" i="18"/>
  <c r="L142" i="18"/>
  <c r="N142" i="18" s="1"/>
  <c r="P142" i="18" s="1"/>
  <c r="G142" i="18"/>
  <c r="I142" i="18" s="1"/>
  <c r="F142" i="18"/>
  <c r="D142" i="18"/>
  <c r="O141" i="18"/>
  <c r="L141" i="18"/>
  <c r="N141" i="18" s="1"/>
  <c r="P141" i="18" s="1"/>
  <c r="G141" i="18"/>
  <c r="I141" i="18" s="1"/>
  <c r="F141" i="18"/>
  <c r="D141" i="18"/>
  <c r="O140" i="18"/>
  <c r="L140" i="18"/>
  <c r="N140" i="18" s="1"/>
  <c r="P140" i="18" s="1"/>
  <c r="G140" i="18"/>
  <c r="I140" i="18" s="1"/>
  <c r="F140" i="18"/>
  <c r="D140" i="18"/>
  <c r="O139" i="18"/>
  <c r="L139" i="18"/>
  <c r="N139" i="18" s="1"/>
  <c r="P139" i="18" s="1"/>
  <c r="I139" i="18"/>
  <c r="G139" i="18"/>
  <c r="F139" i="18"/>
  <c r="D139" i="18"/>
  <c r="O138" i="18"/>
  <c r="L138" i="18"/>
  <c r="N138" i="18" s="1"/>
  <c r="I138" i="18"/>
  <c r="G138" i="18"/>
  <c r="F138" i="18"/>
  <c r="D138" i="18"/>
  <c r="O137" i="18"/>
  <c r="L137" i="18"/>
  <c r="N137" i="18" s="1"/>
  <c r="P137" i="18" s="1"/>
  <c r="G137" i="18"/>
  <c r="I137" i="18" s="1"/>
  <c r="F137" i="18"/>
  <c r="D137" i="18"/>
  <c r="O136" i="18"/>
  <c r="L136" i="18"/>
  <c r="N136" i="18" s="1"/>
  <c r="P136" i="18" s="1"/>
  <c r="G136" i="18"/>
  <c r="I136" i="18" s="1"/>
  <c r="F136" i="18"/>
  <c r="D136" i="18"/>
  <c r="O135" i="18"/>
  <c r="L135" i="18"/>
  <c r="N135" i="18" s="1"/>
  <c r="P135" i="18" s="1"/>
  <c r="I135" i="18"/>
  <c r="G135" i="18"/>
  <c r="F135" i="18"/>
  <c r="D135" i="18"/>
  <c r="O134" i="18"/>
  <c r="L134" i="18"/>
  <c r="N134" i="18" s="1"/>
  <c r="I134" i="18"/>
  <c r="G134" i="18"/>
  <c r="F134" i="18"/>
  <c r="D134" i="18"/>
  <c r="O133" i="18"/>
  <c r="L133" i="18"/>
  <c r="N133" i="18" s="1"/>
  <c r="P133" i="18" s="1"/>
  <c r="G133" i="18"/>
  <c r="I133" i="18" s="1"/>
  <c r="F133" i="18"/>
  <c r="D133" i="18"/>
  <c r="O132" i="18"/>
  <c r="L132" i="18"/>
  <c r="N132" i="18" s="1"/>
  <c r="P132" i="18" s="1"/>
  <c r="G132" i="18"/>
  <c r="I132" i="18" s="1"/>
  <c r="F132" i="18"/>
  <c r="D132" i="18"/>
  <c r="O131" i="18"/>
  <c r="L131" i="18"/>
  <c r="N131" i="18" s="1"/>
  <c r="P131" i="18" s="1"/>
  <c r="I131" i="18"/>
  <c r="G131" i="18"/>
  <c r="F131" i="18"/>
  <c r="D131" i="18"/>
  <c r="O130" i="18"/>
  <c r="L130" i="18"/>
  <c r="N130" i="18" s="1"/>
  <c r="I130" i="18"/>
  <c r="G130" i="18"/>
  <c r="F130" i="18"/>
  <c r="D130" i="18"/>
  <c r="O129" i="18"/>
  <c r="L129" i="18"/>
  <c r="N129" i="18" s="1"/>
  <c r="P129" i="18" s="1"/>
  <c r="G129" i="18"/>
  <c r="I129" i="18" s="1"/>
  <c r="F129" i="18"/>
  <c r="D129" i="18"/>
  <c r="O128" i="18"/>
  <c r="L128" i="18"/>
  <c r="N128" i="18" s="1"/>
  <c r="P128" i="18" s="1"/>
  <c r="G128" i="18"/>
  <c r="I128" i="18" s="1"/>
  <c r="F128" i="18"/>
  <c r="D128" i="18"/>
  <c r="O127" i="18"/>
  <c r="L127" i="18"/>
  <c r="N127" i="18" s="1"/>
  <c r="P127" i="18" s="1"/>
  <c r="I127" i="18"/>
  <c r="G127" i="18"/>
  <c r="F127" i="18"/>
  <c r="D127" i="18"/>
  <c r="O126" i="18"/>
  <c r="L126" i="18"/>
  <c r="N126" i="18" s="1"/>
  <c r="I126" i="18"/>
  <c r="G126" i="18"/>
  <c r="F126" i="18"/>
  <c r="D126" i="18"/>
  <c r="O125" i="18"/>
  <c r="L125" i="18"/>
  <c r="N125" i="18" s="1"/>
  <c r="P125" i="18" s="1"/>
  <c r="G125" i="18"/>
  <c r="I125" i="18" s="1"/>
  <c r="F125" i="18"/>
  <c r="D125" i="18"/>
  <c r="O124" i="18"/>
  <c r="L124" i="18"/>
  <c r="N124" i="18" s="1"/>
  <c r="P124" i="18" s="1"/>
  <c r="G124" i="18"/>
  <c r="I124" i="18" s="1"/>
  <c r="F124" i="18"/>
  <c r="D124" i="18"/>
  <c r="O123" i="18"/>
  <c r="L123" i="18"/>
  <c r="N123" i="18" s="1"/>
  <c r="P123" i="18" s="1"/>
  <c r="I123" i="18"/>
  <c r="G123" i="18"/>
  <c r="F123" i="18"/>
  <c r="D123" i="18"/>
  <c r="O122" i="18"/>
  <c r="L122" i="18"/>
  <c r="N122" i="18" s="1"/>
  <c r="I122" i="18"/>
  <c r="G122" i="18"/>
  <c r="F122" i="18"/>
  <c r="D122" i="18"/>
  <c r="O121" i="18"/>
  <c r="L121" i="18"/>
  <c r="N121" i="18" s="1"/>
  <c r="P121" i="18" s="1"/>
  <c r="G121" i="18"/>
  <c r="I121" i="18" s="1"/>
  <c r="F121" i="18"/>
  <c r="D121" i="18"/>
  <c r="O120" i="18"/>
  <c r="L120" i="18"/>
  <c r="N120" i="18" s="1"/>
  <c r="P120" i="18" s="1"/>
  <c r="G120" i="18"/>
  <c r="I120" i="18" s="1"/>
  <c r="F120" i="18"/>
  <c r="D120" i="18"/>
  <c r="O119" i="18"/>
  <c r="L119" i="18"/>
  <c r="N119" i="18" s="1"/>
  <c r="P119" i="18" s="1"/>
  <c r="I119" i="18"/>
  <c r="G119" i="18"/>
  <c r="F119" i="18"/>
  <c r="D119" i="18"/>
  <c r="O118" i="18"/>
  <c r="L118" i="18"/>
  <c r="N118" i="18" s="1"/>
  <c r="I118" i="18"/>
  <c r="G118" i="18"/>
  <c r="F118" i="18"/>
  <c r="D118" i="18"/>
  <c r="O117" i="18"/>
  <c r="L117" i="18"/>
  <c r="N117" i="18" s="1"/>
  <c r="P117" i="18" s="1"/>
  <c r="G117" i="18"/>
  <c r="I117" i="18" s="1"/>
  <c r="F117" i="18"/>
  <c r="D117" i="18"/>
  <c r="O116" i="18"/>
  <c r="L116" i="18"/>
  <c r="N116" i="18" s="1"/>
  <c r="P116" i="18" s="1"/>
  <c r="G116" i="18"/>
  <c r="I116" i="18" s="1"/>
  <c r="F116" i="18"/>
  <c r="D116" i="18"/>
  <c r="O115" i="18"/>
  <c r="L115" i="18"/>
  <c r="N115" i="18" s="1"/>
  <c r="P115" i="18" s="1"/>
  <c r="I115" i="18"/>
  <c r="G115" i="18"/>
  <c r="F115" i="18"/>
  <c r="D115" i="18"/>
  <c r="O114" i="18"/>
  <c r="L114" i="18"/>
  <c r="N114" i="18" s="1"/>
  <c r="I114" i="18"/>
  <c r="G114" i="18"/>
  <c r="F114" i="18"/>
  <c r="D114" i="18"/>
  <c r="O113" i="18"/>
  <c r="L113" i="18"/>
  <c r="N113" i="18" s="1"/>
  <c r="P113" i="18" s="1"/>
  <c r="G113" i="18"/>
  <c r="I113" i="18" s="1"/>
  <c r="F113" i="18"/>
  <c r="D113" i="18"/>
  <c r="O112" i="18"/>
  <c r="L112" i="18"/>
  <c r="N112" i="18" s="1"/>
  <c r="P112" i="18" s="1"/>
  <c r="G112" i="18"/>
  <c r="I112" i="18" s="1"/>
  <c r="F112" i="18"/>
  <c r="D112" i="18"/>
  <c r="O111" i="18"/>
  <c r="L111" i="18"/>
  <c r="N111" i="18" s="1"/>
  <c r="P111" i="18" s="1"/>
  <c r="I111" i="18"/>
  <c r="G111" i="18"/>
  <c r="F111" i="18"/>
  <c r="D111" i="18"/>
  <c r="O110" i="18"/>
  <c r="L110" i="18"/>
  <c r="N110" i="18" s="1"/>
  <c r="I110" i="18"/>
  <c r="G110" i="18"/>
  <c r="F110" i="18"/>
  <c r="D110" i="18"/>
  <c r="O109" i="18"/>
  <c r="L109" i="18"/>
  <c r="N109" i="18" s="1"/>
  <c r="G109" i="18"/>
  <c r="I109" i="18" s="1"/>
  <c r="F109" i="18"/>
  <c r="D109" i="18"/>
  <c r="O108" i="18"/>
  <c r="L108" i="18"/>
  <c r="N108" i="18" s="1"/>
  <c r="P108" i="18" s="1"/>
  <c r="G108" i="18"/>
  <c r="I108" i="18" s="1"/>
  <c r="F108" i="18"/>
  <c r="D108" i="18"/>
  <c r="O107" i="18"/>
  <c r="L107" i="18"/>
  <c r="N107" i="18" s="1"/>
  <c r="P107" i="18" s="1"/>
  <c r="I107" i="18"/>
  <c r="G107" i="18"/>
  <c r="F107" i="18"/>
  <c r="D107" i="18"/>
  <c r="O106" i="18"/>
  <c r="L106" i="18"/>
  <c r="N106" i="18" s="1"/>
  <c r="I106" i="18"/>
  <c r="G106" i="18"/>
  <c r="F106" i="18"/>
  <c r="D106" i="18"/>
  <c r="O105" i="18"/>
  <c r="L105" i="18"/>
  <c r="N105" i="18" s="1"/>
  <c r="G105" i="18"/>
  <c r="I105" i="18" s="1"/>
  <c r="F105" i="18"/>
  <c r="D105" i="18"/>
  <c r="O104" i="18"/>
  <c r="L104" i="18"/>
  <c r="N104" i="18" s="1"/>
  <c r="P104" i="18" s="1"/>
  <c r="G104" i="18"/>
  <c r="I104" i="18" s="1"/>
  <c r="F104" i="18"/>
  <c r="D104" i="18"/>
  <c r="O103" i="18"/>
  <c r="L103" i="18"/>
  <c r="N103" i="18" s="1"/>
  <c r="P103" i="18" s="1"/>
  <c r="I103" i="18"/>
  <c r="G103" i="18"/>
  <c r="F103" i="18"/>
  <c r="D103" i="18"/>
  <c r="O102" i="18"/>
  <c r="L102" i="18"/>
  <c r="N102" i="18" s="1"/>
  <c r="I102" i="18"/>
  <c r="G102" i="18"/>
  <c r="F102" i="18"/>
  <c r="D102" i="18"/>
  <c r="O101" i="18"/>
  <c r="L101" i="18"/>
  <c r="N101" i="18" s="1"/>
  <c r="G101" i="18"/>
  <c r="I101" i="18" s="1"/>
  <c r="F101" i="18"/>
  <c r="D101" i="18"/>
  <c r="O100" i="18"/>
  <c r="L100" i="18"/>
  <c r="N100" i="18" s="1"/>
  <c r="P100" i="18" s="1"/>
  <c r="G100" i="18"/>
  <c r="I100" i="18" s="1"/>
  <c r="F100" i="18"/>
  <c r="D100" i="18"/>
  <c r="O99" i="18"/>
  <c r="L99" i="18"/>
  <c r="N99" i="18" s="1"/>
  <c r="P99" i="18" s="1"/>
  <c r="I99" i="18"/>
  <c r="G99" i="18"/>
  <c r="F99" i="18"/>
  <c r="D99" i="18"/>
  <c r="O98" i="18"/>
  <c r="L98" i="18"/>
  <c r="N98" i="18" s="1"/>
  <c r="I98" i="18"/>
  <c r="G98" i="18"/>
  <c r="F98" i="18"/>
  <c r="D98" i="18"/>
  <c r="O97" i="18"/>
  <c r="L97" i="18"/>
  <c r="N97" i="18" s="1"/>
  <c r="P97" i="18" s="1"/>
  <c r="G97" i="18"/>
  <c r="I97" i="18" s="1"/>
  <c r="F97" i="18"/>
  <c r="D97" i="18"/>
  <c r="O96" i="18"/>
  <c r="L96" i="18"/>
  <c r="N96" i="18" s="1"/>
  <c r="G96" i="18"/>
  <c r="I96" i="18" s="1"/>
  <c r="F96" i="18"/>
  <c r="D96" i="18"/>
  <c r="O95" i="18"/>
  <c r="L95" i="18"/>
  <c r="N95" i="18" s="1"/>
  <c r="I95" i="18"/>
  <c r="G95" i="18"/>
  <c r="F95" i="18"/>
  <c r="D95" i="18"/>
  <c r="O94" i="18"/>
  <c r="L94" i="18"/>
  <c r="N94" i="18" s="1"/>
  <c r="P94" i="18" s="1"/>
  <c r="G94" i="18"/>
  <c r="I94" i="18" s="1"/>
  <c r="F94" i="18"/>
  <c r="D94" i="18"/>
  <c r="O93" i="18"/>
  <c r="L93" i="18"/>
  <c r="N93" i="18" s="1"/>
  <c r="G93" i="18"/>
  <c r="I93" i="18" s="1"/>
  <c r="F93" i="18"/>
  <c r="D93" i="18"/>
  <c r="O92" i="18"/>
  <c r="L92" i="18"/>
  <c r="N92" i="18" s="1"/>
  <c r="P92" i="18" s="1"/>
  <c r="G92" i="18"/>
  <c r="I92" i="18" s="1"/>
  <c r="F92" i="18"/>
  <c r="D92" i="18"/>
  <c r="O91" i="18"/>
  <c r="L91" i="18"/>
  <c r="N91" i="18" s="1"/>
  <c r="I91" i="18"/>
  <c r="G91" i="18"/>
  <c r="F91" i="18"/>
  <c r="D91" i="18"/>
  <c r="O90" i="18"/>
  <c r="L90" i="18"/>
  <c r="N90" i="18" s="1"/>
  <c r="P90" i="18" s="1"/>
  <c r="I90" i="18"/>
  <c r="G90" i="18"/>
  <c r="F90" i="18"/>
  <c r="D90" i="18"/>
  <c r="O89" i="18"/>
  <c r="L89" i="18"/>
  <c r="N89" i="18" s="1"/>
  <c r="P89" i="18" s="1"/>
  <c r="G89" i="18"/>
  <c r="I89" i="18" s="1"/>
  <c r="F89" i="18"/>
  <c r="D89" i="18"/>
  <c r="O88" i="18"/>
  <c r="L88" i="18"/>
  <c r="N88" i="18" s="1"/>
  <c r="P88" i="18" s="1"/>
  <c r="G88" i="18"/>
  <c r="I88" i="18" s="1"/>
  <c r="F88" i="18"/>
  <c r="D88" i="18"/>
  <c r="O87" i="18"/>
  <c r="L87" i="18"/>
  <c r="N87" i="18" s="1"/>
  <c r="P87" i="18" s="1"/>
  <c r="I87" i="18"/>
  <c r="G87" i="18"/>
  <c r="F87" i="18"/>
  <c r="D87" i="18"/>
  <c r="O86" i="18"/>
  <c r="L86" i="18"/>
  <c r="N86" i="18" s="1"/>
  <c r="P86" i="18" s="1"/>
  <c r="G86" i="18"/>
  <c r="I86" i="18" s="1"/>
  <c r="D86" i="18"/>
  <c r="F86" i="18" s="1"/>
  <c r="O85" i="18"/>
  <c r="L85" i="18"/>
  <c r="N85" i="18" s="1"/>
  <c r="G85" i="18"/>
  <c r="I85" i="18" s="1"/>
  <c r="F85" i="18"/>
  <c r="D85" i="18"/>
  <c r="O84" i="18"/>
  <c r="N84" i="18"/>
  <c r="P84" i="18" s="1"/>
  <c r="L84" i="18"/>
  <c r="G84" i="18"/>
  <c r="I84" i="18" s="1"/>
  <c r="D84" i="18"/>
  <c r="F84" i="18" s="1"/>
  <c r="O83" i="18"/>
  <c r="L83" i="18"/>
  <c r="N83" i="18" s="1"/>
  <c r="I83" i="18"/>
  <c r="G83" i="18"/>
  <c r="D83" i="18"/>
  <c r="F83" i="18" s="1"/>
  <c r="O82" i="18"/>
  <c r="L82" i="18"/>
  <c r="N82" i="18" s="1"/>
  <c r="I82" i="18"/>
  <c r="G82" i="18"/>
  <c r="D82" i="18"/>
  <c r="F82" i="18" s="1"/>
  <c r="O81" i="18"/>
  <c r="L81" i="18"/>
  <c r="N81" i="18" s="1"/>
  <c r="P81" i="18" s="1"/>
  <c r="G81" i="18"/>
  <c r="I81" i="18" s="1"/>
  <c r="F81" i="18"/>
  <c r="D81" i="18"/>
  <c r="O80" i="18"/>
  <c r="L80" i="18"/>
  <c r="N80" i="18" s="1"/>
  <c r="G80" i="18"/>
  <c r="I80" i="18" s="1"/>
  <c r="F80" i="18"/>
  <c r="D80" i="18"/>
  <c r="O79" i="18"/>
  <c r="L79" i="18"/>
  <c r="N79" i="18" s="1"/>
  <c r="I79" i="18"/>
  <c r="G79" i="18"/>
  <c r="D79" i="18"/>
  <c r="F79" i="18" s="1"/>
  <c r="O78" i="18"/>
  <c r="L78" i="18"/>
  <c r="N78" i="18" s="1"/>
  <c r="P78" i="18" s="1"/>
  <c r="G78" i="18"/>
  <c r="I78" i="18" s="1"/>
  <c r="D78" i="18"/>
  <c r="F78" i="18" s="1"/>
  <c r="O77" i="18"/>
  <c r="L77" i="18"/>
  <c r="G77" i="18"/>
  <c r="I77" i="18" s="1"/>
  <c r="D77" i="18"/>
  <c r="F77" i="18" s="1"/>
  <c r="O76" i="18"/>
  <c r="L76" i="18"/>
  <c r="N76" i="18" s="1"/>
  <c r="P76" i="18" s="1"/>
  <c r="I76" i="18"/>
  <c r="G76" i="18"/>
  <c r="D76" i="18"/>
  <c r="F76" i="18" s="1"/>
  <c r="O75" i="18"/>
  <c r="L75" i="18"/>
  <c r="N75" i="18" s="1"/>
  <c r="P75" i="18" s="1"/>
  <c r="I75" i="18"/>
  <c r="G75" i="18"/>
  <c r="D75" i="18"/>
  <c r="F75" i="18" s="1"/>
  <c r="O74" i="18"/>
  <c r="P74" i="18" s="1"/>
  <c r="L74" i="18"/>
  <c r="N74" i="18" s="1"/>
  <c r="G74" i="18"/>
  <c r="I74" i="18" s="1"/>
  <c r="F74" i="18"/>
  <c r="D74" i="18"/>
  <c r="O73" i="18"/>
  <c r="L73" i="18"/>
  <c r="N73" i="18" s="1"/>
  <c r="P73" i="18" s="1"/>
  <c r="G73" i="18"/>
  <c r="I73" i="18" s="1"/>
  <c r="F73" i="18"/>
  <c r="D73" i="18"/>
  <c r="O72" i="18"/>
  <c r="L72" i="18"/>
  <c r="N72" i="18" s="1"/>
  <c r="P72" i="18" s="1"/>
  <c r="I72" i="18"/>
  <c r="G72" i="18"/>
  <c r="D72" i="18"/>
  <c r="F72" i="18" s="1"/>
  <c r="O71" i="18"/>
  <c r="L71" i="18"/>
  <c r="N71" i="18" s="1"/>
  <c r="G71" i="18"/>
  <c r="I71" i="18" s="1"/>
  <c r="D71" i="18"/>
  <c r="F71" i="18" s="1"/>
  <c r="O70" i="18"/>
  <c r="L70" i="18"/>
  <c r="N70" i="18" s="1"/>
  <c r="P70" i="18" s="1"/>
  <c r="G70" i="18"/>
  <c r="I70" i="18" s="1"/>
  <c r="F70" i="18"/>
  <c r="D70" i="18"/>
  <c r="O69" i="18"/>
  <c r="L69" i="18"/>
  <c r="N69" i="18" s="1"/>
  <c r="I69" i="18"/>
  <c r="F69" i="18"/>
  <c r="O68" i="18"/>
  <c r="L68" i="18"/>
  <c r="N68" i="18" s="1"/>
  <c r="P68" i="18" s="1"/>
  <c r="G68" i="18"/>
  <c r="I68" i="18" s="1"/>
  <c r="F68" i="18"/>
  <c r="D68" i="18"/>
  <c r="O67" i="18"/>
  <c r="N67" i="18"/>
  <c r="P67" i="18" s="1"/>
  <c r="L67" i="18"/>
  <c r="G67" i="18"/>
  <c r="I67" i="18" s="1"/>
  <c r="F67" i="18"/>
  <c r="D67" i="18"/>
  <c r="O66" i="18"/>
  <c r="L66" i="18"/>
  <c r="N66" i="18" s="1"/>
  <c r="P66" i="18" s="1"/>
  <c r="G66" i="18"/>
  <c r="I66" i="18" s="1"/>
  <c r="F66" i="18"/>
  <c r="D66" i="18"/>
  <c r="O65" i="18"/>
  <c r="L65" i="18"/>
  <c r="N65" i="18" s="1"/>
  <c r="P65" i="18" s="1"/>
  <c r="G65" i="18"/>
  <c r="I65" i="18" s="1"/>
  <c r="F65" i="18"/>
  <c r="D65" i="18"/>
  <c r="O64" i="18"/>
  <c r="L64" i="18"/>
  <c r="N64" i="18" s="1"/>
  <c r="P64" i="18" s="1"/>
  <c r="G64" i="18"/>
  <c r="I64" i="18" s="1"/>
  <c r="F64" i="18"/>
  <c r="D64" i="18"/>
  <c r="O63" i="18"/>
  <c r="L63" i="18"/>
  <c r="N63" i="18" s="1"/>
  <c r="P63" i="18" s="1"/>
  <c r="G63" i="18"/>
  <c r="I63" i="18" s="1"/>
  <c r="F63" i="18"/>
  <c r="D63" i="18"/>
  <c r="O62" i="18"/>
  <c r="L62" i="18"/>
  <c r="N62" i="18" s="1"/>
  <c r="P62" i="18" s="1"/>
  <c r="G62" i="18"/>
  <c r="I62" i="18" s="1"/>
  <c r="F62" i="18"/>
  <c r="D62" i="18"/>
  <c r="O61" i="18"/>
  <c r="L61" i="18"/>
  <c r="N61" i="18" s="1"/>
  <c r="P61" i="18" s="1"/>
  <c r="G61" i="18"/>
  <c r="I61" i="18" s="1"/>
  <c r="F61" i="18"/>
  <c r="D61" i="18"/>
  <c r="O60" i="18"/>
  <c r="L60" i="18"/>
  <c r="N60" i="18" s="1"/>
  <c r="P60" i="18" s="1"/>
  <c r="I60" i="18"/>
  <c r="F60" i="18"/>
  <c r="O59" i="18"/>
  <c r="L59" i="18"/>
  <c r="N59" i="18" s="1"/>
  <c r="P59" i="18" s="1"/>
  <c r="G59" i="18"/>
  <c r="I59" i="18" s="1"/>
  <c r="D59" i="18"/>
  <c r="F59" i="18" s="1"/>
  <c r="O58" i="18"/>
  <c r="L58" i="18"/>
  <c r="N58" i="18" s="1"/>
  <c r="P58" i="18" s="1"/>
  <c r="G58" i="18"/>
  <c r="I58" i="18" s="1"/>
  <c r="D58" i="18"/>
  <c r="F58" i="18" s="1"/>
  <c r="O57" i="18"/>
  <c r="L57" i="18"/>
  <c r="N57" i="18" s="1"/>
  <c r="P57" i="18" s="1"/>
  <c r="G57" i="18"/>
  <c r="I57" i="18" s="1"/>
  <c r="D57" i="18"/>
  <c r="F57" i="18" s="1"/>
  <c r="O56" i="18"/>
  <c r="L56" i="18"/>
  <c r="N56" i="18" s="1"/>
  <c r="P56" i="18" s="1"/>
  <c r="I56" i="18"/>
  <c r="F56" i="18"/>
  <c r="O55" i="18"/>
  <c r="N55" i="18"/>
  <c r="P55" i="18" s="1"/>
  <c r="L55" i="18"/>
  <c r="G55" i="18"/>
  <c r="I55" i="18" s="1"/>
  <c r="D55" i="18"/>
  <c r="F55" i="18" s="1"/>
  <c r="O54" i="18"/>
  <c r="N54" i="18"/>
  <c r="P54" i="18" s="1"/>
  <c r="L54" i="18"/>
  <c r="G54" i="18"/>
  <c r="I54" i="18" s="1"/>
  <c r="D54" i="18"/>
  <c r="F54" i="18" s="1"/>
  <c r="O53" i="18"/>
  <c r="N53" i="18"/>
  <c r="P53" i="18" s="1"/>
  <c r="L53" i="18"/>
  <c r="G53" i="18"/>
  <c r="I53" i="18" s="1"/>
  <c r="D53" i="18"/>
  <c r="F53" i="18" s="1"/>
  <c r="O52" i="18"/>
  <c r="N52" i="18"/>
  <c r="P52" i="18" s="1"/>
  <c r="L52" i="18"/>
  <c r="G52" i="18"/>
  <c r="I52" i="18" s="1"/>
  <c r="D52" i="18"/>
  <c r="F52" i="18" s="1"/>
  <c r="O51" i="18"/>
  <c r="N51" i="18"/>
  <c r="P51" i="18" s="1"/>
  <c r="L51" i="18"/>
  <c r="G51" i="18"/>
  <c r="I51" i="18" s="1"/>
  <c r="D51" i="18"/>
  <c r="F51" i="18" s="1"/>
  <c r="Q50" i="18"/>
  <c r="O50" i="18"/>
  <c r="L50" i="18"/>
  <c r="I50" i="18"/>
  <c r="F50" i="18"/>
  <c r="Q49" i="18"/>
  <c r="O49" i="18"/>
  <c r="L49" i="18"/>
  <c r="I49" i="18"/>
  <c r="F49" i="18"/>
  <c r="O48" i="18"/>
  <c r="L48" i="18"/>
  <c r="N48" i="18" s="1"/>
  <c r="P48" i="18" s="1"/>
  <c r="G48" i="18"/>
  <c r="I48" i="18" s="1"/>
  <c r="D48" i="18"/>
  <c r="F48" i="18" s="1"/>
  <c r="O47" i="18"/>
  <c r="L47" i="18"/>
  <c r="N47" i="18" s="1"/>
  <c r="P47" i="18" s="1"/>
  <c r="G47" i="18"/>
  <c r="I47" i="18" s="1"/>
  <c r="D47" i="18"/>
  <c r="F47" i="18" s="1"/>
  <c r="O46" i="18"/>
  <c r="L46" i="18"/>
  <c r="N46" i="18" s="1"/>
  <c r="P46" i="18" s="1"/>
  <c r="G46" i="18"/>
  <c r="I46" i="18" s="1"/>
  <c r="D46" i="18"/>
  <c r="F46" i="18" s="1"/>
  <c r="Q45" i="18"/>
  <c r="O45" i="18"/>
  <c r="L45" i="18"/>
  <c r="I45" i="18"/>
  <c r="F45" i="18"/>
  <c r="O44" i="18"/>
  <c r="L44" i="18"/>
  <c r="N44" i="18" s="1"/>
  <c r="P44" i="18" s="1"/>
  <c r="I44" i="18"/>
  <c r="F44" i="18"/>
  <c r="O43" i="18"/>
  <c r="N43" i="18"/>
  <c r="P43" i="18" s="1"/>
  <c r="L43" i="18"/>
  <c r="G43" i="18"/>
  <c r="I43" i="18" s="1"/>
  <c r="F43" i="18"/>
  <c r="D43" i="18"/>
  <c r="O42" i="18"/>
  <c r="N42" i="18"/>
  <c r="P42" i="18" s="1"/>
  <c r="L42" i="18"/>
  <c r="G42" i="18"/>
  <c r="I42" i="18" s="1"/>
  <c r="F42" i="18"/>
  <c r="D42" i="18"/>
  <c r="O41" i="18"/>
  <c r="N41" i="18"/>
  <c r="P41" i="18" s="1"/>
  <c r="L41" i="18"/>
  <c r="G41" i="18"/>
  <c r="I41" i="18" s="1"/>
  <c r="F41" i="18"/>
  <c r="D41" i="18"/>
  <c r="O40" i="18"/>
  <c r="N40" i="18"/>
  <c r="P40" i="18" s="1"/>
  <c r="L40" i="18"/>
  <c r="G40" i="18"/>
  <c r="I40" i="18" s="1"/>
  <c r="F40" i="18"/>
  <c r="D40" i="18"/>
  <c r="O39" i="18"/>
  <c r="N39" i="18"/>
  <c r="P39" i="18" s="1"/>
  <c r="L39" i="18"/>
  <c r="G39" i="18"/>
  <c r="I39" i="18" s="1"/>
  <c r="F39" i="18"/>
  <c r="D39" i="18"/>
  <c r="O38" i="18"/>
  <c r="N38" i="18"/>
  <c r="P38" i="18" s="1"/>
  <c r="L38" i="18"/>
  <c r="G38" i="18"/>
  <c r="I38" i="18" s="1"/>
  <c r="F38" i="18"/>
  <c r="D38" i="18"/>
  <c r="O37" i="18"/>
  <c r="N37" i="18"/>
  <c r="P37" i="18" s="1"/>
  <c r="L37" i="18"/>
  <c r="I37" i="18"/>
  <c r="F37" i="18"/>
  <c r="O36" i="18"/>
  <c r="L36" i="18"/>
  <c r="N36" i="18" s="1"/>
  <c r="P36" i="18" s="1"/>
  <c r="I36" i="18"/>
  <c r="F36" i="18"/>
  <c r="O35" i="18"/>
  <c r="P35" i="18" s="1"/>
  <c r="N35" i="18"/>
  <c r="L35" i="18"/>
  <c r="I35" i="18"/>
  <c r="F35" i="18"/>
  <c r="O34" i="18"/>
  <c r="L34" i="18"/>
  <c r="N34" i="18" s="1"/>
  <c r="P34" i="18" s="1"/>
  <c r="I34" i="18"/>
  <c r="F34" i="18"/>
  <c r="O33" i="18"/>
  <c r="N33" i="18"/>
  <c r="P33" i="18" s="1"/>
  <c r="L33" i="18"/>
  <c r="G33" i="18"/>
  <c r="I33" i="18" s="1"/>
  <c r="F33" i="18"/>
  <c r="D33" i="18"/>
  <c r="O32" i="18"/>
  <c r="N32" i="18"/>
  <c r="P32" i="18" s="1"/>
  <c r="L32" i="18"/>
  <c r="I32" i="18"/>
  <c r="F32" i="18"/>
  <c r="O31" i="18"/>
  <c r="L31" i="18"/>
  <c r="N31" i="18" s="1"/>
  <c r="P31" i="18" s="1"/>
  <c r="I31" i="18"/>
  <c r="G31" i="18"/>
  <c r="D31" i="18"/>
  <c r="F31" i="18" s="1"/>
  <c r="O30" i="18"/>
  <c r="L30" i="18"/>
  <c r="N30" i="18" s="1"/>
  <c r="P30" i="18" s="1"/>
  <c r="I30" i="18"/>
  <c r="G30" i="18"/>
  <c r="D30" i="18"/>
  <c r="F30" i="18" s="1"/>
  <c r="O29" i="18"/>
  <c r="L29" i="18"/>
  <c r="N29" i="18" s="1"/>
  <c r="P29" i="18" s="1"/>
  <c r="I29" i="18"/>
  <c r="G29" i="18"/>
  <c r="D29" i="18"/>
  <c r="F29" i="18" s="1"/>
  <c r="O28" i="18"/>
  <c r="L28" i="18"/>
  <c r="N28" i="18" s="1"/>
  <c r="P28" i="18" s="1"/>
  <c r="I28" i="18"/>
  <c r="G28" i="18"/>
  <c r="D28" i="18"/>
  <c r="F28" i="18" s="1"/>
  <c r="O27" i="18"/>
  <c r="L27" i="18"/>
  <c r="N27" i="18" s="1"/>
  <c r="P27" i="18" s="1"/>
  <c r="I27" i="18"/>
  <c r="F27" i="18"/>
  <c r="O26" i="18"/>
  <c r="P26" i="18" s="1"/>
  <c r="N26" i="18"/>
  <c r="L26" i="18"/>
  <c r="G26" i="18"/>
  <c r="I26" i="18" s="1"/>
  <c r="F26" i="18"/>
  <c r="D26" i="18"/>
  <c r="O25" i="18"/>
  <c r="P25" i="18" s="1"/>
  <c r="N25" i="18"/>
  <c r="L25" i="18"/>
  <c r="G25" i="18"/>
  <c r="I25" i="18" s="1"/>
  <c r="F25" i="18"/>
  <c r="D25" i="18"/>
  <c r="O24" i="18"/>
  <c r="P24" i="18" s="1"/>
  <c r="N24" i="18"/>
  <c r="L24" i="18"/>
  <c r="G24" i="18"/>
  <c r="I24" i="18" s="1"/>
  <c r="F24" i="18"/>
  <c r="D24" i="18"/>
  <c r="O23" i="18"/>
  <c r="P23" i="18" s="1"/>
  <c r="N23" i="18"/>
  <c r="L23" i="18"/>
  <c r="I23" i="18"/>
  <c r="F23" i="18"/>
  <c r="O22" i="18"/>
  <c r="L22" i="18"/>
  <c r="N22" i="18" s="1"/>
  <c r="P22" i="18" s="1"/>
  <c r="I22" i="18"/>
  <c r="G22" i="18"/>
  <c r="D22" i="18"/>
  <c r="F22" i="18" s="1"/>
  <c r="O21" i="18"/>
  <c r="L21" i="18"/>
  <c r="N21" i="18" s="1"/>
  <c r="P21" i="18" s="1"/>
  <c r="I21" i="18"/>
  <c r="G21" i="18"/>
  <c r="D21" i="18"/>
  <c r="F21" i="18" s="1"/>
  <c r="O20" i="18"/>
  <c r="L20" i="18"/>
  <c r="N20" i="18" s="1"/>
  <c r="P20" i="18" s="1"/>
  <c r="I20" i="18"/>
  <c r="D20" i="18"/>
  <c r="F20" i="18" s="1"/>
  <c r="O19" i="18"/>
  <c r="L19" i="18"/>
  <c r="N19" i="18" s="1"/>
  <c r="P19" i="18" s="1"/>
  <c r="I19" i="18"/>
  <c r="F19" i="18"/>
  <c r="O18" i="18"/>
  <c r="L18" i="18"/>
  <c r="N18" i="18" s="1"/>
  <c r="P18" i="18" s="1"/>
  <c r="G18" i="18"/>
  <c r="I18" i="18" s="1"/>
  <c r="F18" i="18"/>
  <c r="D18" i="18"/>
  <c r="O17" i="18"/>
  <c r="L17" i="18"/>
  <c r="N17" i="18" s="1"/>
  <c r="P17" i="18" s="1"/>
  <c r="I17" i="18"/>
  <c r="F17" i="18"/>
  <c r="O16" i="18"/>
  <c r="L16" i="18"/>
  <c r="N16" i="18" s="1"/>
  <c r="P16" i="18" s="1"/>
  <c r="G16" i="18"/>
  <c r="I16" i="18" s="1"/>
  <c r="D16" i="18"/>
  <c r="F16" i="18" s="1"/>
  <c r="O15" i="18"/>
  <c r="L15" i="18"/>
  <c r="N15" i="18" s="1"/>
  <c r="P15" i="18" s="1"/>
  <c r="I15" i="18"/>
  <c r="F15" i="18"/>
  <c r="O14" i="18"/>
  <c r="N14" i="18"/>
  <c r="P14" i="18" s="1"/>
  <c r="L14" i="18"/>
  <c r="G14" i="18"/>
  <c r="I14" i="18" s="1"/>
  <c r="D14" i="18"/>
  <c r="F14" i="18" s="1"/>
  <c r="O13" i="18"/>
  <c r="N13" i="18"/>
  <c r="P13" i="18" s="1"/>
  <c r="L13" i="18"/>
  <c r="G13" i="18"/>
  <c r="I13" i="18" s="1"/>
  <c r="D13" i="18"/>
  <c r="F13" i="18" s="1"/>
  <c r="O12" i="18"/>
  <c r="N12" i="18"/>
  <c r="P12" i="18" s="1"/>
  <c r="L12" i="18"/>
  <c r="G12" i="18"/>
  <c r="I12" i="18" s="1"/>
  <c r="D12" i="18"/>
  <c r="F12" i="18" s="1"/>
  <c r="O11" i="18"/>
  <c r="N11" i="18"/>
  <c r="P11" i="18" s="1"/>
  <c r="L11" i="18"/>
  <c r="G11" i="18"/>
  <c r="I11" i="18" s="1"/>
  <c r="D11" i="18"/>
  <c r="F11" i="18" s="1"/>
  <c r="O10" i="18"/>
  <c r="N10" i="18"/>
  <c r="P10" i="18" s="1"/>
  <c r="L10" i="18"/>
  <c r="G10" i="18"/>
  <c r="I10" i="18" s="1"/>
  <c r="D10" i="18"/>
  <c r="D222" i="18" s="1"/>
  <c r="O9" i="18"/>
  <c r="N9" i="18"/>
  <c r="P9" i="18" s="1"/>
  <c r="L9" i="18"/>
  <c r="I9" i="18"/>
  <c r="F9" i="18"/>
  <c r="O8" i="18"/>
  <c r="L8" i="18"/>
  <c r="N8" i="18" s="1"/>
  <c r="P8" i="18" s="1"/>
  <c r="I8" i="18"/>
  <c r="G8" i="18"/>
  <c r="F8" i="18"/>
  <c r="Q7" i="18"/>
  <c r="P7" i="18"/>
  <c r="O7" i="18"/>
  <c r="N7" i="18"/>
  <c r="M7" i="18"/>
  <c r="M222" i="18" s="1"/>
  <c r="M225" i="18" s="1"/>
  <c r="L7" i="18"/>
  <c r="I7" i="18"/>
  <c r="F7" i="18"/>
  <c r="Y76" i="17"/>
  <c r="K76" i="17"/>
  <c r="AC72" i="17"/>
  <c r="AC76" i="17" s="1"/>
  <c r="AA72" i="17"/>
  <c r="AA76" i="17" s="1"/>
  <c r="Y72" i="17"/>
  <c r="W72" i="17"/>
  <c r="W76" i="17" s="1"/>
  <c r="T72" i="17"/>
  <c r="T76" i="17" s="1"/>
  <c r="U76" i="17" s="1"/>
  <c r="S72" i="17"/>
  <c r="S76" i="17" s="1"/>
  <c r="Q72" i="17"/>
  <c r="Q76" i="17" s="1"/>
  <c r="O72" i="17"/>
  <c r="O76" i="17" s="1"/>
  <c r="M72" i="17"/>
  <c r="M76" i="17" s="1"/>
  <c r="K72" i="17"/>
  <c r="H72" i="17"/>
  <c r="H76" i="17" s="1"/>
  <c r="G72" i="17"/>
  <c r="G76" i="17" s="1"/>
  <c r="E72" i="17"/>
  <c r="E76" i="17" s="1"/>
  <c r="D72" i="17"/>
  <c r="D76" i="17" s="1"/>
  <c r="U71" i="17"/>
  <c r="I71" i="17"/>
  <c r="U70" i="17"/>
  <c r="I70" i="17"/>
  <c r="U69" i="17"/>
  <c r="U72" i="17" s="1"/>
  <c r="I69" i="17"/>
  <c r="I72" i="17" s="1"/>
  <c r="Z64" i="17"/>
  <c r="V64" i="17"/>
  <c r="P64" i="17"/>
  <c r="D64" i="17"/>
  <c r="AB63" i="17"/>
  <c r="Z63" i="17"/>
  <c r="X63" i="17"/>
  <c r="S63" i="17"/>
  <c r="P63" i="17"/>
  <c r="N63" i="17"/>
  <c r="L63" i="17"/>
  <c r="D62" i="17"/>
  <c r="AC61" i="17"/>
  <c r="AA61" i="17"/>
  <c r="Y61" i="17"/>
  <c r="U61" i="17"/>
  <c r="T61" i="17"/>
  <c r="S61" i="17"/>
  <c r="M61" i="17"/>
  <c r="H61" i="17"/>
  <c r="G61" i="17"/>
  <c r="E61" i="17"/>
  <c r="D61" i="17"/>
  <c r="D63" i="17" s="1"/>
  <c r="Y60" i="17"/>
  <c r="U60" i="17"/>
  <c r="O60" i="17"/>
  <c r="M60" i="17"/>
  <c r="I60" i="17"/>
  <c r="Y59" i="17"/>
  <c r="Y58" i="17" s="1"/>
  <c r="U59" i="17"/>
  <c r="M59" i="17"/>
  <c r="M58" i="17" s="1"/>
  <c r="I59" i="17"/>
  <c r="G59" i="17"/>
  <c r="G58" i="17" s="1"/>
  <c r="AC58" i="17"/>
  <c r="AA58" i="17"/>
  <c r="W58" i="17"/>
  <c r="T58" i="17"/>
  <c r="U58" i="17" s="1"/>
  <c r="S58" i="17"/>
  <c r="Q58" i="17"/>
  <c r="K58" i="17"/>
  <c r="J58" i="17"/>
  <c r="H58" i="17"/>
  <c r="E58" i="17"/>
  <c r="D58" i="17"/>
  <c r="U57" i="17"/>
  <c r="W57" i="17" s="1"/>
  <c r="K57" i="17"/>
  <c r="I57" i="17"/>
  <c r="U56" i="17"/>
  <c r="W56" i="17" s="1"/>
  <c r="Y56" i="17" s="1"/>
  <c r="AA56" i="17" s="1"/>
  <c r="AC56" i="17" s="1"/>
  <c r="M56" i="17"/>
  <c r="K56" i="17"/>
  <c r="I56" i="17"/>
  <c r="AA55" i="17"/>
  <c r="Y55" i="17"/>
  <c r="V55" i="17"/>
  <c r="V54" i="17" s="1"/>
  <c r="V62" i="17" s="1"/>
  <c r="V63" i="17" s="1"/>
  <c r="U55" i="17"/>
  <c r="W55" i="17" s="1"/>
  <c r="S55" i="17"/>
  <c r="J55" i="17"/>
  <c r="J54" i="17" s="1"/>
  <c r="I55" i="17"/>
  <c r="G55" i="17"/>
  <c r="AB54" i="17"/>
  <c r="AB64" i="17" s="1"/>
  <c r="Z54" i="17"/>
  <c r="X54" i="17"/>
  <c r="X64" i="17" s="1"/>
  <c r="T54" i="17"/>
  <c r="U54" i="17" s="1"/>
  <c r="S54" i="17"/>
  <c r="Q54" i="17"/>
  <c r="P54" i="17"/>
  <c r="O54" i="17"/>
  <c r="N54" i="17"/>
  <c r="N64" i="17" s="1"/>
  <c r="L54" i="17"/>
  <c r="L64" i="17" s="1"/>
  <c r="H54" i="17"/>
  <c r="G54" i="17"/>
  <c r="AK52" i="17"/>
  <c r="AC52" i="17"/>
  <c r="AA52" i="17"/>
  <c r="X52" i="17"/>
  <c r="V52" i="17"/>
  <c r="T52" i="17"/>
  <c r="T62" i="17" s="1"/>
  <c r="U62" i="17" s="1"/>
  <c r="U64" i="17" s="1"/>
  <c r="S52" i="17"/>
  <c r="S62" i="17" s="1"/>
  <c r="S64" i="17" s="1"/>
  <c r="Q52" i="17"/>
  <c r="O52" i="17"/>
  <c r="L52" i="17"/>
  <c r="J52" i="17"/>
  <c r="H52" i="17"/>
  <c r="H62" i="17" s="1"/>
  <c r="H64" i="17" s="1"/>
  <c r="G52" i="17"/>
  <c r="E52" i="17"/>
  <c r="D52" i="17"/>
  <c r="U50" i="17"/>
  <c r="I50" i="17"/>
  <c r="U49" i="17"/>
  <c r="I49" i="17"/>
  <c r="U48" i="17"/>
  <c r="I48" i="17"/>
  <c r="U47" i="17"/>
  <c r="I47" i="17"/>
  <c r="U46" i="17"/>
  <c r="I46" i="17"/>
  <c r="U45" i="17"/>
  <c r="I45" i="17"/>
  <c r="AK44" i="17"/>
  <c r="AH44" i="17"/>
  <c r="AH52" i="17" s="1"/>
  <c r="AH63" i="17" s="1"/>
  <c r="AB44" i="17"/>
  <c r="W44" i="17"/>
  <c r="Y44" i="17" s="1"/>
  <c r="Z44" i="17" s="1"/>
  <c r="U44" i="17"/>
  <c r="P44" i="17"/>
  <c r="K44" i="17"/>
  <c r="M44" i="17" s="1"/>
  <c r="N44" i="17" s="1"/>
  <c r="I44" i="17"/>
  <c r="AB43" i="17"/>
  <c r="U43" i="17"/>
  <c r="W43" i="17" s="1"/>
  <c r="Y43" i="17" s="1"/>
  <c r="Z43" i="17" s="1"/>
  <c r="P43" i="17"/>
  <c r="N43" i="17"/>
  <c r="I43" i="17"/>
  <c r="K43" i="17" s="1"/>
  <c r="M43" i="17" s="1"/>
  <c r="AB42" i="17"/>
  <c r="W42" i="17"/>
  <c r="Y42" i="17" s="1"/>
  <c r="Z42" i="17" s="1"/>
  <c r="U42" i="17"/>
  <c r="P42" i="17"/>
  <c r="M42" i="17"/>
  <c r="N42" i="17" s="1"/>
  <c r="K42" i="17"/>
  <c r="I42" i="17"/>
  <c r="AB41" i="17"/>
  <c r="Y41" i="17"/>
  <c r="Z41" i="17" s="1"/>
  <c r="W41" i="17"/>
  <c r="P41" i="17"/>
  <c r="N41" i="17"/>
  <c r="M41" i="17"/>
  <c r="K41" i="17"/>
  <c r="AB40" i="17"/>
  <c r="Y40" i="17"/>
  <c r="Z40" i="17" s="1"/>
  <c r="U40" i="17"/>
  <c r="W40" i="17" s="1"/>
  <c r="P40" i="17"/>
  <c r="I40" i="17"/>
  <c r="K40" i="17" s="1"/>
  <c r="M40" i="17" s="1"/>
  <c r="N40" i="17" s="1"/>
  <c r="AB39" i="17"/>
  <c r="W39" i="17"/>
  <c r="Y39" i="17" s="1"/>
  <c r="Z39" i="17" s="1"/>
  <c r="U39" i="17"/>
  <c r="P39" i="17"/>
  <c r="M39" i="17"/>
  <c r="N39" i="17" s="1"/>
  <c r="K39" i="17"/>
  <c r="I39" i="17"/>
  <c r="AB38" i="17"/>
  <c r="Z38" i="17"/>
  <c r="U38" i="17"/>
  <c r="W38" i="17" s="1"/>
  <c r="Y38" i="17" s="1"/>
  <c r="P38" i="17"/>
  <c r="I38" i="17"/>
  <c r="K38" i="17" s="1"/>
  <c r="M38" i="17" s="1"/>
  <c r="N38" i="17" s="1"/>
  <c r="AB37" i="17"/>
  <c r="U37" i="17"/>
  <c r="W37" i="17" s="1"/>
  <c r="Y37" i="17" s="1"/>
  <c r="Z37" i="17" s="1"/>
  <c r="P37" i="17"/>
  <c r="M37" i="17"/>
  <c r="N37" i="17" s="1"/>
  <c r="K37" i="17"/>
  <c r="I37" i="17"/>
  <c r="AB36" i="17"/>
  <c r="U36" i="17"/>
  <c r="W36" i="17" s="1"/>
  <c r="Y36" i="17" s="1"/>
  <c r="Z36" i="17" s="1"/>
  <c r="P36" i="17"/>
  <c r="I36" i="17"/>
  <c r="K36" i="17" s="1"/>
  <c r="M36" i="17" s="1"/>
  <c r="N36" i="17" s="1"/>
  <c r="AB35" i="17"/>
  <c r="W35" i="17"/>
  <c r="Y35" i="17" s="1"/>
  <c r="Z35" i="17" s="1"/>
  <c r="U35" i="17"/>
  <c r="P35" i="17"/>
  <c r="K35" i="17"/>
  <c r="M35" i="17" s="1"/>
  <c r="N35" i="17" s="1"/>
  <c r="I35" i="17"/>
  <c r="AB34" i="17"/>
  <c r="U34" i="17"/>
  <c r="W34" i="17" s="1"/>
  <c r="Y34" i="17" s="1"/>
  <c r="Z34" i="17" s="1"/>
  <c r="P34" i="17"/>
  <c r="N34" i="17"/>
  <c r="I34" i="17"/>
  <c r="K34" i="17" s="1"/>
  <c r="M34" i="17" s="1"/>
  <c r="AB33" i="17"/>
  <c r="W33" i="17"/>
  <c r="Y33" i="17" s="1"/>
  <c r="Z33" i="17" s="1"/>
  <c r="U33" i="17"/>
  <c r="P33" i="17"/>
  <c r="M33" i="17"/>
  <c r="N33" i="17" s="1"/>
  <c r="K33" i="17"/>
  <c r="I33" i="17"/>
  <c r="AB32" i="17"/>
  <c r="Z32" i="17"/>
  <c r="Y32" i="17"/>
  <c r="U32" i="17"/>
  <c r="W32" i="17" s="1"/>
  <c r="P32" i="17"/>
  <c r="I32" i="17"/>
  <c r="K32" i="17" s="1"/>
  <c r="M32" i="17" s="1"/>
  <c r="N32" i="17" s="1"/>
  <c r="AB31" i="17"/>
  <c r="W31" i="17"/>
  <c r="Y31" i="17" s="1"/>
  <c r="Z31" i="17" s="1"/>
  <c r="U31" i="17"/>
  <c r="P31" i="17"/>
  <c r="M31" i="17"/>
  <c r="N31" i="17" s="1"/>
  <c r="K31" i="17"/>
  <c r="I31" i="17"/>
  <c r="AB30" i="17"/>
  <c r="Z30" i="17"/>
  <c r="U30" i="17"/>
  <c r="W30" i="17" s="1"/>
  <c r="Y30" i="17" s="1"/>
  <c r="P30" i="17"/>
  <c r="N30" i="17"/>
  <c r="I30" i="17"/>
  <c r="K30" i="17" s="1"/>
  <c r="M30" i="17" s="1"/>
  <c r="AB29" i="17"/>
  <c r="U29" i="17"/>
  <c r="W29" i="17" s="1"/>
  <c r="Y29" i="17" s="1"/>
  <c r="Z29" i="17" s="1"/>
  <c r="P29" i="17"/>
  <c r="M29" i="17"/>
  <c r="N29" i="17" s="1"/>
  <c r="K29" i="17"/>
  <c r="I29" i="17"/>
  <c r="AB28" i="17"/>
  <c r="U28" i="17"/>
  <c r="W28" i="17" s="1"/>
  <c r="Y28" i="17" s="1"/>
  <c r="Z28" i="17" s="1"/>
  <c r="P28" i="17"/>
  <c r="I28" i="17"/>
  <c r="K28" i="17" s="1"/>
  <c r="M28" i="17" s="1"/>
  <c r="N28" i="17" s="1"/>
  <c r="AB27" i="17"/>
  <c r="W27" i="17"/>
  <c r="Y27" i="17" s="1"/>
  <c r="Z27" i="17" s="1"/>
  <c r="U27" i="17"/>
  <c r="P27" i="17"/>
  <c r="K27" i="17"/>
  <c r="M27" i="17" s="1"/>
  <c r="N27" i="17" s="1"/>
  <c r="I27" i="17"/>
  <c r="W26" i="17"/>
  <c r="Y26" i="17" s="1"/>
  <c r="U26" i="17"/>
  <c r="I26" i="17"/>
  <c r="K26" i="17" s="1"/>
  <c r="M26" i="17" s="1"/>
  <c r="AB25" i="17"/>
  <c r="W25" i="17"/>
  <c r="Y25" i="17" s="1"/>
  <c r="Z25" i="17" s="1"/>
  <c r="U25" i="17"/>
  <c r="P25" i="17"/>
  <c r="M25" i="17"/>
  <c r="N25" i="17" s="1"/>
  <c r="K25" i="17"/>
  <c r="I25" i="17"/>
  <c r="AB24" i="17"/>
  <c r="Z24" i="17"/>
  <c r="U24" i="17"/>
  <c r="W24" i="17" s="1"/>
  <c r="Y24" i="17" s="1"/>
  <c r="P24" i="17"/>
  <c r="I24" i="17"/>
  <c r="K24" i="17" s="1"/>
  <c r="M24" i="17" s="1"/>
  <c r="N24" i="17" s="1"/>
  <c r="AB23" i="17"/>
  <c r="U23" i="17"/>
  <c r="W23" i="17" s="1"/>
  <c r="Y23" i="17" s="1"/>
  <c r="Z23" i="17" s="1"/>
  <c r="P23" i="17"/>
  <c r="M23" i="17"/>
  <c r="N23" i="17" s="1"/>
  <c r="K23" i="17"/>
  <c r="I23" i="17"/>
  <c r="AB22" i="17"/>
  <c r="U22" i="17"/>
  <c r="W22" i="17" s="1"/>
  <c r="Y22" i="17" s="1"/>
  <c r="Z22" i="17" s="1"/>
  <c r="P22" i="17"/>
  <c r="I22" i="17"/>
  <c r="K22" i="17" s="1"/>
  <c r="M22" i="17" s="1"/>
  <c r="N22" i="17" s="1"/>
  <c r="AB21" i="17"/>
  <c r="W21" i="17"/>
  <c r="Y21" i="17" s="1"/>
  <c r="Z21" i="17" s="1"/>
  <c r="U21" i="17"/>
  <c r="P21" i="17"/>
  <c r="K21" i="17"/>
  <c r="M21" i="17" s="1"/>
  <c r="N21" i="17" s="1"/>
  <c r="I21" i="17"/>
  <c r="AB20" i="17"/>
  <c r="U20" i="17"/>
  <c r="W20" i="17" s="1"/>
  <c r="Y20" i="17" s="1"/>
  <c r="Z20" i="17" s="1"/>
  <c r="P20" i="17"/>
  <c r="N20" i="17"/>
  <c r="I20" i="17"/>
  <c r="K20" i="17" s="1"/>
  <c r="M20" i="17" s="1"/>
  <c r="AB19" i="17"/>
  <c r="W19" i="17"/>
  <c r="Y19" i="17" s="1"/>
  <c r="Z19" i="17" s="1"/>
  <c r="U19" i="17"/>
  <c r="P19" i="17"/>
  <c r="M19" i="17"/>
  <c r="N19" i="17" s="1"/>
  <c r="K19" i="17"/>
  <c r="I19" i="17"/>
  <c r="AB18" i="17"/>
  <c r="Z18" i="17"/>
  <c r="Y18" i="17"/>
  <c r="U18" i="17"/>
  <c r="W18" i="17" s="1"/>
  <c r="P18" i="17"/>
  <c r="I18" i="17"/>
  <c r="K18" i="17" s="1"/>
  <c r="M18" i="17" s="1"/>
  <c r="N18" i="17" s="1"/>
  <c r="AB17" i="17"/>
  <c r="W17" i="17"/>
  <c r="Y17" i="17" s="1"/>
  <c r="Z17" i="17" s="1"/>
  <c r="U17" i="17"/>
  <c r="P17" i="17"/>
  <c r="N17" i="17"/>
  <c r="M17" i="17"/>
  <c r="K17" i="17"/>
  <c r="I17" i="17"/>
  <c r="AB16" i="17"/>
  <c r="Z16" i="17"/>
  <c r="U16" i="17"/>
  <c r="W16" i="17" s="1"/>
  <c r="Y16" i="17" s="1"/>
  <c r="P16" i="17"/>
  <c r="N16" i="17"/>
  <c r="I16" i="17"/>
  <c r="K16" i="17" s="1"/>
  <c r="M16" i="17" s="1"/>
  <c r="AB15" i="17"/>
  <c r="W15" i="17"/>
  <c r="Y15" i="17" s="1"/>
  <c r="Z15" i="17" s="1"/>
  <c r="U15" i="17"/>
  <c r="P15" i="17"/>
  <c r="M15" i="17"/>
  <c r="N15" i="17" s="1"/>
  <c r="K15" i="17"/>
  <c r="I15" i="17"/>
  <c r="AB14" i="17"/>
  <c r="Y14" i="17"/>
  <c r="Z14" i="17" s="1"/>
  <c r="U14" i="17"/>
  <c r="W14" i="17" s="1"/>
  <c r="P14" i="17"/>
  <c r="N14" i="17"/>
  <c r="K14" i="17"/>
  <c r="M14" i="17" s="1"/>
  <c r="I14" i="17"/>
  <c r="AB13" i="17"/>
  <c r="U13" i="17"/>
  <c r="W13" i="17" s="1"/>
  <c r="Y13" i="17" s="1"/>
  <c r="Z13" i="17" s="1"/>
  <c r="P13" i="17"/>
  <c r="M13" i="17"/>
  <c r="N13" i="17" s="1"/>
  <c r="K13" i="17"/>
  <c r="I13" i="17"/>
  <c r="AB12" i="17"/>
  <c r="Y12" i="17"/>
  <c r="Z12" i="17" s="1"/>
  <c r="U12" i="17"/>
  <c r="W12" i="17" s="1"/>
  <c r="P12" i="17"/>
  <c r="N12" i="17"/>
  <c r="K12" i="17"/>
  <c r="M12" i="17" s="1"/>
  <c r="I12" i="17"/>
  <c r="AB11" i="17"/>
  <c r="W11" i="17"/>
  <c r="Y11" i="17" s="1"/>
  <c r="Z11" i="17" s="1"/>
  <c r="U11" i="17"/>
  <c r="P11" i="17"/>
  <c r="N11" i="17"/>
  <c r="M11" i="17"/>
  <c r="K11" i="17"/>
  <c r="I11" i="17"/>
  <c r="AB10" i="17"/>
  <c r="Z10" i="17"/>
  <c r="Y10" i="17"/>
  <c r="U10" i="17"/>
  <c r="W10" i="17" s="1"/>
  <c r="P10" i="17"/>
  <c r="N10" i="17"/>
  <c r="K10" i="17"/>
  <c r="M10" i="17" s="1"/>
  <c r="I10" i="17"/>
  <c r="AB9" i="17"/>
  <c r="Y9" i="17"/>
  <c r="Z9" i="17" s="1"/>
  <c r="W9" i="17"/>
  <c r="U9" i="17"/>
  <c r="P9" i="17"/>
  <c r="N9" i="17"/>
  <c r="M9" i="17"/>
  <c r="K9" i="17"/>
  <c r="I9" i="17"/>
  <c r="AB8" i="17"/>
  <c r="U8" i="17"/>
  <c r="W8" i="17" s="1"/>
  <c r="Y8" i="17" s="1"/>
  <c r="Z8" i="17" s="1"/>
  <c r="P8" i="17"/>
  <c r="I8" i="17"/>
  <c r="K8" i="17" s="1"/>
  <c r="M8" i="17" s="1"/>
  <c r="N8" i="17" s="1"/>
  <c r="AB7" i="17"/>
  <c r="AB52" i="17" s="1"/>
  <c r="U7" i="17"/>
  <c r="W7" i="17" s="1"/>
  <c r="Y7" i="17" s="1"/>
  <c r="Z7" i="17" s="1"/>
  <c r="P7" i="17"/>
  <c r="K7" i="17"/>
  <c r="M7" i="17" s="1"/>
  <c r="N7" i="17" s="1"/>
  <c r="I7" i="17"/>
  <c r="AB6" i="17"/>
  <c r="Y6" i="17"/>
  <c r="Z6" i="17" s="1"/>
  <c r="U6" i="17"/>
  <c r="W6" i="17" s="1"/>
  <c r="P6" i="17"/>
  <c r="I6" i="17"/>
  <c r="K6" i="17" s="1"/>
  <c r="M6" i="17" s="1"/>
  <c r="N6" i="17" s="1"/>
  <c r="AB5" i="17"/>
  <c r="W5" i="17"/>
  <c r="Y5" i="17" s="1"/>
  <c r="U5" i="17"/>
  <c r="P5" i="17"/>
  <c r="K5" i="17"/>
  <c r="M5" i="17" s="1"/>
  <c r="I5" i="17"/>
  <c r="AC76" i="16"/>
  <c r="AA76" i="16"/>
  <c r="O76" i="16"/>
  <c r="H76" i="16"/>
  <c r="I76" i="16" s="1"/>
  <c r="G76" i="16"/>
  <c r="AC72" i="16"/>
  <c r="AA72" i="16"/>
  <c r="Y72" i="16"/>
  <c r="Y76" i="16" s="1"/>
  <c r="W72" i="16"/>
  <c r="W76" i="16" s="1"/>
  <c r="T72" i="16"/>
  <c r="T76" i="16" s="1"/>
  <c r="S72" i="16"/>
  <c r="S76" i="16" s="1"/>
  <c r="Q72" i="16"/>
  <c r="Q76" i="16" s="1"/>
  <c r="O72" i="16"/>
  <c r="M72" i="16"/>
  <c r="M76" i="16" s="1"/>
  <c r="K72" i="16"/>
  <c r="K76" i="16" s="1"/>
  <c r="H72" i="16"/>
  <c r="G72" i="16"/>
  <c r="E72" i="16"/>
  <c r="E76" i="16" s="1"/>
  <c r="D72" i="16"/>
  <c r="D76" i="16" s="1"/>
  <c r="U71" i="16"/>
  <c r="I71" i="16"/>
  <c r="U70" i="16"/>
  <c r="I70" i="16"/>
  <c r="U69" i="16"/>
  <c r="U72" i="16" s="1"/>
  <c r="I69" i="16"/>
  <c r="I72" i="16" s="1"/>
  <c r="X64" i="16"/>
  <c r="T64" i="16"/>
  <c r="L64" i="16"/>
  <c r="H64" i="16"/>
  <c r="X63" i="16"/>
  <c r="T63" i="16"/>
  <c r="U63" i="16" s="1"/>
  <c r="L63" i="16"/>
  <c r="AA62" i="16"/>
  <c r="S62" i="16"/>
  <c r="S63" i="16" s="1"/>
  <c r="J62" i="16"/>
  <c r="J64" i="16" s="1"/>
  <c r="H62" i="16"/>
  <c r="H63" i="16" s="1"/>
  <c r="E62" i="16"/>
  <c r="E64" i="16" s="1"/>
  <c r="Y61" i="16"/>
  <c r="U61" i="16"/>
  <c r="M61" i="16"/>
  <c r="I61" i="16"/>
  <c r="Y60" i="16"/>
  <c r="M60" i="16"/>
  <c r="Y59" i="16"/>
  <c r="M59" i="16"/>
  <c r="Y58" i="16"/>
  <c r="U58" i="16"/>
  <c r="M58" i="16"/>
  <c r="I58" i="16"/>
  <c r="Y57" i="16"/>
  <c r="U57" i="16"/>
  <c r="M57" i="16"/>
  <c r="I57" i="16"/>
  <c r="Y56" i="16"/>
  <c r="M56" i="16"/>
  <c r="Y55" i="16"/>
  <c r="M55" i="16"/>
  <c r="U54" i="16"/>
  <c r="S54" i="16"/>
  <c r="I54" i="16"/>
  <c r="G54" i="16"/>
  <c r="AJ52" i="16"/>
  <c r="AJ58" i="16" s="1"/>
  <c r="AI52" i="16"/>
  <c r="AG52" i="16"/>
  <c r="AG58" i="16" s="1"/>
  <c r="AF52" i="16"/>
  <c r="AC52" i="16"/>
  <c r="AC62" i="16" s="1"/>
  <c r="AA52" i="16"/>
  <c r="X52" i="16"/>
  <c r="V52" i="16"/>
  <c r="V62" i="16" s="1"/>
  <c r="T52" i="16"/>
  <c r="T62" i="16" s="1"/>
  <c r="U62" i="16" s="1"/>
  <c r="U64" i="16" s="1"/>
  <c r="S52" i="16"/>
  <c r="Q52" i="16"/>
  <c r="Q62" i="16" s="1"/>
  <c r="O52" i="16"/>
  <c r="O62" i="16" s="1"/>
  <c r="L52" i="16"/>
  <c r="J52" i="16"/>
  <c r="H52" i="16"/>
  <c r="G52" i="16"/>
  <c r="G62" i="16" s="1"/>
  <c r="E52" i="16"/>
  <c r="D52" i="16"/>
  <c r="D62" i="16" s="1"/>
  <c r="Y50" i="16"/>
  <c r="Z50" i="16" s="1"/>
  <c r="W50" i="16"/>
  <c r="U50" i="16"/>
  <c r="P50" i="16"/>
  <c r="M50" i="16"/>
  <c r="N50" i="16" s="1"/>
  <c r="I50" i="16"/>
  <c r="K50" i="16" s="1"/>
  <c r="Y49" i="16"/>
  <c r="Z49" i="16" s="1"/>
  <c r="U49" i="16"/>
  <c r="W49" i="16" s="1"/>
  <c r="P49" i="16"/>
  <c r="N49" i="16"/>
  <c r="M49" i="16"/>
  <c r="I49" i="16"/>
  <c r="U48" i="16"/>
  <c r="W48" i="16" s="1"/>
  <c r="Y48" i="16" s="1"/>
  <c r="Z48" i="16" s="1"/>
  <c r="P48" i="16"/>
  <c r="I48" i="16"/>
  <c r="K48" i="16" s="1"/>
  <c r="Z47" i="16"/>
  <c r="W47" i="16"/>
  <c r="Y47" i="16" s="1"/>
  <c r="U47" i="16"/>
  <c r="P47" i="16"/>
  <c r="M47" i="16"/>
  <c r="N47" i="16" s="1"/>
  <c r="K47" i="16"/>
  <c r="I47" i="16"/>
  <c r="W46" i="16"/>
  <c r="Y46" i="16" s="1"/>
  <c r="Z46" i="16" s="1"/>
  <c r="U46" i="16"/>
  <c r="P46" i="16"/>
  <c r="N46" i="16"/>
  <c r="M46" i="16"/>
  <c r="K46" i="16"/>
  <c r="I46" i="16"/>
  <c r="Y45" i="16"/>
  <c r="Z45" i="16" s="1"/>
  <c r="W45" i="16"/>
  <c r="U45" i="16"/>
  <c r="P45" i="16"/>
  <c r="N45" i="16"/>
  <c r="M45" i="16"/>
  <c r="I45" i="16"/>
  <c r="K45" i="16" s="1"/>
  <c r="AK44" i="16"/>
  <c r="AK52" i="16" s="1"/>
  <c r="AK63" i="16" s="1"/>
  <c r="AH44" i="16"/>
  <c r="AH52" i="16" s="1"/>
  <c r="AH63" i="16" s="1"/>
  <c r="U44" i="16"/>
  <c r="W44" i="16" s="1"/>
  <c r="Y44" i="16" s="1"/>
  <c r="Z44" i="16" s="1"/>
  <c r="P44" i="16"/>
  <c r="K44" i="16"/>
  <c r="M44" i="16" s="1"/>
  <c r="N44" i="16" s="1"/>
  <c r="I44" i="16"/>
  <c r="W43" i="16"/>
  <c r="Y43" i="16" s="1"/>
  <c r="Z43" i="16" s="1"/>
  <c r="U43" i="16"/>
  <c r="P43" i="16"/>
  <c r="I43" i="16"/>
  <c r="K43" i="16" s="1"/>
  <c r="M43" i="16" s="1"/>
  <c r="N43" i="16" s="1"/>
  <c r="U42" i="16"/>
  <c r="W42" i="16" s="1"/>
  <c r="Y42" i="16" s="1"/>
  <c r="Z42" i="16" s="1"/>
  <c r="P42" i="16"/>
  <c r="I42" i="16"/>
  <c r="K42" i="16" s="1"/>
  <c r="M42" i="16" s="1"/>
  <c r="N42" i="16" s="1"/>
  <c r="Z41" i="16"/>
  <c r="W41" i="16"/>
  <c r="Y41" i="16" s="1"/>
  <c r="U41" i="16"/>
  <c r="P41" i="16"/>
  <c r="M41" i="16"/>
  <c r="N41" i="16" s="1"/>
  <c r="K41" i="16"/>
  <c r="I41" i="16"/>
  <c r="W40" i="16"/>
  <c r="Y40" i="16" s="1"/>
  <c r="Z40" i="16" s="1"/>
  <c r="U40" i="16"/>
  <c r="P40" i="16"/>
  <c r="N40" i="16"/>
  <c r="M40" i="16"/>
  <c r="K40" i="16"/>
  <c r="I40" i="16"/>
  <c r="Y39" i="16"/>
  <c r="Z39" i="16" s="1"/>
  <c r="W39" i="16"/>
  <c r="U39" i="16"/>
  <c r="P39" i="16"/>
  <c r="N39" i="16"/>
  <c r="M39" i="16"/>
  <c r="I39" i="16"/>
  <c r="K39" i="16" s="1"/>
  <c r="Y38" i="16"/>
  <c r="Z38" i="16" s="1"/>
  <c r="U38" i="16"/>
  <c r="W38" i="16" s="1"/>
  <c r="P38" i="16"/>
  <c r="N38" i="16"/>
  <c r="K38" i="16"/>
  <c r="M38" i="16" s="1"/>
  <c r="I38" i="16"/>
  <c r="U37" i="16"/>
  <c r="W37" i="16" s="1"/>
  <c r="Y37" i="16" s="1"/>
  <c r="Z37" i="16" s="1"/>
  <c r="P37" i="16"/>
  <c r="K37" i="16"/>
  <c r="M37" i="16" s="1"/>
  <c r="N37" i="16" s="1"/>
  <c r="I37" i="16"/>
  <c r="U36" i="16"/>
  <c r="W36" i="16" s="1"/>
  <c r="Y36" i="16" s="1"/>
  <c r="Z36" i="16" s="1"/>
  <c r="P36" i="16"/>
  <c r="K36" i="16"/>
  <c r="M36" i="16" s="1"/>
  <c r="N36" i="16" s="1"/>
  <c r="I36" i="16"/>
  <c r="W35" i="16"/>
  <c r="Y35" i="16" s="1"/>
  <c r="Z35" i="16" s="1"/>
  <c r="U35" i="16"/>
  <c r="P35" i="16"/>
  <c r="M35" i="16"/>
  <c r="N35" i="16" s="1"/>
  <c r="I35" i="16"/>
  <c r="K35" i="16" s="1"/>
  <c r="U34" i="16"/>
  <c r="W34" i="16" s="1"/>
  <c r="Y34" i="16" s="1"/>
  <c r="Z34" i="16" s="1"/>
  <c r="P34" i="16"/>
  <c r="I34" i="16"/>
  <c r="K34" i="16" s="1"/>
  <c r="M34" i="16" s="1"/>
  <c r="N34" i="16" s="1"/>
  <c r="Z33" i="16"/>
  <c r="W33" i="16"/>
  <c r="Y33" i="16" s="1"/>
  <c r="U33" i="16"/>
  <c r="P33" i="16"/>
  <c r="M33" i="16"/>
  <c r="N33" i="16" s="1"/>
  <c r="K33" i="16"/>
  <c r="I33" i="16"/>
  <c r="Y32" i="16"/>
  <c r="Z32" i="16" s="1"/>
  <c r="W32" i="16"/>
  <c r="U32" i="16"/>
  <c r="P32" i="16"/>
  <c r="M32" i="16"/>
  <c r="N32" i="16" s="1"/>
  <c r="K32" i="16"/>
  <c r="I32" i="16"/>
  <c r="Z31" i="16"/>
  <c r="Y31" i="16"/>
  <c r="W31" i="16"/>
  <c r="U31" i="16"/>
  <c r="P31" i="16"/>
  <c r="N31" i="16"/>
  <c r="M31" i="16"/>
  <c r="I31" i="16"/>
  <c r="K31" i="16" s="1"/>
  <c r="Z30" i="16"/>
  <c r="Y30" i="16"/>
  <c r="U30" i="16"/>
  <c r="W30" i="16" s="1"/>
  <c r="P30" i="16"/>
  <c r="K30" i="16"/>
  <c r="M30" i="16" s="1"/>
  <c r="N30" i="16" s="1"/>
  <c r="I30" i="16"/>
  <c r="W29" i="16"/>
  <c r="Y29" i="16" s="1"/>
  <c r="Z29" i="16" s="1"/>
  <c r="U29" i="16"/>
  <c r="P29" i="16"/>
  <c r="I29" i="16"/>
  <c r="K29" i="16" s="1"/>
  <c r="M29" i="16" s="1"/>
  <c r="N29" i="16" s="1"/>
  <c r="W28" i="16"/>
  <c r="Y28" i="16" s="1"/>
  <c r="Z28" i="16" s="1"/>
  <c r="U28" i="16"/>
  <c r="P28" i="16"/>
  <c r="K28" i="16"/>
  <c r="M28" i="16" s="1"/>
  <c r="N28" i="16" s="1"/>
  <c r="I28" i="16"/>
  <c r="Y27" i="16"/>
  <c r="Z27" i="16" s="1"/>
  <c r="W27" i="16"/>
  <c r="U27" i="16"/>
  <c r="P27" i="16"/>
  <c r="M27" i="16"/>
  <c r="N27" i="16" s="1"/>
  <c r="K27" i="16"/>
  <c r="I27" i="16"/>
  <c r="Z26" i="16"/>
  <c r="Y26" i="16"/>
  <c r="W26" i="16"/>
  <c r="U26" i="16"/>
  <c r="P26" i="16"/>
  <c r="I26" i="16"/>
  <c r="K26" i="16" s="1"/>
  <c r="M26" i="16" s="1"/>
  <c r="N26" i="16" s="1"/>
  <c r="U25" i="16"/>
  <c r="W25" i="16" s="1"/>
  <c r="P25" i="16"/>
  <c r="K25" i="16"/>
  <c r="M25" i="16" s="1"/>
  <c r="I25" i="16"/>
  <c r="U24" i="16"/>
  <c r="I24" i="16"/>
  <c r="U23" i="16"/>
  <c r="I23" i="16"/>
  <c r="U22" i="16"/>
  <c r="I22" i="16"/>
  <c r="U21" i="16"/>
  <c r="I21" i="16"/>
  <c r="U20" i="16"/>
  <c r="I20" i="16"/>
  <c r="U19" i="16"/>
  <c r="I19" i="16"/>
  <c r="U18" i="16"/>
  <c r="I18" i="16"/>
  <c r="U17" i="16"/>
  <c r="I17" i="16"/>
  <c r="U16" i="16"/>
  <c r="I16" i="16"/>
  <c r="U15" i="16"/>
  <c r="I15" i="16"/>
  <c r="U14" i="16"/>
  <c r="I14" i="16"/>
  <c r="U13" i="16"/>
  <c r="I13" i="16"/>
  <c r="U12" i="16"/>
  <c r="I12" i="16"/>
  <c r="U11" i="16"/>
  <c r="I11" i="16"/>
  <c r="U10" i="16"/>
  <c r="I10" i="16"/>
  <c r="U9" i="16"/>
  <c r="I9" i="16"/>
  <c r="U8" i="16"/>
  <c r="I8" i="16"/>
  <c r="U7" i="16"/>
  <c r="I7" i="16"/>
  <c r="U6" i="16"/>
  <c r="I6" i="16"/>
  <c r="U5" i="16"/>
  <c r="U52" i="16" s="1"/>
  <c r="I5" i="16"/>
  <c r="I61" i="15"/>
  <c r="F61" i="15"/>
  <c r="I60" i="15"/>
  <c r="F60" i="15"/>
  <c r="I59" i="15"/>
  <c r="H59" i="15"/>
  <c r="H63" i="15" s="1"/>
  <c r="H57" i="15"/>
  <c r="H62" i="15" s="1"/>
  <c r="G57" i="15"/>
  <c r="G62" i="15" s="1"/>
  <c r="E57" i="15"/>
  <c r="D57" i="15"/>
  <c r="D62" i="15" s="1"/>
  <c r="O56" i="15"/>
  <c r="L56" i="15"/>
  <c r="I56" i="15"/>
  <c r="F56" i="15"/>
  <c r="O55" i="15"/>
  <c r="L55" i="15"/>
  <c r="I55" i="15"/>
  <c r="F55" i="15"/>
  <c r="Q54" i="15"/>
  <c r="O54" i="15"/>
  <c r="N54" i="15"/>
  <c r="L54" i="15"/>
  <c r="I54" i="15"/>
  <c r="F54" i="15"/>
  <c r="O53" i="15"/>
  <c r="L53" i="15"/>
  <c r="I53" i="15"/>
  <c r="F53" i="15"/>
  <c r="Q52" i="15"/>
  <c r="O52" i="15"/>
  <c r="N52" i="15"/>
  <c r="L52" i="15"/>
  <c r="I52" i="15"/>
  <c r="F52" i="15"/>
  <c r="Q51" i="15"/>
  <c r="Q57" i="15" s="1"/>
  <c r="Q62" i="15" s="1"/>
  <c r="O51" i="15"/>
  <c r="N51" i="15"/>
  <c r="N57" i="15" s="1"/>
  <c r="L51" i="15"/>
  <c r="I51" i="15"/>
  <c r="F51" i="15"/>
  <c r="P50" i="15"/>
  <c r="O50" i="15"/>
  <c r="M50" i="15"/>
  <c r="M57" i="15" s="1"/>
  <c r="M60" i="15" s="1"/>
  <c r="L50" i="15"/>
  <c r="I50" i="15"/>
  <c r="F50" i="15"/>
  <c r="O49" i="15"/>
  <c r="L49" i="15"/>
  <c r="I49" i="15"/>
  <c r="F49" i="15"/>
  <c r="O48" i="15"/>
  <c r="L48" i="15"/>
  <c r="I48" i="15"/>
  <c r="F48" i="15"/>
  <c r="O47" i="15"/>
  <c r="L47" i="15"/>
  <c r="I47" i="15"/>
  <c r="F47" i="15"/>
  <c r="P46" i="15"/>
  <c r="P57" i="15" s="1"/>
  <c r="P60" i="15" s="1"/>
  <c r="M46" i="15"/>
  <c r="I46" i="15"/>
  <c r="F46" i="15"/>
  <c r="O45" i="15"/>
  <c r="L45" i="15"/>
  <c r="I45" i="15"/>
  <c r="F45" i="15"/>
  <c r="O44" i="15"/>
  <c r="L44" i="15"/>
  <c r="I44" i="15"/>
  <c r="F44" i="15"/>
  <c r="O43" i="15"/>
  <c r="I43" i="15"/>
  <c r="F43" i="15"/>
  <c r="O42" i="15"/>
  <c r="I42" i="15"/>
  <c r="F42" i="15"/>
  <c r="Q41" i="15"/>
  <c r="O41" i="15"/>
  <c r="L41" i="15"/>
  <c r="I41" i="15"/>
  <c r="F41" i="15"/>
  <c r="O40" i="15"/>
  <c r="I40" i="15"/>
  <c r="F40" i="15"/>
  <c r="O39" i="15"/>
  <c r="L39" i="15"/>
  <c r="I39" i="15"/>
  <c r="F39" i="15"/>
  <c r="O38" i="15"/>
  <c r="L38" i="15"/>
  <c r="I38" i="15"/>
  <c r="F38" i="15"/>
  <c r="O37" i="15"/>
  <c r="L37" i="15"/>
  <c r="I37" i="15"/>
  <c r="F37" i="15"/>
  <c r="O36" i="15"/>
  <c r="L36" i="15"/>
  <c r="I36" i="15"/>
  <c r="F36" i="15"/>
  <c r="O35" i="15"/>
  <c r="L35" i="15"/>
  <c r="I35" i="15"/>
  <c r="F35" i="15"/>
  <c r="O34" i="15"/>
  <c r="L34" i="15"/>
  <c r="I34" i="15"/>
  <c r="F34" i="15"/>
  <c r="O33" i="15"/>
  <c r="L33" i="15"/>
  <c r="I33" i="15"/>
  <c r="F33" i="15"/>
  <c r="O32" i="15"/>
  <c r="L32" i="15"/>
  <c r="I32" i="15"/>
  <c r="F32" i="15"/>
  <c r="O31" i="15"/>
  <c r="L31" i="15"/>
  <c r="I31" i="15"/>
  <c r="F31" i="15"/>
  <c r="O30" i="15"/>
  <c r="O57" i="15" s="1"/>
  <c r="O59" i="15" s="1"/>
  <c r="L30" i="15"/>
  <c r="I30" i="15"/>
  <c r="F30" i="15"/>
  <c r="L29" i="15"/>
  <c r="I29" i="15"/>
  <c r="F29" i="15"/>
  <c r="I28" i="15"/>
  <c r="F28" i="15"/>
  <c r="L27" i="15"/>
  <c r="I27" i="15"/>
  <c r="F27" i="15"/>
  <c r="L26" i="15"/>
  <c r="I26" i="15"/>
  <c r="F26" i="15"/>
  <c r="L25" i="15"/>
  <c r="I25" i="15"/>
  <c r="F25" i="15"/>
  <c r="L24" i="15"/>
  <c r="I24" i="15"/>
  <c r="F24" i="15"/>
  <c r="L23" i="15"/>
  <c r="I23" i="15"/>
  <c r="F23" i="15"/>
  <c r="L22" i="15"/>
  <c r="I22" i="15"/>
  <c r="F22" i="15"/>
  <c r="L21" i="15"/>
  <c r="I21" i="15"/>
  <c r="F21" i="15"/>
  <c r="L20" i="15"/>
  <c r="I20" i="15"/>
  <c r="F20" i="15"/>
  <c r="L19" i="15"/>
  <c r="I19" i="15"/>
  <c r="F19" i="15"/>
  <c r="L18" i="15"/>
  <c r="I18" i="15"/>
  <c r="F18" i="15"/>
  <c r="L17" i="15"/>
  <c r="I17" i="15"/>
  <c r="F17" i="15"/>
  <c r="L16" i="15"/>
  <c r="I16" i="15"/>
  <c r="F16" i="15"/>
  <c r="I15" i="15"/>
  <c r="F15" i="15"/>
  <c r="L14" i="15"/>
  <c r="I14" i="15"/>
  <c r="F14" i="15"/>
  <c r="L13" i="15"/>
  <c r="I13" i="15"/>
  <c r="F13" i="15"/>
  <c r="L12" i="15"/>
  <c r="I12" i="15"/>
  <c r="F12" i="15"/>
  <c r="L11" i="15"/>
  <c r="I11" i="15"/>
  <c r="F11" i="15"/>
  <c r="F57" i="15" s="1"/>
  <c r="L10" i="15"/>
  <c r="L57" i="15" s="1"/>
  <c r="I10" i="15"/>
  <c r="F10" i="15"/>
  <c r="L9" i="15"/>
  <c r="I9" i="15"/>
  <c r="I57" i="15" s="1"/>
  <c r="F9" i="15"/>
  <c r="I61" i="14"/>
  <c r="F61" i="14"/>
  <c r="I60" i="14"/>
  <c r="F60" i="14"/>
  <c r="H57" i="14"/>
  <c r="H59" i="14" s="1"/>
  <c r="G57" i="14"/>
  <c r="G59" i="14" s="1"/>
  <c r="E57" i="14"/>
  <c r="E59" i="14" s="1"/>
  <c r="D57" i="14"/>
  <c r="D59" i="14" s="1"/>
  <c r="O56" i="14"/>
  <c r="L56" i="14"/>
  <c r="I56" i="14"/>
  <c r="F56" i="14"/>
  <c r="O55" i="14"/>
  <c r="L55" i="14"/>
  <c r="I55" i="14"/>
  <c r="F55" i="14"/>
  <c r="Q54" i="14"/>
  <c r="O54" i="14"/>
  <c r="N54" i="14"/>
  <c r="L54" i="14"/>
  <c r="I54" i="14"/>
  <c r="F54" i="14"/>
  <c r="O53" i="14"/>
  <c r="L53" i="14"/>
  <c r="I53" i="14"/>
  <c r="F53" i="14"/>
  <c r="Q52" i="14"/>
  <c r="O52" i="14"/>
  <c r="N52" i="14"/>
  <c r="L52" i="14"/>
  <c r="I52" i="14"/>
  <c r="F52" i="14"/>
  <c r="Q51" i="14"/>
  <c r="O51" i="14"/>
  <c r="N51" i="14"/>
  <c r="N57" i="14" s="1"/>
  <c r="L51" i="14"/>
  <c r="I51" i="14"/>
  <c r="F51" i="14"/>
  <c r="P50" i="14"/>
  <c r="P57" i="14" s="1"/>
  <c r="P60" i="14" s="1"/>
  <c r="O50" i="14"/>
  <c r="M50" i="14"/>
  <c r="L50" i="14"/>
  <c r="I50" i="14"/>
  <c r="F50" i="14"/>
  <c r="O49" i="14"/>
  <c r="L49" i="14"/>
  <c r="I49" i="14"/>
  <c r="F49" i="14"/>
  <c r="O48" i="14"/>
  <c r="L48" i="14"/>
  <c r="I48" i="14"/>
  <c r="F48" i="14"/>
  <c r="O47" i="14"/>
  <c r="L47" i="14"/>
  <c r="I47" i="14"/>
  <c r="F47" i="14"/>
  <c r="P46" i="14"/>
  <c r="M46" i="14"/>
  <c r="M57" i="14" s="1"/>
  <c r="M60" i="14" s="1"/>
  <c r="I46" i="14"/>
  <c r="F46" i="14"/>
  <c r="O45" i="14"/>
  <c r="L45" i="14"/>
  <c r="I45" i="14"/>
  <c r="F45" i="14"/>
  <c r="O44" i="14"/>
  <c r="L44" i="14"/>
  <c r="I44" i="14"/>
  <c r="F44" i="14"/>
  <c r="O43" i="14"/>
  <c r="I43" i="14"/>
  <c r="F43" i="14"/>
  <c r="O42" i="14"/>
  <c r="I42" i="14"/>
  <c r="F42" i="14"/>
  <c r="Q41" i="14"/>
  <c r="Q57" i="14" s="1"/>
  <c r="O41" i="14"/>
  <c r="L41" i="14"/>
  <c r="I41" i="14"/>
  <c r="F41" i="14"/>
  <c r="O40" i="14"/>
  <c r="I40" i="14"/>
  <c r="F40" i="14"/>
  <c r="O39" i="14"/>
  <c r="L39" i="14"/>
  <c r="I39" i="14"/>
  <c r="F39" i="14"/>
  <c r="O38" i="14"/>
  <c r="L38" i="14"/>
  <c r="I38" i="14"/>
  <c r="F38" i="14"/>
  <c r="O37" i="14"/>
  <c r="L37" i="14"/>
  <c r="I37" i="14"/>
  <c r="F37" i="14"/>
  <c r="O36" i="14"/>
  <c r="L36" i="14"/>
  <c r="I36" i="14"/>
  <c r="F36" i="14"/>
  <c r="O35" i="14"/>
  <c r="L35" i="14"/>
  <c r="I35" i="14"/>
  <c r="F35" i="14"/>
  <c r="O34" i="14"/>
  <c r="L34" i="14"/>
  <c r="I34" i="14"/>
  <c r="F34" i="14"/>
  <c r="O33" i="14"/>
  <c r="L33" i="14"/>
  <c r="I33" i="14"/>
  <c r="F33" i="14"/>
  <c r="O32" i="14"/>
  <c r="L32" i="14"/>
  <c r="I32" i="14"/>
  <c r="F32" i="14"/>
  <c r="O31" i="14"/>
  <c r="L31" i="14"/>
  <c r="I31" i="14"/>
  <c r="F31" i="14"/>
  <c r="O30" i="14"/>
  <c r="O57" i="14" s="1"/>
  <c r="O59" i="14" s="1"/>
  <c r="L30" i="14"/>
  <c r="I30" i="14"/>
  <c r="F30" i="14"/>
  <c r="L29" i="14"/>
  <c r="I29" i="14"/>
  <c r="F29" i="14"/>
  <c r="I28" i="14"/>
  <c r="F28" i="14"/>
  <c r="L27" i="14"/>
  <c r="I27" i="14"/>
  <c r="F27" i="14"/>
  <c r="L26" i="14"/>
  <c r="I26" i="14"/>
  <c r="F26" i="14"/>
  <c r="L25" i="14"/>
  <c r="I25" i="14"/>
  <c r="F25" i="14"/>
  <c r="L24" i="14"/>
  <c r="I24" i="14"/>
  <c r="F24" i="14"/>
  <c r="L23" i="14"/>
  <c r="I23" i="14"/>
  <c r="F23" i="14"/>
  <c r="L22" i="14"/>
  <c r="I22" i="14"/>
  <c r="F22" i="14"/>
  <c r="L21" i="14"/>
  <c r="I21" i="14"/>
  <c r="F21" i="14"/>
  <c r="L20" i="14"/>
  <c r="I20" i="14"/>
  <c r="F20" i="14"/>
  <c r="L19" i="14"/>
  <c r="I19" i="14"/>
  <c r="F19" i="14"/>
  <c r="L18" i="14"/>
  <c r="I18" i="14"/>
  <c r="F18" i="14"/>
  <c r="L17" i="14"/>
  <c r="I17" i="14"/>
  <c r="F17" i="14"/>
  <c r="L16" i="14"/>
  <c r="I16" i="14"/>
  <c r="F16" i="14"/>
  <c r="I15" i="14"/>
  <c r="F15" i="14"/>
  <c r="L14" i="14"/>
  <c r="I14" i="14"/>
  <c r="F14" i="14"/>
  <c r="L13" i="14"/>
  <c r="I13" i="14"/>
  <c r="F13" i="14"/>
  <c r="L12" i="14"/>
  <c r="I12" i="14"/>
  <c r="F12" i="14"/>
  <c r="L11" i="14"/>
  <c r="I11" i="14"/>
  <c r="F11" i="14"/>
  <c r="L10" i="14"/>
  <c r="L57" i="14" s="1"/>
  <c r="I10" i="14"/>
  <c r="I57" i="14" s="1"/>
  <c r="F10" i="14"/>
  <c r="L9" i="14"/>
  <c r="I9" i="14"/>
  <c r="F9" i="14"/>
  <c r="F57" i="14" s="1"/>
  <c r="G226" i="13"/>
  <c r="D226" i="13"/>
  <c r="I225" i="13"/>
  <c r="G225" i="13"/>
  <c r="F225" i="13"/>
  <c r="D225" i="13"/>
  <c r="G224" i="13"/>
  <c r="I224" i="13" s="1"/>
  <c r="F224" i="13"/>
  <c r="D224" i="13"/>
  <c r="D227" i="13" s="1"/>
  <c r="G223" i="13"/>
  <c r="M222" i="13"/>
  <c r="M225" i="13" s="1"/>
  <c r="H222" i="13"/>
  <c r="H226" i="13" s="1"/>
  <c r="H227" i="13" s="1"/>
  <c r="E222" i="13"/>
  <c r="E226" i="13" s="1"/>
  <c r="O221" i="13"/>
  <c r="L221" i="13"/>
  <c r="N221" i="13" s="1"/>
  <c r="P221" i="13" s="1"/>
  <c r="F221" i="13"/>
  <c r="O220" i="13"/>
  <c r="L220" i="13"/>
  <c r="N220" i="13" s="1"/>
  <c r="P220" i="13" s="1"/>
  <c r="F220" i="13"/>
  <c r="O219" i="13"/>
  <c r="L219" i="13"/>
  <c r="N219" i="13" s="1"/>
  <c r="P219" i="13" s="1"/>
  <c r="F219" i="13"/>
  <c r="O218" i="13"/>
  <c r="N218" i="13"/>
  <c r="P218" i="13" s="1"/>
  <c r="L218" i="13"/>
  <c r="F218" i="13"/>
  <c r="O217" i="13"/>
  <c r="P217" i="13" s="1"/>
  <c r="N217" i="13"/>
  <c r="L217" i="13"/>
  <c r="F217" i="13"/>
  <c r="O216" i="13"/>
  <c r="L216" i="13"/>
  <c r="N216" i="13" s="1"/>
  <c r="P216" i="13" s="1"/>
  <c r="F216" i="13"/>
  <c r="O215" i="13"/>
  <c r="N215" i="13"/>
  <c r="P215" i="13" s="1"/>
  <c r="L215" i="13"/>
  <c r="F215" i="13"/>
  <c r="O214" i="13"/>
  <c r="N214" i="13"/>
  <c r="P214" i="13" s="1"/>
  <c r="L214" i="13"/>
  <c r="F214" i="13"/>
  <c r="O213" i="13"/>
  <c r="L213" i="13"/>
  <c r="N213" i="13" s="1"/>
  <c r="P213" i="13" s="1"/>
  <c r="F213" i="13"/>
  <c r="O212" i="13"/>
  <c r="L212" i="13"/>
  <c r="N212" i="13" s="1"/>
  <c r="P212" i="13" s="1"/>
  <c r="F212" i="13"/>
  <c r="O211" i="13"/>
  <c r="L211" i="13"/>
  <c r="N211" i="13" s="1"/>
  <c r="P211" i="13" s="1"/>
  <c r="F211" i="13"/>
  <c r="O210" i="13"/>
  <c r="N210" i="13"/>
  <c r="P210" i="13" s="1"/>
  <c r="L210" i="13"/>
  <c r="F210" i="13"/>
  <c r="O209" i="13"/>
  <c r="P209" i="13" s="1"/>
  <c r="N209" i="13"/>
  <c r="L209" i="13"/>
  <c r="F209" i="13"/>
  <c r="O208" i="13"/>
  <c r="L208" i="13"/>
  <c r="N208" i="13" s="1"/>
  <c r="P208" i="13" s="1"/>
  <c r="F208" i="13"/>
  <c r="O207" i="13"/>
  <c r="N207" i="13"/>
  <c r="P207" i="13" s="1"/>
  <c r="L207" i="13"/>
  <c r="F207" i="13"/>
  <c r="O206" i="13"/>
  <c r="N206" i="13"/>
  <c r="P206" i="13" s="1"/>
  <c r="L206" i="13"/>
  <c r="F206" i="13"/>
  <c r="O205" i="13"/>
  <c r="L205" i="13"/>
  <c r="N205" i="13" s="1"/>
  <c r="P205" i="13" s="1"/>
  <c r="F205" i="13"/>
  <c r="O204" i="13"/>
  <c r="L204" i="13"/>
  <c r="N204" i="13" s="1"/>
  <c r="P204" i="13" s="1"/>
  <c r="F204" i="13"/>
  <c r="O203" i="13"/>
  <c r="L203" i="13"/>
  <c r="N203" i="13" s="1"/>
  <c r="P203" i="13" s="1"/>
  <c r="F203" i="13"/>
  <c r="O202" i="13"/>
  <c r="N202" i="13"/>
  <c r="P202" i="13" s="1"/>
  <c r="L202" i="13"/>
  <c r="F202" i="13"/>
  <c r="O201" i="13"/>
  <c r="P201" i="13" s="1"/>
  <c r="N201" i="13"/>
  <c r="L201" i="13"/>
  <c r="F201" i="13"/>
  <c r="O200" i="13"/>
  <c r="L200" i="13"/>
  <c r="N200" i="13" s="1"/>
  <c r="P200" i="13" s="1"/>
  <c r="F200" i="13"/>
  <c r="O199" i="13"/>
  <c r="N199" i="13"/>
  <c r="P199" i="13" s="1"/>
  <c r="L199" i="13"/>
  <c r="F199" i="13"/>
  <c r="O198" i="13"/>
  <c r="N198" i="13"/>
  <c r="P198" i="13" s="1"/>
  <c r="L198" i="13"/>
  <c r="F198" i="13"/>
  <c r="O197" i="13"/>
  <c r="L197" i="13"/>
  <c r="N197" i="13" s="1"/>
  <c r="P197" i="13" s="1"/>
  <c r="F197" i="13"/>
  <c r="O196" i="13"/>
  <c r="L196" i="13"/>
  <c r="N196" i="13" s="1"/>
  <c r="P196" i="13" s="1"/>
  <c r="F196" i="13"/>
  <c r="O195" i="13"/>
  <c r="L195" i="13"/>
  <c r="N195" i="13" s="1"/>
  <c r="P195" i="13" s="1"/>
  <c r="F195" i="13"/>
  <c r="O194" i="13"/>
  <c r="N194" i="13"/>
  <c r="P194" i="13" s="1"/>
  <c r="L194" i="13"/>
  <c r="F194" i="13"/>
  <c r="O193" i="13"/>
  <c r="P193" i="13" s="1"/>
  <c r="N193" i="13"/>
  <c r="L193" i="13"/>
  <c r="F193" i="13"/>
  <c r="O192" i="13"/>
  <c r="L192" i="13"/>
  <c r="N192" i="13" s="1"/>
  <c r="P192" i="13" s="1"/>
  <c r="F192" i="13"/>
  <c r="O191" i="13"/>
  <c r="N191" i="13"/>
  <c r="P191" i="13" s="1"/>
  <c r="L191" i="13"/>
  <c r="F191" i="13"/>
  <c r="O190" i="13"/>
  <c r="N190" i="13"/>
  <c r="P190" i="13" s="1"/>
  <c r="L190" i="13"/>
  <c r="F190" i="13"/>
  <c r="O189" i="13"/>
  <c r="L189" i="13"/>
  <c r="N189" i="13" s="1"/>
  <c r="P189" i="13" s="1"/>
  <c r="F189" i="13"/>
  <c r="O188" i="13"/>
  <c r="L188" i="13"/>
  <c r="N188" i="13" s="1"/>
  <c r="P188" i="13" s="1"/>
  <c r="F188" i="13"/>
  <c r="O187" i="13"/>
  <c r="L187" i="13"/>
  <c r="N187" i="13" s="1"/>
  <c r="P187" i="13" s="1"/>
  <c r="F187" i="13"/>
  <c r="O186" i="13"/>
  <c r="N186" i="13"/>
  <c r="P186" i="13" s="1"/>
  <c r="L186" i="13"/>
  <c r="F186" i="13"/>
  <c r="O185" i="13"/>
  <c r="P185" i="13" s="1"/>
  <c r="N185" i="13"/>
  <c r="L185" i="13"/>
  <c r="F185" i="13"/>
  <c r="O184" i="13"/>
  <c r="L184" i="13"/>
  <c r="N184" i="13" s="1"/>
  <c r="P184" i="13" s="1"/>
  <c r="F184" i="13"/>
  <c r="O183" i="13"/>
  <c r="N183" i="13"/>
  <c r="P183" i="13" s="1"/>
  <c r="L183" i="13"/>
  <c r="F183" i="13"/>
  <c r="O182" i="13"/>
  <c r="N182" i="13"/>
  <c r="P182" i="13" s="1"/>
  <c r="F182" i="13"/>
  <c r="O181" i="13"/>
  <c r="N181" i="13"/>
  <c r="P181" i="13" s="1"/>
  <c r="F181" i="13"/>
  <c r="O180" i="13"/>
  <c r="N180" i="13"/>
  <c r="P180" i="13" s="1"/>
  <c r="F180" i="13"/>
  <c r="O179" i="13"/>
  <c r="N179" i="13"/>
  <c r="P179" i="13" s="1"/>
  <c r="F179" i="13"/>
  <c r="O178" i="13"/>
  <c r="N178" i="13"/>
  <c r="P178" i="13" s="1"/>
  <c r="F178" i="13"/>
  <c r="O177" i="13"/>
  <c r="N177" i="13"/>
  <c r="P177" i="13" s="1"/>
  <c r="F177" i="13"/>
  <c r="O176" i="13"/>
  <c r="N176" i="13"/>
  <c r="P176" i="13" s="1"/>
  <c r="F176" i="13"/>
  <c r="O175" i="13"/>
  <c r="N175" i="13"/>
  <c r="P175" i="13" s="1"/>
  <c r="F175" i="13"/>
  <c r="O174" i="13"/>
  <c r="N174" i="13"/>
  <c r="P174" i="13" s="1"/>
  <c r="F174" i="13"/>
  <c r="O173" i="13"/>
  <c r="N173" i="13"/>
  <c r="P173" i="13" s="1"/>
  <c r="F173" i="13"/>
  <c r="O172" i="13"/>
  <c r="N172" i="13"/>
  <c r="P172" i="13" s="1"/>
  <c r="F172" i="13"/>
  <c r="O171" i="13"/>
  <c r="N171" i="13"/>
  <c r="P171" i="13" s="1"/>
  <c r="F171" i="13"/>
  <c r="O170" i="13"/>
  <c r="N170" i="13"/>
  <c r="P170" i="13" s="1"/>
  <c r="F170" i="13"/>
  <c r="O169" i="13"/>
  <c r="N169" i="13"/>
  <c r="P169" i="13" s="1"/>
  <c r="F169" i="13"/>
  <c r="O168" i="13"/>
  <c r="N168" i="13"/>
  <c r="P168" i="13" s="1"/>
  <c r="F168" i="13"/>
  <c r="O167" i="13"/>
  <c r="N167" i="13"/>
  <c r="P167" i="13" s="1"/>
  <c r="F167" i="13"/>
  <c r="O166" i="13"/>
  <c r="N166" i="13"/>
  <c r="P166" i="13" s="1"/>
  <c r="F166" i="13"/>
  <c r="O165" i="13"/>
  <c r="N165" i="13"/>
  <c r="P165" i="13" s="1"/>
  <c r="F165" i="13"/>
  <c r="O164" i="13"/>
  <c r="N164" i="13"/>
  <c r="P164" i="13" s="1"/>
  <c r="F164" i="13"/>
  <c r="O163" i="13"/>
  <c r="N163" i="13"/>
  <c r="P163" i="13" s="1"/>
  <c r="F163" i="13"/>
  <c r="O162" i="13"/>
  <c r="N162" i="13"/>
  <c r="P162" i="13" s="1"/>
  <c r="F162" i="13"/>
  <c r="O161" i="13"/>
  <c r="N161" i="13"/>
  <c r="P161" i="13" s="1"/>
  <c r="F161" i="13"/>
  <c r="O160" i="13"/>
  <c r="N160" i="13"/>
  <c r="P160" i="13" s="1"/>
  <c r="F160" i="13"/>
  <c r="O159" i="13"/>
  <c r="N159" i="13"/>
  <c r="P159" i="13" s="1"/>
  <c r="F159" i="13"/>
  <c r="O158" i="13"/>
  <c r="N158" i="13"/>
  <c r="P158" i="13" s="1"/>
  <c r="F158" i="13"/>
  <c r="O157" i="13"/>
  <c r="N157" i="13"/>
  <c r="P157" i="13" s="1"/>
  <c r="F157" i="13"/>
  <c r="O156" i="13"/>
  <c r="N156" i="13"/>
  <c r="P156" i="13" s="1"/>
  <c r="F156" i="13"/>
  <c r="O155" i="13"/>
  <c r="N155" i="13"/>
  <c r="P155" i="13" s="1"/>
  <c r="F155" i="13"/>
  <c r="O154" i="13"/>
  <c r="N154" i="13"/>
  <c r="P154" i="13" s="1"/>
  <c r="I154" i="13"/>
  <c r="F154" i="13"/>
  <c r="P153" i="13"/>
  <c r="O153" i="13"/>
  <c r="N153" i="13"/>
  <c r="I153" i="13"/>
  <c r="F153" i="13"/>
  <c r="P152" i="13"/>
  <c r="O152" i="13"/>
  <c r="N152" i="13"/>
  <c r="I152" i="13"/>
  <c r="F152" i="13"/>
  <c r="O151" i="13"/>
  <c r="N151" i="13"/>
  <c r="P151" i="13" s="1"/>
  <c r="I151" i="13"/>
  <c r="F151" i="13"/>
  <c r="O150" i="13"/>
  <c r="N150" i="13"/>
  <c r="P150" i="13" s="1"/>
  <c r="I150" i="13"/>
  <c r="F150" i="13"/>
  <c r="O149" i="13"/>
  <c r="P149" i="13" s="1"/>
  <c r="N149" i="13"/>
  <c r="I149" i="13"/>
  <c r="F149" i="13"/>
  <c r="P148" i="13"/>
  <c r="O148" i="13"/>
  <c r="N148" i="13"/>
  <c r="I148" i="13"/>
  <c r="F148" i="13"/>
  <c r="O147" i="13"/>
  <c r="N147" i="13"/>
  <c r="P147" i="13" s="1"/>
  <c r="I147" i="13"/>
  <c r="F147" i="13"/>
  <c r="O146" i="13"/>
  <c r="N146" i="13"/>
  <c r="P146" i="13" s="1"/>
  <c r="I146" i="13"/>
  <c r="F146" i="13"/>
  <c r="P145" i="13"/>
  <c r="O145" i="13"/>
  <c r="N145" i="13"/>
  <c r="I145" i="13"/>
  <c r="F145" i="13"/>
  <c r="P144" i="13"/>
  <c r="O144" i="13"/>
  <c r="N144" i="13"/>
  <c r="I144" i="13"/>
  <c r="F144" i="13"/>
  <c r="O143" i="13"/>
  <c r="N143" i="13"/>
  <c r="P143" i="13" s="1"/>
  <c r="I143" i="13"/>
  <c r="F143" i="13"/>
  <c r="O142" i="13"/>
  <c r="N142" i="13"/>
  <c r="P142" i="13" s="1"/>
  <c r="I142" i="13"/>
  <c r="F142" i="13"/>
  <c r="O141" i="13"/>
  <c r="P141" i="13" s="1"/>
  <c r="N141" i="13"/>
  <c r="I141" i="13"/>
  <c r="F141" i="13"/>
  <c r="P140" i="13"/>
  <c r="O140" i="13"/>
  <c r="N140" i="13"/>
  <c r="I140" i="13"/>
  <c r="F140" i="13"/>
  <c r="O139" i="13"/>
  <c r="N139" i="13"/>
  <c r="P139" i="13" s="1"/>
  <c r="I139" i="13"/>
  <c r="F139" i="13"/>
  <c r="O138" i="13"/>
  <c r="N138" i="13"/>
  <c r="P138" i="13" s="1"/>
  <c r="I138" i="13"/>
  <c r="F138" i="13"/>
  <c r="P137" i="13"/>
  <c r="O137" i="13"/>
  <c r="N137" i="13"/>
  <c r="I137" i="13"/>
  <c r="F137" i="13"/>
  <c r="P136" i="13"/>
  <c r="O136" i="13"/>
  <c r="N136" i="13"/>
  <c r="I136" i="13"/>
  <c r="F136" i="13"/>
  <c r="O135" i="13"/>
  <c r="N135" i="13"/>
  <c r="P135" i="13" s="1"/>
  <c r="I135" i="13"/>
  <c r="F135" i="13"/>
  <c r="O134" i="13"/>
  <c r="N134" i="13"/>
  <c r="P134" i="13" s="1"/>
  <c r="I134" i="13"/>
  <c r="F134" i="13"/>
  <c r="O133" i="13"/>
  <c r="P133" i="13" s="1"/>
  <c r="N133" i="13"/>
  <c r="I133" i="13"/>
  <c r="F133" i="13"/>
  <c r="P132" i="13"/>
  <c r="O132" i="13"/>
  <c r="N132" i="13"/>
  <c r="I132" i="13"/>
  <c r="F132" i="13"/>
  <c r="O131" i="13"/>
  <c r="N131" i="13"/>
  <c r="P131" i="13" s="1"/>
  <c r="I131" i="13"/>
  <c r="F131" i="13"/>
  <c r="O130" i="13"/>
  <c r="N130" i="13"/>
  <c r="P130" i="13" s="1"/>
  <c r="I130" i="13"/>
  <c r="F130" i="13"/>
  <c r="P129" i="13"/>
  <c r="O129" i="13"/>
  <c r="N129" i="13"/>
  <c r="I129" i="13"/>
  <c r="F129" i="13"/>
  <c r="P128" i="13"/>
  <c r="O128" i="13"/>
  <c r="N128" i="13"/>
  <c r="I128" i="13"/>
  <c r="F128" i="13"/>
  <c r="O127" i="13"/>
  <c r="N127" i="13"/>
  <c r="P127" i="13" s="1"/>
  <c r="I127" i="13"/>
  <c r="F127" i="13"/>
  <c r="O126" i="13"/>
  <c r="N126" i="13"/>
  <c r="P126" i="13" s="1"/>
  <c r="I126" i="13"/>
  <c r="F126" i="13"/>
  <c r="O125" i="13"/>
  <c r="P125" i="13" s="1"/>
  <c r="N125" i="13"/>
  <c r="I125" i="13"/>
  <c r="F125" i="13"/>
  <c r="P124" i="13"/>
  <c r="O124" i="13"/>
  <c r="N124" i="13"/>
  <c r="I124" i="13"/>
  <c r="F124" i="13"/>
  <c r="O123" i="13"/>
  <c r="N123" i="13"/>
  <c r="P123" i="13" s="1"/>
  <c r="I123" i="13"/>
  <c r="F123" i="13"/>
  <c r="O122" i="13"/>
  <c r="N122" i="13"/>
  <c r="P122" i="13" s="1"/>
  <c r="I122" i="13"/>
  <c r="F122" i="13"/>
  <c r="P121" i="13"/>
  <c r="O121" i="13"/>
  <c r="N121" i="13"/>
  <c r="I121" i="13"/>
  <c r="F121" i="13"/>
  <c r="P120" i="13"/>
  <c r="O120" i="13"/>
  <c r="N120" i="13"/>
  <c r="I120" i="13"/>
  <c r="F120" i="13"/>
  <c r="O119" i="13"/>
  <c r="N119" i="13"/>
  <c r="P119" i="13" s="1"/>
  <c r="I119" i="13"/>
  <c r="F119" i="13"/>
  <c r="O118" i="13"/>
  <c r="N118" i="13"/>
  <c r="P118" i="13" s="1"/>
  <c r="I118" i="13"/>
  <c r="F118" i="13"/>
  <c r="O117" i="13"/>
  <c r="P117" i="13" s="1"/>
  <c r="N117" i="13"/>
  <c r="I117" i="13"/>
  <c r="F117" i="13"/>
  <c r="P116" i="13"/>
  <c r="O116" i="13"/>
  <c r="N116" i="13"/>
  <c r="I116" i="13"/>
  <c r="F116" i="13"/>
  <c r="O115" i="13"/>
  <c r="N115" i="13"/>
  <c r="P115" i="13" s="1"/>
  <c r="I115" i="13"/>
  <c r="F115" i="13"/>
  <c r="O114" i="13"/>
  <c r="N114" i="13"/>
  <c r="P114" i="13" s="1"/>
  <c r="I114" i="13"/>
  <c r="F114" i="13"/>
  <c r="P113" i="13"/>
  <c r="O113" i="13"/>
  <c r="N113" i="13"/>
  <c r="I113" i="13"/>
  <c r="F113" i="13"/>
  <c r="P112" i="13"/>
  <c r="O112" i="13"/>
  <c r="N112" i="13"/>
  <c r="I112" i="13"/>
  <c r="F112" i="13"/>
  <c r="O111" i="13"/>
  <c r="N111" i="13"/>
  <c r="P111" i="13" s="1"/>
  <c r="I111" i="13"/>
  <c r="F111" i="13"/>
  <c r="O110" i="13"/>
  <c r="N110" i="13"/>
  <c r="P110" i="13" s="1"/>
  <c r="I110" i="13"/>
  <c r="F110" i="13"/>
  <c r="O109" i="13"/>
  <c r="P109" i="13" s="1"/>
  <c r="N109" i="13"/>
  <c r="I109" i="13"/>
  <c r="F109" i="13"/>
  <c r="P108" i="13"/>
  <c r="O108" i="13"/>
  <c r="N108" i="13"/>
  <c r="I108" i="13"/>
  <c r="F108" i="13"/>
  <c r="O107" i="13"/>
  <c r="N107" i="13"/>
  <c r="P107" i="13" s="1"/>
  <c r="I107" i="13"/>
  <c r="F107" i="13"/>
  <c r="O106" i="13"/>
  <c r="N106" i="13"/>
  <c r="P106" i="13" s="1"/>
  <c r="I106" i="13"/>
  <c r="F106" i="13"/>
  <c r="P105" i="13"/>
  <c r="O105" i="13"/>
  <c r="N105" i="13"/>
  <c r="I105" i="13"/>
  <c r="F105" i="13"/>
  <c r="P104" i="13"/>
  <c r="O104" i="13"/>
  <c r="N104" i="13"/>
  <c r="I104" i="13"/>
  <c r="F104" i="13"/>
  <c r="O103" i="13"/>
  <c r="N103" i="13"/>
  <c r="P103" i="13" s="1"/>
  <c r="I103" i="13"/>
  <c r="F103" i="13"/>
  <c r="O102" i="13"/>
  <c r="N102" i="13"/>
  <c r="P102" i="13" s="1"/>
  <c r="I102" i="13"/>
  <c r="F102" i="13"/>
  <c r="O101" i="13"/>
  <c r="P101" i="13" s="1"/>
  <c r="N101" i="13"/>
  <c r="I101" i="13"/>
  <c r="F101" i="13"/>
  <c r="P100" i="13"/>
  <c r="O100" i="13"/>
  <c r="N100" i="13"/>
  <c r="I100" i="13"/>
  <c r="F100" i="13"/>
  <c r="O99" i="13"/>
  <c r="N99" i="13"/>
  <c r="P99" i="13" s="1"/>
  <c r="I99" i="13"/>
  <c r="F99" i="13"/>
  <c r="O98" i="13"/>
  <c r="N98" i="13"/>
  <c r="P98" i="13" s="1"/>
  <c r="I98" i="13"/>
  <c r="F98" i="13"/>
  <c r="P97" i="13"/>
  <c r="O97" i="13"/>
  <c r="N97" i="13"/>
  <c r="I97" i="13"/>
  <c r="F97" i="13"/>
  <c r="P96" i="13"/>
  <c r="O96" i="13"/>
  <c r="N96" i="13"/>
  <c r="I96" i="13"/>
  <c r="F96" i="13"/>
  <c r="O95" i="13"/>
  <c r="N95" i="13"/>
  <c r="P95" i="13" s="1"/>
  <c r="I95" i="13"/>
  <c r="F95" i="13"/>
  <c r="O94" i="13"/>
  <c r="N94" i="13"/>
  <c r="P94" i="13" s="1"/>
  <c r="I94" i="13"/>
  <c r="F94" i="13"/>
  <c r="O93" i="13"/>
  <c r="P93" i="13" s="1"/>
  <c r="N93" i="13"/>
  <c r="I93" i="13"/>
  <c r="F93" i="13"/>
  <c r="P92" i="13"/>
  <c r="O92" i="13"/>
  <c r="N92" i="13"/>
  <c r="I92" i="13"/>
  <c r="F92" i="13"/>
  <c r="O91" i="13"/>
  <c r="N91" i="13"/>
  <c r="P91" i="13" s="1"/>
  <c r="I91" i="13"/>
  <c r="F91" i="13"/>
  <c r="O90" i="13"/>
  <c r="N90" i="13"/>
  <c r="P90" i="13" s="1"/>
  <c r="I90" i="13"/>
  <c r="F90" i="13"/>
  <c r="P89" i="13"/>
  <c r="O89" i="13"/>
  <c r="N89" i="13"/>
  <c r="I89" i="13"/>
  <c r="F89" i="13"/>
  <c r="P88" i="13"/>
  <c r="O88" i="13"/>
  <c r="N88" i="13"/>
  <c r="I88" i="13"/>
  <c r="F88" i="13"/>
  <c r="O87" i="13"/>
  <c r="N87" i="13"/>
  <c r="P87" i="13" s="1"/>
  <c r="I87" i="13"/>
  <c r="F87" i="13"/>
  <c r="O86" i="13"/>
  <c r="N86" i="13"/>
  <c r="P86" i="13" s="1"/>
  <c r="I86" i="13"/>
  <c r="F86" i="13"/>
  <c r="O85" i="13"/>
  <c r="P85" i="13" s="1"/>
  <c r="N85" i="13"/>
  <c r="I85" i="13"/>
  <c r="F85" i="13"/>
  <c r="P84" i="13"/>
  <c r="O84" i="13"/>
  <c r="N84" i="13"/>
  <c r="I84" i="13"/>
  <c r="F84" i="13"/>
  <c r="O83" i="13"/>
  <c r="N83" i="13"/>
  <c r="P83" i="13" s="1"/>
  <c r="I83" i="13"/>
  <c r="F83" i="13"/>
  <c r="O82" i="13"/>
  <c r="N82" i="13"/>
  <c r="P82" i="13" s="1"/>
  <c r="I82" i="13"/>
  <c r="F82" i="13"/>
  <c r="P81" i="13"/>
  <c r="O81" i="13"/>
  <c r="N81" i="13"/>
  <c r="I81" i="13"/>
  <c r="F81" i="13"/>
  <c r="P80" i="13"/>
  <c r="O80" i="13"/>
  <c r="N80" i="13"/>
  <c r="I80" i="13"/>
  <c r="F80" i="13"/>
  <c r="O79" i="13"/>
  <c r="N79" i="13"/>
  <c r="P79" i="13" s="1"/>
  <c r="I79" i="13"/>
  <c r="F79" i="13"/>
  <c r="O78" i="13"/>
  <c r="N78" i="13"/>
  <c r="P78" i="13" s="1"/>
  <c r="I78" i="13"/>
  <c r="F78" i="13"/>
  <c r="O77" i="13"/>
  <c r="L77" i="13"/>
  <c r="G77" i="13"/>
  <c r="I77" i="13" s="1"/>
  <c r="F77" i="13"/>
  <c r="D77" i="13"/>
  <c r="O76" i="13"/>
  <c r="N76" i="13"/>
  <c r="P76" i="13" s="1"/>
  <c r="I76" i="13"/>
  <c r="F76" i="13"/>
  <c r="O75" i="13"/>
  <c r="N75" i="13"/>
  <c r="P75" i="13" s="1"/>
  <c r="I75" i="13"/>
  <c r="F75" i="13"/>
  <c r="O74" i="13"/>
  <c r="P74" i="13" s="1"/>
  <c r="N74" i="13"/>
  <c r="I74" i="13"/>
  <c r="F74" i="13"/>
  <c r="P73" i="13"/>
  <c r="O73" i="13"/>
  <c r="N73" i="13"/>
  <c r="I73" i="13"/>
  <c r="F73" i="13"/>
  <c r="O72" i="13"/>
  <c r="N72" i="13"/>
  <c r="P72" i="13" s="1"/>
  <c r="I72" i="13"/>
  <c r="F72" i="13"/>
  <c r="O71" i="13"/>
  <c r="N71" i="13"/>
  <c r="P71" i="13" s="1"/>
  <c r="I71" i="13"/>
  <c r="F71" i="13"/>
  <c r="P70" i="13"/>
  <c r="O70" i="13"/>
  <c r="N70" i="13"/>
  <c r="I70" i="13"/>
  <c r="F70" i="13"/>
  <c r="P69" i="13"/>
  <c r="O69" i="13"/>
  <c r="N69" i="13"/>
  <c r="I69" i="13"/>
  <c r="G69" i="13"/>
  <c r="D69" i="13"/>
  <c r="F69" i="13" s="1"/>
  <c r="O68" i="13"/>
  <c r="P68" i="13" s="1"/>
  <c r="N68" i="13"/>
  <c r="I68" i="13"/>
  <c r="F68" i="13"/>
  <c r="P67" i="13"/>
  <c r="O67" i="13"/>
  <c r="N67" i="13"/>
  <c r="I67" i="13"/>
  <c r="F67" i="13"/>
  <c r="O66" i="13"/>
  <c r="N66" i="13"/>
  <c r="P66" i="13" s="1"/>
  <c r="I66" i="13"/>
  <c r="F66" i="13"/>
  <c r="O65" i="13"/>
  <c r="N65" i="13"/>
  <c r="P65" i="13" s="1"/>
  <c r="I65" i="13"/>
  <c r="F65" i="13"/>
  <c r="P64" i="13"/>
  <c r="O64" i="13"/>
  <c r="N64" i="13"/>
  <c r="I64" i="13"/>
  <c r="F64" i="13"/>
  <c r="P63" i="13"/>
  <c r="O63" i="13"/>
  <c r="N63" i="13"/>
  <c r="I63" i="13"/>
  <c r="F63" i="13"/>
  <c r="O62" i="13"/>
  <c r="N62" i="13"/>
  <c r="P62" i="13" s="1"/>
  <c r="I62" i="13"/>
  <c r="F62" i="13"/>
  <c r="O61" i="13"/>
  <c r="N61" i="13"/>
  <c r="P61" i="13" s="1"/>
  <c r="I61" i="13"/>
  <c r="F61" i="13"/>
  <c r="N60" i="13"/>
  <c r="P60" i="13" s="1"/>
  <c r="I60" i="13"/>
  <c r="G60" i="13"/>
  <c r="F60" i="13"/>
  <c r="D60" i="13"/>
  <c r="N59" i="13"/>
  <c r="P59" i="13" s="1"/>
  <c r="I59" i="13"/>
  <c r="F59" i="13"/>
  <c r="P58" i="13"/>
  <c r="N58" i="13"/>
  <c r="I58" i="13"/>
  <c r="F58" i="13"/>
  <c r="N57" i="13"/>
  <c r="P57" i="13" s="1"/>
  <c r="I57" i="13"/>
  <c r="F57" i="13"/>
  <c r="P56" i="13"/>
  <c r="N56" i="13"/>
  <c r="I56" i="13"/>
  <c r="F56" i="13"/>
  <c r="N55" i="13"/>
  <c r="P55" i="13" s="1"/>
  <c r="I55" i="13"/>
  <c r="F55" i="13"/>
  <c r="P54" i="13"/>
  <c r="N54" i="13"/>
  <c r="I54" i="13"/>
  <c r="F54" i="13"/>
  <c r="N53" i="13"/>
  <c r="P53" i="13" s="1"/>
  <c r="I53" i="13"/>
  <c r="F53" i="13"/>
  <c r="Q52" i="13"/>
  <c r="N52" i="13"/>
  <c r="I52" i="13"/>
  <c r="F52" i="13"/>
  <c r="N51" i="13"/>
  <c r="P51" i="13" s="1"/>
  <c r="I51" i="13"/>
  <c r="F51" i="13"/>
  <c r="P50" i="13"/>
  <c r="N50" i="13"/>
  <c r="I50" i="13"/>
  <c r="G50" i="13"/>
  <c r="D50" i="13"/>
  <c r="F50" i="13" s="1"/>
  <c r="N49" i="13"/>
  <c r="P49" i="13" s="1"/>
  <c r="I49" i="13"/>
  <c r="F49" i="13"/>
  <c r="P48" i="13"/>
  <c r="N48" i="13"/>
  <c r="I48" i="13"/>
  <c r="F48" i="13"/>
  <c r="N47" i="13"/>
  <c r="P47" i="13" s="1"/>
  <c r="I47" i="13"/>
  <c r="F47" i="13"/>
  <c r="P46" i="13"/>
  <c r="N46" i="13"/>
  <c r="I46" i="13"/>
  <c r="F46" i="13"/>
  <c r="N45" i="13"/>
  <c r="P45" i="13" s="1"/>
  <c r="I45" i="13"/>
  <c r="F45" i="13"/>
  <c r="P44" i="13"/>
  <c r="N44" i="13"/>
  <c r="I44" i="13"/>
  <c r="F44" i="13"/>
  <c r="N43" i="13"/>
  <c r="P43" i="13" s="1"/>
  <c r="I43" i="13"/>
  <c r="F43" i="13"/>
  <c r="P42" i="13"/>
  <c r="N42" i="13"/>
  <c r="I42" i="13"/>
  <c r="F42" i="13"/>
  <c r="N41" i="13"/>
  <c r="P41" i="13" s="1"/>
  <c r="I41" i="13"/>
  <c r="F41" i="13"/>
  <c r="P40" i="13"/>
  <c r="N40" i="13"/>
  <c r="I40" i="13"/>
  <c r="F40" i="13"/>
  <c r="N39" i="13"/>
  <c r="P39" i="13" s="1"/>
  <c r="I39" i="13"/>
  <c r="F39" i="13"/>
  <c r="P38" i="13"/>
  <c r="N38" i="13"/>
  <c r="I38" i="13"/>
  <c r="F38" i="13"/>
  <c r="Q37" i="13"/>
  <c r="N37" i="13"/>
  <c r="I37" i="13"/>
  <c r="G37" i="13"/>
  <c r="F37" i="13"/>
  <c r="D37" i="13"/>
  <c r="Q36" i="13"/>
  <c r="N36" i="13"/>
  <c r="G36" i="13"/>
  <c r="I36" i="13" s="1"/>
  <c r="F36" i="13"/>
  <c r="D36" i="13"/>
  <c r="Q35" i="13"/>
  <c r="N35" i="13"/>
  <c r="G35" i="13"/>
  <c r="I35" i="13" s="1"/>
  <c r="D35" i="13"/>
  <c r="F35" i="13" s="1"/>
  <c r="O34" i="13"/>
  <c r="N34" i="13"/>
  <c r="P34" i="13" s="1"/>
  <c r="L34" i="13"/>
  <c r="G34" i="13"/>
  <c r="I34" i="13" s="1"/>
  <c r="D34" i="13"/>
  <c r="F34" i="13" s="1"/>
  <c r="O33" i="13"/>
  <c r="N33" i="13"/>
  <c r="P33" i="13" s="1"/>
  <c r="L33" i="13"/>
  <c r="I33" i="13"/>
  <c r="F33" i="13"/>
  <c r="O32" i="13"/>
  <c r="P32" i="13" s="1"/>
  <c r="N32" i="13"/>
  <c r="L32" i="13"/>
  <c r="I32" i="13"/>
  <c r="F32" i="13"/>
  <c r="O31" i="13"/>
  <c r="L31" i="13"/>
  <c r="N31" i="13" s="1"/>
  <c r="P31" i="13" s="1"/>
  <c r="I31" i="13"/>
  <c r="F31" i="13"/>
  <c r="O30" i="13"/>
  <c r="L30" i="13"/>
  <c r="N30" i="13" s="1"/>
  <c r="P30" i="13" s="1"/>
  <c r="I30" i="13"/>
  <c r="F30" i="13"/>
  <c r="O29" i="13"/>
  <c r="N29" i="13"/>
  <c r="P29" i="13" s="1"/>
  <c r="L29" i="13"/>
  <c r="I29" i="13"/>
  <c r="F29" i="13"/>
  <c r="O28" i="13"/>
  <c r="P28" i="13" s="1"/>
  <c r="N28" i="13"/>
  <c r="L28" i="13"/>
  <c r="I28" i="13"/>
  <c r="F28" i="13"/>
  <c r="O27" i="13"/>
  <c r="L27" i="13"/>
  <c r="N27" i="13" s="1"/>
  <c r="P27" i="13" s="1"/>
  <c r="I27" i="13"/>
  <c r="G27" i="13"/>
  <c r="F27" i="13"/>
  <c r="D27" i="13"/>
  <c r="O26" i="13"/>
  <c r="L26" i="13"/>
  <c r="N26" i="13" s="1"/>
  <c r="P26" i="13" s="1"/>
  <c r="I26" i="13"/>
  <c r="F26" i="13"/>
  <c r="O25" i="13"/>
  <c r="L25" i="13"/>
  <c r="N25" i="13" s="1"/>
  <c r="P25" i="13" s="1"/>
  <c r="I25" i="13"/>
  <c r="F25" i="13"/>
  <c r="O24" i="13"/>
  <c r="N24" i="13"/>
  <c r="P24" i="13" s="1"/>
  <c r="L24" i="13"/>
  <c r="I24" i="13"/>
  <c r="F24" i="13"/>
  <c r="O23" i="13"/>
  <c r="Q23" i="13" s="1"/>
  <c r="Q222" i="13" s="1"/>
  <c r="Q226" i="13" s="1"/>
  <c r="N23" i="13"/>
  <c r="L23" i="13"/>
  <c r="I23" i="13"/>
  <c r="G23" i="13"/>
  <c r="D23" i="13"/>
  <c r="F23" i="13" s="1"/>
  <c r="O22" i="13"/>
  <c r="P22" i="13" s="1"/>
  <c r="N22" i="13"/>
  <c r="L22" i="13"/>
  <c r="I22" i="13"/>
  <c r="F22" i="13"/>
  <c r="O21" i="13"/>
  <c r="L21" i="13"/>
  <c r="N21" i="13" s="1"/>
  <c r="P21" i="13" s="1"/>
  <c r="I21" i="13"/>
  <c r="F21" i="13"/>
  <c r="O20" i="13"/>
  <c r="L20" i="13"/>
  <c r="N20" i="13" s="1"/>
  <c r="P20" i="13" s="1"/>
  <c r="I20" i="13"/>
  <c r="F20" i="13"/>
  <c r="O19" i="13"/>
  <c r="N19" i="13"/>
  <c r="P19" i="13" s="1"/>
  <c r="L19" i="13"/>
  <c r="I19" i="13"/>
  <c r="F19" i="13"/>
  <c r="O18" i="13"/>
  <c r="P18" i="13" s="1"/>
  <c r="N18" i="13"/>
  <c r="L18" i="13"/>
  <c r="I18" i="13"/>
  <c r="F18" i="13"/>
  <c r="O17" i="13"/>
  <c r="L17" i="13"/>
  <c r="N17" i="13" s="1"/>
  <c r="P17" i="13" s="1"/>
  <c r="I17" i="13"/>
  <c r="G17" i="13"/>
  <c r="F17" i="13"/>
  <c r="D17" i="13"/>
  <c r="O16" i="13"/>
  <c r="L16" i="13"/>
  <c r="N16" i="13" s="1"/>
  <c r="P16" i="13" s="1"/>
  <c r="I16" i="13"/>
  <c r="F16" i="13"/>
  <c r="O15" i="13"/>
  <c r="L15" i="13"/>
  <c r="N15" i="13" s="1"/>
  <c r="P15" i="13" s="1"/>
  <c r="I15" i="13"/>
  <c r="F15" i="13"/>
  <c r="O14" i="13"/>
  <c r="N14" i="13"/>
  <c r="P14" i="13" s="1"/>
  <c r="L14" i="13"/>
  <c r="I14" i="13"/>
  <c r="F14" i="13"/>
  <c r="O13" i="13"/>
  <c r="P13" i="13" s="1"/>
  <c r="N13" i="13"/>
  <c r="L13" i="13"/>
  <c r="I13" i="13"/>
  <c r="F13" i="13"/>
  <c r="O12" i="13"/>
  <c r="L12" i="13"/>
  <c r="N12" i="13" s="1"/>
  <c r="P12" i="13" s="1"/>
  <c r="I12" i="13"/>
  <c r="F12" i="13"/>
  <c r="O11" i="13"/>
  <c r="L11" i="13"/>
  <c r="N11" i="13" s="1"/>
  <c r="P11" i="13" s="1"/>
  <c r="I11" i="13"/>
  <c r="F11" i="13"/>
  <c r="O10" i="13"/>
  <c r="N10" i="13"/>
  <c r="P10" i="13" s="1"/>
  <c r="L10" i="13"/>
  <c r="I10" i="13"/>
  <c r="F10" i="13"/>
  <c r="O9" i="13"/>
  <c r="P9" i="13" s="1"/>
  <c r="N9" i="13"/>
  <c r="L9" i="13"/>
  <c r="I9" i="13"/>
  <c r="F9" i="13"/>
  <c r="O8" i="13"/>
  <c r="L8" i="13"/>
  <c r="N8" i="13" s="1"/>
  <c r="P8" i="13" s="1"/>
  <c r="I8" i="13"/>
  <c r="F8" i="13"/>
  <c r="P7" i="13"/>
  <c r="O7" i="13"/>
  <c r="O222" i="13" s="1"/>
  <c r="O224" i="13" s="1"/>
  <c r="N7" i="13"/>
  <c r="G7" i="13"/>
  <c r="G222" i="13" s="1"/>
  <c r="F7" i="13"/>
  <c r="D7" i="13"/>
  <c r="D222" i="13" s="1"/>
  <c r="H227" i="12"/>
  <c r="G227" i="12"/>
  <c r="E227" i="12"/>
  <c r="D227" i="12"/>
  <c r="I226" i="12"/>
  <c r="G226" i="12"/>
  <c r="F226" i="12"/>
  <c r="D226" i="12"/>
  <c r="I225" i="12"/>
  <c r="G225" i="12"/>
  <c r="F225" i="12"/>
  <c r="D225" i="12"/>
  <c r="G224" i="12"/>
  <c r="I224" i="12" s="1"/>
  <c r="I227" i="12" s="1"/>
  <c r="F224" i="12"/>
  <c r="F227" i="12" s="1"/>
  <c r="D224" i="12"/>
  <c r="G223" i="12"/>
  <c r="H222" i="12"/>
  <c r="E222" i="12"/>
  <c r="O221" i="12"/>
  <c r="L221" i="12"/>
  <c r="N221" i="12" s="1"/>
  <c r="P221" i="12" s="1"/>
  <c r="F221" i="12"/>
  <c r="O220" i="12"/>
  <c r="P220" i="12" s="1"/>
  <c r="N220" i="12"/>
  <c r="L220" i="12"/>
  <c r="F220" i="12"/>
  <c r="O219" i="12"/>
  <c r="L219" i="12"/>
  <c r="N219" i="12" s="1"/>
  <c r="P219" i="12" s="1"/>
  <c r="F219" i="12"/>
  <c r="O218" i="12"/>
  <c r="N218" i="12"/>
  <c r="P218" i="12" s="1"/>
  <c r="L218" i="12"/>
  <c r="F218" i="12"/>
  <c r="O217" i="12"/>
  <c r="N217" i="12"/>
  <c r="P217" i="12" s="1"/>
  <c r="L217" i="12"/>
  <c r="F217" i="12"/>
  <c r="O216" i="12"/>
  <c r="N216" i="12"/>
  <c r="P216" i="12" s="1"/>
  <c r="L216" i="12"/>
  <c r="F216" i="12"/>
  <c r="O215" i="12"/>
  <c r="L215" i="12"/>
  <c r="N215" i="12" s="1"/>
  <c r="P215" i="12" s="1"/>
  <c r="F215" i="12"/>
  <c r="O214" i="12"/>
  <c r="L214" i="12"/>
  <c r="N214" i="12" s="1"/>
  <c r="P214" i="12" s="1"/>
  <c r="F214" i="12"/>
  <c r="O213" i="12"/>
  <c r="L213" i="12"/>
  <c r="N213" i="12" s="1"/>
  <c r="P213" i="12" s="1"/>
  <c r="F213" i="12"/>
  <c r="O212" i="12"/>
  <c r="P212" i="12" s="1"/>
  <c r="N212" i="12"/>
  <c r="L212" i="12"/>
  <c r="F212" i="12"/>
  <c r="O211" i="12"/>
  <c r="L211" i="12"/>
  <c r="N211" i="12" s="1"/>
  <c r="P211" i="12" s="1"/>
  <c r="F211" i="12"/>
  <c r="O210" i="12"/>
  <c r="N210" i="12"/>
  <c r="P210" i="12" s="1"/>
  <c r="L210" i="12"/>
  <c r="F210" i="12"/>
  <c r="O209" i="12"/>
  <c r="N209" i="12"/>
  <c r="P209" i="12" s="1"/>
  <c r="L209" i="12"/>
  <c r="F209" i="12"/>
  <c r="O208" i="12"/>
  <c r="N208" i="12"/>
  <c r="P208" i="12" s="1"/>
  <c r="L208" i="12"/>
  <c r="F208" i="12"/>
  <c r="O207" i="12"/>
  <c r="L207" i="12"/>
  <c r="N207" i="12" s="1"/>
  <c r="P207" i="12" s="1"/>
  <c r="F207" i="12"/>
  <c r="O206" i="12"/>
  <c r="L206" i="12"/>
  <c r="N206" i="12" s="1"/>
  <c r="P206" i="12" s="1"/>
  <c r="F206" i="12"/>
  <c r="O205" i="12"/>
  <c r="L205" i="12"/>
  <c r="N205" i="12" s="1"/>
  <c r="P205" i="12" s="1"/>
  <c r="F205" i="12"/>
  <c r="O204" i="12"/>
  <c r="P204" i="12" s="1"/>
  <c r="N204" i="12"/>
  <c r="L204" i="12"/>
  <c r="F204" i="12"/>
  <c r="O203" i="12"/>
  <c r="L203" i="12"/>
  <c r="N203" i="12" s="1"/>
  <c r="P203" i="12" s="1"/>
  <c r="F203" i="12"/>
  <c r="O202" i="12"/>
  <c r="N202" i="12"/>
  <c r="P202" i="12" s="1"/>
  <c r="L202" i="12"/>
  <c r="F202" i="12"/>
  <c r="O201" i="12"/>
  <c r="N201" i="12"/>
  <c r="P201" i="12" s="1"/>
  <c r="L201" i="12"/>
  <c r="F201" i="12"/>
  <c r="O200" i="12"/>
  <c r="N200" i="12"/>
  <c r="P200" i="12" s="1"/>
  <c r="L200" i="12"/>
  <c r="F200" i="12"/>
  <c r="P199" i="12"/>
  <c r="O199" i="12"/>
  <c r="L199" i="12"/>
  <c r="N199" i="12" s="1"/>
  <c r="F199" i="12"/>
  <c r="O198" i="12"/>
  <c r="L198" i="12"/>
  <c r="N198" i="12" s="1"/>
  <c r="P198" i="12" s="1"/>
  <c r="F198" i="12"/>
  <c r="O197" i="12"/>
  <c r="L197" i="12"/>
  <c r="N197" i="12" s="1"/>
  <c r="P197" i="12" s="1"/>
  <c r="F197" i="12"/>
  <c r="O196" i="12"/>
  <c r="P196" i="12" s="1"/>
  <c r="N196" i="12"/>
  <c r="L196" i="12"/>
  <c r="F196" i="12"/>
  <c r="O195" i="12"/>
  <c r="L195" i="12"/>
  <c r="N195" i="12" s="1"/>
  <c r="P195" i="12" s="1"/>
  <c r="F195" i="12"/>
  <c r="O194" i="12"/>
  <c r="N194" i="12"/>
  <c r="P194" i="12" s="1"/>
  <c r="L194" i="12"/>
  <c r="F194" i="12"/>
  <c r="O193" i="12"/>
  <c r="N193" i="12"/>
  <c r="P193" i="12" s="1"/>
  <c r="L193" i="12"/>
  <c r="F193" i="12"/>
  <c r="P192" i="12"/>
  <c r="O192" i="12"/>
  <c r="N192" i="12"/>
  <c r="L192" i="12"/>
  <c r="F192" i="12"/>
  <c r="O191" i="12"/>
  <c r="L191" i="12"/>
  <c r="N191" i="12" s="1"/>
  <c r="P191" i="12" s="1"/>
  <c r="F191" i="12"/>
  <c r="O190" i="12"/>
  <c r="L190" i="12"/>
  <c r="N190" i="12" s="1"/>
  <c r="P190" i="12" s="1"/>
  <c r="F190" i="12"/>
  <c r="O189" i="12"/>
  <c r="L189" i="12"/>
  <c r="N189" i="12" s="1"/>
  <c r="P189" i="12" s="1"/>
  <c r="F189" i="12"/>
  <c r="O188" i="12"/>
  <c r="P188" i="12" s="1"/>
  <c r="N188" i="12"/>
  <c r="L188" i="12"/>
  <c r="F188" i="12"/>
  <c r="O187" i="12"/>
  <c r="L187" i="12"/>
  <c r="N187" i="12" s="1"/>
  <c r="P187" i="12" s="1"/>
  <c r="F187" i="12"/>
  <c r="O186" i="12"/>
  <c r="N186" i="12"/>
  <c r="P186" i="12" s="1"/>
  <c r="L186" i="12"/>
  <c r="F186" i="12"/>
  <c r="O185" i="12"/>
  <c r="N185" i="12"/>
  <c r="P185" i="12" s="1"/>
  <c r="L185" i="12"/>
  <c r="F185" i="12"/>
  <c r="P184" i="12"/>
  <c r="O184" i="12"/>
  <c r="N184" i="12"/>
  <c r="L184" i="12"/>
  <c r="F184" i="12"/>
  <c r="O183" i="12"/>
  <c r="L183" i="12"/>
  <c r="N183" i="12" s="1"/>
  <c r="P183" i="12" s="1"/>
  <c r="F183" i="12"/>
  <c r="O182" i="12"/>
  <c r="N182" i="12"/>
  <c r="P182" i="12" s="1"/>
  <c r="F182" i="12"/>
  <c r="O181" i="12"/>
  <c r="N181" i="12"/>
  <c r="P181" i="12" s="1"/>
  <c r="F181" i="12"/>
  <c r="O180" i="12"/>
  <c r="N180" i="12"/>
  <c r="P180" i="12" s="1"/>
  <c r="F180" i="12"/>
  <c r="O179" i="12"/>
  <c r="N179" i="12"/>
  <c r="P179" i="12" s="1"/>
  <c r="F179" i="12"/>
  <c r="O178" i="12"/>
  <c r="N178" i="12"/>
  <c r="P178" i="12" s="1"/>
  <c r="F178" i="12"/>
  <c r="O177" i="12"/>
  <c r="N177" i="12"/>
  <c r="P177" i="12" s="1"/>
  <c r="F177" i="12"/>
  <c r="O176" i="12"/>
  <c r="N176" i="12"/>
  <c r="P176" i="12" s="1"/>
  <c r="F176" i="12"/>
  <c r="O175" i="12"/>
  <c r="N175" i="12"/>
  <c r="P175" i="12" s="1"/>
  <c r="F175" i="12"/>
  <c r="O174" i="12"/>
  <c r="N174" i="12"/>
  <c r="P174" i="12" s="1"/>
  <c r="F174" i="12"/>
  <c r="O173" i="12"/>
  <c r="N173" i="12"/>
  <c r="P173" i="12" s="1"/>
  <c r="F173" i="12"/>
  <c r="O172" i="12"/>
  <c r="N172" i="12"/>
  <c r="P172" i="12" s="1"/>
  <c r="F172" i="12"/>
  <c r="O171" i="12"/>
  <c r="N171" i="12"/>
  <c r="P171" i="12" s="1"/>
  <c r="F171" i="12"/>
  <c r="O170" i="12"/>
  <c r="N170" i="12"/>
  <c r="P170" i="12" s="1"/>
  <c r="F170" i="12"/>
  <c r="O169" i="12"/>
  <c r="N169" i="12"/>
  <c r="P169" i="12" s="1"/>
  <c r="F169" i="12"/>
  <c r="O168" i="12"/>
  <c r="N168" i="12"/>
  <c r="P168" i="12" s="1"/>
  <c r="F168" i="12"/>
  <c r="O167" i="12"/>
  <c r="N167" i="12"/>
  <c r="P167" i="12" s="1"/>
  <c r="F167" i="12"/>
  <c r="O166" i="12"/>
  <c r="N166" i="12"/>
  <c r="P166" i="12" s="1"/>
  <c r="F166" i="12"/>
  <c r="O165" i="12"/>
  <c r="N165" i="12"/>
  <c r="P165" i="12" s="1"/>
  <c r="F165" i="12"/>
  <c r="O164" i="12"/>
  <c r="N164" i="12"/>
  <c r="P164" i="12" s="1"/>
  <c r="F164" i="12"/>
  <c r="O163" i="12"/>
  <c r="N163" i="12"/>
  <c r="P163" i="12" s="1"/>
  <c r="F163" i="12"/>
  <c r="O162" i="12"/>
  <c r="N162" i="12"/>
  <c r="P162" i="12" s="1"/>
  <c r="F162" i="12"/>
  <c r="O161" i="12"/>
  <c r="N161" i="12"/>
  <c r="P161" i="12" s="1"/>
  <c r="F161" i="12"/>
  <c r="O160" i="12"/>
  <c r="N160" i="12"/>
  <c r="P160" i="12" s="1"/>
  <c r="F160" i="12"/>
  <c r="O159" i="12"/>
  <c r="N159" i="12"/>
  <c r="P159" i="12" s="1"/>
  <c r="F159" i="12"/>
  <c r="O158" i="12"/>
  <c r="N158" i="12"/>
  <c r="P158" i="12" s="1"/>
  <c r="F158" i="12"/>
  <c r="O157" i="12"/>
  <c r="N157" i="12"/>
  <c r="P157" i="12" s="1"/>
  <c r="F157" i="12"/>
  <c r="O156" i="12"/>
  <c r="N156" i="12"/>
  <c r="P156" i="12" s="1"/>
  <c r="F156" i="12"/>
  <c r="O155" i="12"/>
  <c r="N155" i="12"/>
  <c r="P155" i="12" s="1"/>
  <c r="F155" i="12"/>
  <c r="O154" i="12"/>
  <c r="L154" i="12"/>
  <c r="I154" i="12"/>
  <c r="F154" i="12"/>
  <c r="P153" i="12"/>
  <c r="M153" i="12"/>
  <c r="M222" i="12" s="1"/>
  <c r="M225" i="12" s="1"/>
  <c r="I153" i="12"/>
  <c r="G153" i="12"/>
  <c r="G222" i="12" s="1"/>
  <c r="D153" i="12"/>
  <c r="F153" i="12" s="1"/>
  <c r="O152" i="12"/>
  <c r="P152" i="12" s="1"/>
  <c r="I152" i="12"/>
  <c r="F152" i="12"/>
  <c r="P151" i="12"/>
  <c r="O151" i="12"/>
  <c r="I151" i="12"/>
  <c r="F151" i="12"/>
  <c r="O150" i="12"/>
  <c r="P150" i="12" s="1"/>
  <c r="I150" i="12"/>
  <c r="F150" i="12"/>
  <c r="P149" i="12"/>
  <c r="O149" i="12"/>
  <c r="I149" i="12"/>
  <c r="F149" i="12"/>
  <c r="O148" i="12"/>
  <c r="P148" i="12" s="1"/>
  <c r="I148" i="12"/>
  <c r="F148" i="12"/>
  <c r="P147" i="12"/>
  <c r="O147" i="12"/>
  <c r="I147" i="12"/>
  <c r="F147" i="12"/>
  <c r="O146" i="12"/>
  <c r="P146" i="12" s="1"/>
  <c r="I146" i="12"/>
  <c r="F146" i="12"/>
  <c r="P145" i="12"/>
  <c r="O145" i="12"/>
  <c r="I145" i="12"/>
  <c r="F145" i="12"/>
  <c r="O144" i="12"/>
  <c r="P144" i="12" s="1"/>
  <c r="I144" i="12"/>
  <c r="F144" i="12"/>
  <c r="P143" i="12"/>
  <c r="O143" i="12"/>
  <c r="I143" i="12"/>
  <c r="F143" i="12"/>
  <c r="O142" i="12"/>
  <c r="P142" i="12" s="1"/>
  <c r="I142" i="12"/>
  <c r="F142" i="12"/>
  <c r="P141" i="12"/>
  <c r="O141" i="12"/>
  <c r="I141" i="12"/>
  <c r="F141" i="12"/>
  <c r="O140" i="12"/>
  <c r="P140" i="12" s="1"/>
  <c r="I140" i="12"/>
  <c r="F140" i="12"/>
  <c r="P139" i="12"/>
  <c r="O139" i="12"/>
  <c r="I139" i="12"/>
  <c r="F139" i="12"/>
  <c r="O138" i="12"/>
  <c r="P138" i="12" s="1"/>
  <c r="I138" i="12"/>
  <c r="F138" i="12"/>
  <c r="P137" i="12"/>
  <c r="O137" i="12"/>
  <c r="I137" i="12"/>
  <c r="F137" i="12"/>
  <c r="O136" i="12"/>
  <c r="P136" i="12" s="1"/>
  <c r="I136" i="12"/>
  <c r="F136" i="12"/>
  <c r="P135" i="12"/>
  <c r="O135" i="12"/>
  <c r="I135" i="12"/>
  <c r="F135" i="12"/>
  <c r="O134" i="12"/>
  <c r="P134" i="12" s="1"/>
  <c r="I134" i="12"/>
  <c r="F134" i="12"/>
  <c r="P133" i="12"/>
  <c r="O133" i="12"/>
  <c r="I133" i="12"/>
  <c r="F133" i="12"/>
  <c r="O132" i="12"/>
  <c r="P132" i="12" s="1"/>
  <c r="I132" i="12"/>
  <c r="F132" i="12"/>
  <c r="P131" i="12"/>
  <c r="O131" i="12"/>
  <c r="I131" i="12"/>
  <c r="F131" i="12"/>
  <c r="O130" i="12"/>
  <c r="P130" i="12" s="1"/>
  <c r="I130" i="12"/>
  <c r="F130" i="12"/>
  <c r="P129" i="12"/>
  <c r="O129" i="12"/>
  <c r="I129" i="12"/>
  <c r="F129" i="12"/>
  <c r="O128" i="12"/>
  <c r="P128" i="12" s="1"/>
  <c r="I128" i="12"/>
  <c r="F128" i="12"/>
  <c r="P127" i="12"/>
  <c r="O127" i="12"/>
  <c r="I127" i="12"/>
  <c r="F127" i="12"/>
  <c r="O126" i="12"/>
  <c r="P126" i="12" s="1"/>
  <c r="I126" i="12"/>
  <c r="F126" i="12"/>
  <c r="P125" i="12"/>
  <c r="O125" i="12"/>
  <c r="I125" i="12"/>
  <c r="F125" i="12"/>
  <c r="O124" i="12"/>
  <c r="P124" i="12" s="1"/>
  <c r="I124" i="12"/>
  <c r="F124" i="12"/>
  <c r="P123" i="12"/>
  <c r="O123" i="12"/>
  <c r="I123" i="12"/>
  <c r="F123" i="12"/>
  <c r="O122" i="12"/>
  <c r="P122" i="12" s="1"/>
  <c r="I122" i="12"/>
  <c r="F122" i="12"/>
  <c r="P121" i="12"/>
  <c r="O121" i="12"/>
  <c r="I121" i="12"/>
  <c r="F121" i="12"/>
  <c r="O120" i="12"/>
  <c r="P120" i="12" s="1"/>
  <c r="I120" i="12"/>
  <c r="F120" i="12"/>
  <c r="P119" i="12"/>
  <c r="O119" i="12"/>
  <c r="I119" i="12"/>
  <c r="F119" i="12"/>
  <c r="O118" i="12"/>
  <c r="P118" i="12" s="1"/>
  <c r="I118" i="12"/>
  <c r="F118" i="12"/>
  <c r="P117" i="12"/>
  <c r="O117" i="12"/>
  <c r="I117" i="12"/>
  <c r="F117" i="12"/>
  <c r="O116" i="12"/>
  <c r="P116" i="12" s="1"/>
  <c r="I116" i="12"/>
  <c r="F116" i="12"/>
  <c r="P115" i="12"/>
  <c r="O115" i="12"/>
  <c r="I115" i="12"/>
  <c r="F115" i="12"/>
  <c r="O114" i="12"/>
  <c r="P114" i="12" s="1"/>
  <c r="I114" i="12"/>
  <c r="F114" i="12"/>
  <c r="P113" i="12"/>
  <c r="O113" i="12"/>
  <c r="I113" i="12"/>
  <c r="F113" i="12"/>
  <c r="O112" i="12"/>
  <c r="P112" i="12" s="1"/>
  <c r="I112" i="12"/>
  <c r="F112" i="12"/>
  <c r="P111" i="12"/>
  <c r="O111" i="12"/>
  <c r="I111" i="12"/>
  <c r="F111" i="12"/>
  <c r="O110" i="12"/>
  <c r="P110" i="12" s="1"/>
  <c r="I110" i="12"/>
  <c r="F110" i="12"/>
  <c r="P109" i="12"/>
  <c r="O109" i="12"/>
  <c r="I109" i="12"/>
  <c r="F109" i="12"/>
  <c r="O108" i="12"/>
  <c r="P108" i="12" s="1"/>
  <c r="I108" i="12"/>
  <c r="F108" i="12"/>
  <c r="P107" i="12"/>
  <c r="O107" i="12"/>
  <c r="I107" i="12"/>
  <c r="F107" i="12"/>
  <c r="O106" i="12"/>
  <c r="P106" i="12" s="1"/>
  <c r="I106" i="12"/>
  <c r="F106" i="12"/>
  <c r="P105" i="12"/>
  <c r="O105" i="12"/>
  <c r="I105" i="12"/>
  <c r="F105" i="12"/>
  <c r="O104" i="12"/>
  <c r="P104" i="12" s="1"/>
  <c r="I104" i="12"/>
  <c r="F104" i="12"/>
  <c r="P103" i="12"/>
  <c r="O103" i="12"/>
  <c r="I103" i="12"/>
  <c r="F103" i="12"/>
  <c r="O102" i="12"/>
  <c r="P102" i="12" s="1"/>
  <c r="I102" i="12"/>
  <c r="F102" i="12"/>
  <c r="P101" i="12"/>
  <c r="O101" i="12"/>
  <c r="I101" i="12"/>
  <c r="F101" i="12"/>
  <c r="O100" i="12"/>
  <c r="P100" i="12" s="1"/>
  <c r="I100" i="12"/>
  <c r="F100" i="12"/>
  <c r="P99" i="12"/>
  <c r="O99" i="12"/>
  <c r="I99" i="12"/>
  <c r="F99" i="12"/>
  <c r="O98" i="12"/>
  <c r="P98" i="12" s="1"/>
  <c r="I98" i="12"/>
  <c r="F98" i="12"/>
  <c r="P97" i="12"/>
  <c r="O97" i="12"/>
  <c r="I97" i="12"/>
  <c r="F97" i="12"/>
  <c r="O96" i="12"/>
  <c r="P96" i="12" s="1"/>
  <c r="I96" i="12"/>
  <c r="F96" i="12"/>
  <c r="P95" i="12"/>
  <c r="O95" i="12"/>
  <c r="I95" i="12"/>
  <c r="F95" i="12"/>
  <c r="O94" i="12"/>
  <c r="P94" i="12" s="1"/>
  <c r="I94" i="12"/>
  <c r="F94" i="12"/>
  <c r="P93" i="12"/>
  <c r="O93" i="12"/>
  <c r="I93" i="12"/>
  <c r="F93" i="12"/>
  <c r="O92" i="12"/>
  <c r="P92" i="12" s="1"/>
  <c r="I92" i="12"/>
  <c r="F92" i="12"/>
  <c r="P91" i="12"/>
  <c r="O91" i="12"/>
  <c r="I91" i="12"/>
  <c r="F91" i="12"/>
  <c r="O90" i="12"/>
  <c r="P90" i="12" s="1"/>
  <c r="I90" i="12"/>
  <c r="F90" i="12"/>
  <c r="P89" i="12"/>
  <c r="O89" i="12"/>
  <c r="I89" i="12"/>
  <c r="F89" i="12"/>
  <c r="O88" i="12"/>
  <c r="P88" i="12" s="1"/>
  <c r="I88" i="12"/>
  <c r="F88" i="12"/>
  <c r="P87" i="12"/>
  <c r="O87" i="12"/>
  <c r="I87" i="12"/>
  <c r="F87" i="12"/>
  <c r="O86" i="12"/>
  <c r="P86" i="12" s="1"/>
  <c r="I86" i="12"/>
  <c r="F86" i="12"/>
  <c r="P85" i="12"/>
  <c r="O85" i="12"/>
  <c r="I85" i="12"/>
  <c r="F85" i="12"/>
  <c r="O84" i="12"/>
  <c r="P84" i="12" s="1"/>
  <c r="I84" i="12"/>
  <c r="F84" i="12"/>
  <c r="P83" i="12"/>
  <c r="O83" i="12"/>
  <c r="I83" i="12"/>
  <c r="F83" i="12"/>
  <c r="O82" i="12"/>
  <c r="P82" i="12" s="1"/>
  <c r="I82" i="12"/>
  <c r="F82" i="12"/>
  <c r="P81" i="12"/>
  <c r="O81" i="12"/>
  <c r="I81" i="12"/>
  <c r="F81" i="12"/>
  <c r="O80" i="12"/>
  <c r="P80" i="12" s="1"/>
  <c r="I80" i="12"/>
  <c r="F80" i="12"/>
  <c r="P79" i="12"/>
  <c r="O79" i="12"/>
  <c r="I79" i="12"/>
  <c r="F79" i="12"/>
  <c r="O78" i="12"/>
  <c r="P78" i="12" s="1"/>
  <c r="I78" i="12"/>
  <c r="F78" i="12"/>
  <c r="O77" i="12"/>
  <c r="L77" i="12"/>
  <c r="I77" i="12"/>
  <c r="F77" i="12"/>
  <c r="O76" i="12"/>
  <c r="L76" i="12"/>
  <c r="I76" i="12"/>
  <c r="F76" i="12"/>
  <c r="O75" i="12"/>
  <c r="L75" i="12"/>
  <c r="N75" i="12" s="1"/>
  <c r="P75" i="12" s="1"/>
  <c r="I75" i="12"/>
  <c r="F75" i="12"/>
  <c r="O74" i="12"/>
  <c r="N74" i="12"/>
  <c r="P74" i="12" s="1"/>
  <c r="L74" i="12"/>
  <c r="I74" i="12"/>
  <c r="F74" i="12"/>
  <c r="O73" i="12"/>
  <c r="L73" i="12"/>
  <c r="N73" i="12" s="1"/>
  <c r="P73" i="12" s="1"/>
  <c r="I73" i="12"/>
  <c r="F73" i="12"/>
  <c r="O72" i="12"/>
  <c r="L72" i="12"/>
  <c r="N72" i="12" s="1"/>
  <c r="P72" i="12" s="1"/>
  <c r="I72" i="12"/>
  <c r="F72" i="12"/>
  <c r="O71" i="12"/>
  <c r="L71" i="12"/>
  <c r="N71" i="12" s="1"/>
  <c r="P71" i="12" s="1"/>
  <c r="I71" i="12"/>
  <c r="F71" i="12"/>
  <c r="O70" i="12"/>
  <c r="N70" i="12"/>
  <c r="P70" i="12" s="1"/>
  <c r="L70" i="12"/>
  <c r="I70" i="12"/>
  <c r="F70" i="12"/>
  <c r="O69" i="12"/>
  <c r="L69" i="12"/>
  <c r="N69" i="12" s="1"/>
  <c r="P69" i="12" s="1"/>
  <c r="I69" i="12"/>
  <c r="F69" i="12"/>
  <c r="O68" i="12"/>
  <c r="L68" i="12"/>
  <c r="N68" i="12" s="1"/>
  <c r="P68" i="12" s="1"/>
  <c r="I68" i="12"/>
  <c r="F68" i="12"/>
  <c r="O67" i="12"/>
  <c r="L67" i="12"/>
  <c r="N67" i="12" s="1"/>
  <c r="P67" i="12" s="1"/>
  <c r="I67" i="12"/>
  <c r="F67" i="12"/>
  <c r="O66" i="12"/>
  <c r="N66" i="12"/>
  <c r="P66" i="12" s="1"/>
  <c r="L66" i="12"/>
  <c r="I66" i="12"/>
  <c r="F66" i="12"/>
  <c r="O65" i="12"/>
  <c r="L65" i="12"/>
  <c r="N65" i="12" s="1"/>
  <c r="P65" i="12" s="1"/>
  <c r="I65" i="12"/>
  <c r="F65" i="12"/>
  <c r="O64" i="12"/>
  <c r="L64" i="12"/>
  <c r="N64" i="12" s="1"/>
  <c r="P64" i="12" s="1"/>
  <c r="I64" i="12"/>
  <c r="F64" i="12"/>
  <c r="O63" i="12"/>
  <c r="L63" i="12"/>
  <c r="I63" i="12"/>
  <c r="F63" i="12"/>
  <c r="O62" i="12"/>
  <c r="L62" i="12"/>
  <c r="N62" i="12" s="1"/>
  <c r="P62" i="12" s="1"/>
  <c r="I62" i="12"/>
  <c r="F62" i="12"/>
  <c r="O61" i="12"/>
  <c r="L61" i="12"/>
  <c r="N61" i="12" s="1"/>
  <c r="P61" i="12" s="1"/>
  <c r="I61" i="12"/>
  <c r="F61" i="12"/>
  <c r="O60" i="12"/>
  <c r="L60" i="12"/>
  <c r="N60" i="12" s="1"/>
  <c r="P60" i="12" s="1"/>
  <c r="I60" i="12"/>
  <c r="F60" i="12"/>
  <c r="O59" i="12"/>
  <c r="N59" i="12"/>
  <c r="P59" i="12" s="1"/>
  <c r="L59" i="12"/>
  <c r="I59" i="12"/>
  <c r="F59" i="12"/>
  <c r="O58" i="12"/>
  <c r="L58" i="12"/>
  <c r="N58" i="12" s="1"/>
  <c r="I58" i="12"/>
  <c r="F58" i="12"/>
  <c r="O57" i="12"/>
  <c r="L57" i="12"/>
  <c r="N57" i="12" s="1"/>
  <c r="P57" i="12" s="1"/>
  <c r="I57" i="12"/>
  <c r="F57" i="12"/>
  <c r="O56" i="12"/>
  <c r="L56" i="12"/>
  <c r="N56" i="12" s="1"/>
  <c r="P56" i="12" s="1"/>
  <c r="I56" i="12"/>
  <c r="F56" i="12"/>
  <c r="O55" i="12"/>
  <c r="N55" i="12"/>
  <c r="P55" i="12" s="1"/>
  <c r="L55" i="12"/>
  <c r="I55" i="12"/>
  <c r="F55" i="12"/>
  <c r="O54" i="12"/>
  <c r="L54" i="12"/>
  <c r="N54" i="12" s="1"/>
  <c r="P54" i="12" s="1"/>
  <c r="I54" i="12"/>
  <c r="F54" i="12"/>
  <c r="O53" i="12"/>
  <c r="L53" i="12"/>
  <c r="N53" i="12" s="1"/>
  <c r="P53" i="12" s="1"/>
  <c r="I53" i="12"/>
  <c r="F53" i="12"/>
  <c r="Q52" i="12"/>
  <c r="O52" i="12"/>
  <c r="L52" i="12"/>
  <c r="N52" i="12" s="1"/>
  <c r="I52" i="12"/>
  <c r="F52" i="12"/>
  <c r="O51" i="12"/>
  <c r="N51" i="12"/>
  <c r="P51" i="12" s="1"/>
  <c r="L51" i="12"/>
  <c r="I51" i="12"/>
  <c r="F51" i="12"/>
  <c r="O50" i="12"/>
  <c r="L50" i="12"/>
  <c r="N50" i="12" s="1"/>
  <c r="P50" i="12" s="1"/>
  <c r="I50" i="12"/>
  <c r="F50" i="12"/>
  <c r="O49" i="12"/>
  <c r="L49" i="12"/>
  <c r="N49" i="12" s="1"/>
  <c r="P49" i="12" s="1"/>
  <c r="I49" i="12"/>
  <c r="F49" i="12"/>
  <c r="O48" i="12"/>
  <c r="L48" i="12"/>
  <c r="N48" i="12" s="1"/>
  <c r="P48" i="12" s="1"/>
  <c r="I48" i="12"/>
  <c r="F48" i="12"/>
  <c r="O47" i="12"/>
  <c r="N47" i="12"/>
  <c r="P47" i="12" s="1"/>
  <c r="L47" i="12"/>
  <c r="I47" i="12"/>
  <c r="F47" i="12"/>
  <c r="O46" i="12"/>
  <c r="L46" i="12"/>
  <c r="N46" i="12" s="1"/>
  <c r="I46" i="12"/>
  <c r="F46" i="12"/>
  <c r="O45" i="12"/>
  <c r="L45" i="12"/>
  <c r="N45" i="12" s="1"/>
  <c r="P45" i="12" s="1"/>
  <c r="I45" i="12"/>
  <c r="F45" i="12"/>
  <c r="O44" i="12"/>
  <c r="L44" i="12"/>
  <c r="N44" i="12" s="1"/>
  <c r="P44" i="12" s="1"/>
  <c r="I44" i="12"/>
  <c r="F44" i="12"/>
  <c r="O43" i="12"/>
  <c r="N43" i="12"/>
  <c r="P43" i="12" s="1"/>
  <c r="L43" i="12"/>
  <c r="I43" i="12"/>
  <c r="F43" i="12"/>
  <c r="O42" i="12"/>
  <c r="L42" i="12"/>
  <c r="N42" i="12" s="1"/>
  <c r="I42" i="12"/>
  <c r="F42" i="12"/>
  <c r="O41" i="12"/>
  <c r="L41" i="12"/>
  <c r="N41" i="12" s="1"/>
  <c r="P41" i="12" s="1"/>
  <c r="I41" i="12"/>
  <c r="F41" i="12"/>
  <c r="O40" i="12"/>
  <c r="L40" i="12"/>
  <c r="N40" i="12" s="1"/>
  <c r="P40" i="12" s="1"/>
  <c r="I40" i="12"/>
  <c r="F40" i="12"/>
  <c r="O39" i="12"/>
  <c r="N39" i="12"/>
  <c r="P39" i="12" s="1"/>
  <c r="L39" i="12"/>
  <c r="I39" i="12"/>
  <c r="F39" i="12"/>
  <c r="O38" i="12"/>
  <c r="L38" i="12"/>
  <c r="N38" i="12" s="1"/>
  <c r="I38" i="12"/>
  <c r="F38" i="12"/>
  <c r="Q37" i="12"/>
  <c r="N37" i="12"/>
  <c r="I37" i="12"/>
  <c r="F37" i="12"/>
  <c r="Q36" i="12"/>
  <c r="N36" i="12"/>
  <c r="I36" i="12"/>
  <c r="F36" i="12"/>
  <c r="O35" i="12"/>
  <c r="L35" i="12"/>
  <c r="N35" i="12" s="1"/>
  <c r="P35" i="12" s="1"/>
  <c r="I35" i="12"/>
  <c r="F35" i="12"/>
  <c r="O34" i="12"/>
  <c r="L34" i="12"/>
  <c r="N34" i="12" s="1"/>
  <c r="P34" i="12" s="1"/>
  <c r="I34" i="12"/>
  <c r="F34" i="12"/>
  <c r="O33" i="12"/>
  <c r="N33" i="12"/>
  <c r="P33" i="12" s="1"/>
  <c r="L33" i="12"/>
  <c r="I33" i="12"/>
  <c r="F33" i="12"/>
  <c r="O32" i="12"/>
  <c r="L32" i="12"/>
  <c r="N32" i="12" s="1"/>
  <c r="P32" i="12" s="1"/>
  <c r="I32" i="12"/>
  <c r="F32" i="12"/>
  <c r="O31" i="12"/>
  <c r="L31" i="12"/>
  <c r="N31" i="12" s="1"/>
  <c r="P31" i="12" s="1"/>
  <c r="I31" i="12"/>
  <c r="F31" i="12"/>
  <c r="O30" i="12"/>
  <c r="L30" i="12"/>
  <c r="N30" i="12" s="1"/>
  <c r="P30" i="12" s="1"/>
  <c r="I30" i="12"/>
  <c r="F30" i="12"/>
  <c r="O29" i="12"/>
  <c r="N29" i="12"/>
  <c r="P29" i="12" s="1"/>
  <c r="L29" i="12"/>
  <c r="I29" i="12"/>
  <c r="F29" i="12"/>
  <c r="O28" i="12"/>
  <c r="L28" i="12"/>
  <c r="N28" i="12" s="1"/>
  <c r="I28" i="12"/>
  <c r="F28" i="12"/>
  <c r="O27" i="12"/>
  <c r="L27" i="12"/>
  <c r="N27" i="12" s="1"/>
  <c r="P27" i="12" s="1"/>
  <c r="I27" i="12"/>
  <c r="F27" i="12"/>
  <c r="O26" i="12"/>
  <c r="L26" i="12"/>
  <c r="N26" i="12" s="1"/>
  <c r="P26" i="12" s="1"/>
  <c r="I26" i="12"/>
  <c r="F26" i="12"/>
  <c r="O25" i="12"/>
  <c r="N25" i="12"/>
  <c r="P25" i="12" s="1"/>
  <c r="L25" i="12"/>
  <c r="I25" i="12"/>
  <c r="F25" i="12"/>
  <c r="O24" i="12"/>
  <c r="L24" i="12"/>
  <c r="N24" i="12" s="1"/>
  <c r="I24" i="12"/>
  <c r="F24" i="12"/>
  <c r="O23" i="12"/>
  <c r="Q23" i="12" s="1"/>
  <c r="Q222" i="12" s="1"/>
  <c r="Q226" i="12" s="1"/>
  <c r="L23" i="12"/>
  <c r="N23" i="12" s="1"/>
  <c r="I23" i="12"/>
  <c r="F23" i="12"/>
  <c r="O22" i="12"/>
  <c r="L22" i="12"/>
  <c r="N22" i="12" s="1"/>
  <c r="P22" i="12" s="1"/>
  <c r="I22" i="12"/>
  <c r="F22" i="12"/>
  <c r="O21" i="12"/>
  <c r="N21" i="12"/>
  <c r="P21" i="12" s="1"/>
  <c r="L21" i="12"/>
  <c r="I21" i="12"/>
  <c r="F21" i="12"/>
  <c r="O20" i="12"/>
  <c r="L20" i="12"/>
  <c r="N20" i="12" s="1"/>
  <c r="P20" i="12" s="1"/>
  <c r="I20" i="12"/>
  <c r="F20" i="12"/>
  <c r="O19" i="12"/>
  <c r="L19" i="12"/>
  <c r="N19" i="12" s="1"/>
  <c r="P19" i="12" s="1"/>
  <c r="I19" i="12"/>
  <c r="F19" i="12"/>
  <c r="O18" i="12"/>
  <c r="L18" i="12"/>
  <c r="N18" i="12" s="1"/>
  <c r="P18" i="12" s="1"/>
  <c r="I18" i="12"/>
  <c r="F18" i="12"/>
  <c r="O17" i="12"/>
  <c r="N17" i="12"/>
  <c r="P17" i="12" s="1"/>
  <c r="L17" i="12"/>
  <c r="I17" i="12"/>
  <c r="F17" i="12"/>
  <c r="O16" i="12"/>
  <c r="L16" i="12"/>
  <c r="N16" i="12" s="1"/>
  <c r="P16" i="12" s="1"/>
  <c r="I16" i="12"/>
  <c r="F16" i="12"/>
  <c r="O15" i="12"/>
  <c r="L15" i="12"/>
  <c r="N15" i="12" s="1"/>
  <c r="P15" i="12" s="1"/>
  <c r="I15" i="12"/>
  <c r="F15" i="12"/>
  <c r="O14" i="12"/>
  <c r="L14" i="12"/>
  <c r="N14" i="12" s="1"/>
  <c r="P14" i="12" s="1"/>
  <c r="I14" i="12"/>
  <c r="F14" i="12"/>
  <c r="O13" i="12"/>
  <c r="N13" i="12"/>
  <c r="P13" i="12" s="1"/>
  <c r="L13" i="12"/>
  <c r="I13" i="12"/>
  <c r="F13" i="12"/>
  <c r="O12" i="12"/>
  <c r="L12" i="12"/>
  <c r="N12" i="12" s="1"/>
  <c r="I12" i="12"/>
  <c r="F12" i="12"/>
  <c r="O11" i="12"/>
  <c r="L11" i="12"/>
  <c r="N11" i="12" s="1"/>
  <c r="P11" i="12" s="1"/>
  <c r="I11" i="12"/>
  <c r="F11" i="12"/>
  <c r="O10" i="12"/>
  <c r="L10" i="12"/>
  <c r="N10" i="12" s="1"/>
  <c r="P10" i="12" s="1"/>
  <c r="I10" i="12"/>
  <c r="F10" i="12"/>
  <c r="O9" i="12"/>
  <c r="N9" i="12"/>
  <c r="P9" i="12" s="1"/>
  <c r="L9" i="12"/>
  <c r="I9" i="12"/>
  <c r="F9" i="12"/>
  <c r="O8" i="12"/>
  <c r="L8" i="12"/>
  <c r="I8" i="12"/>
  <c r="F8" i="12"/>
  <c r="O7" i="12"/>
  <c r="N7" i="12"/>
  <c r="P7" i="12" s="1"/>
  <c r="I7" i="12"/>
  <c r="I222" i="12" s="1"/>
  <c r="F7" i="12"/>
  <c r="F222" i="12" s="1"/>
  <c r="G226" i="11"/>
  <c r="D226" i="11"/>
  <c r="G225" i="11"/>
  <c r="I225" i="11" s="1"/>
  <c r="F225" i="11"/>
  <c r="D225" i="11"/>
  <c r="I224" i="11"/>
  <c r="G224" i="11"/>
  <c r="D224" i="11"/>
  <c r="F224" i="11" s="1"/>
  <c r="G223" i="11"/>
  <c r="M222" i="11"/>
  <c r="M225" i="11" s="1"/>
  <c r="H222" i="11"/>
  <c r="H226" i="11" s="1"/>
  <c r="H227" i="11" s="1"/>
  <c r="G222" i="11"/>
  <c r="E222" i="11"/>
  <c r="E226" i="11" s="1"/>
  <c r="E227" i="11" s="1"/>
  <c r="D222" i="11"/>
  <c r="O221" i="11"/>
  <c r="L221" i="11"/>
  <c r="N221" i="11" s="1"/>
  <c r="P221" i="11" s="1"/>
  <c r="F221" i="11"/>
  <c r="P220" i="11"/>
  <c r="O220" i="11"/>
  <c r="L220" i="11"/>
  <c r="N220" i="11" s="1"/>
  <c r="F220" i="11"/>
  <c r="O219" i="11"/>
  <c r="L219" i="11"/>
  <c r="N219" i="11" s="1"/>
  <c r="P219" i="11" s="1"/>
  <c r="F219" i="11"/>
  <c r="O218" i="11"/>
  <c r="L218" i="11"/>
  <c r="N218" i="11" s="1"/>
  <c r="P218" i="11" s="1"/>
  <c r="F218" i="11"/>
  <c r="O217" i="11"/>
  <c r="N217" i="11"/>
  <c r="P217" i="11" s="1"/>
  <c r="L217" i="11"/>
  <c r="F217" i="11"/>
  <c r="O216" i="11"/>
  <c r="N216" i="11"/>
  <c r="P216" i="11" s="1"/>
  <c r="L216" i="11"/>
  <c r="F216" i="11"/>
  <c r="P215" i="11"/>
  <c r="O215" i="11"/>
  <c r="N215" i="11"/>
  <c r="L215" i="11"/>
  <c r="F215" i="11"/>
  <c r="O214" i="11"/>
  <c r="N214" i="11"/>
  <c r="P214" i="11" s="1"/>
  <c r="L214" i="11"/>
  <c r="F214" i="11"/>
  <c r="O213" i="11"/>
  <c r="L213" i="11"/>
  <c r="N213" i="11" s="1"/>
  <c r="P213" i="11" s="1"/>
  <c r="F213" i="11"/>
  <c r="O212" i="11"/>
  <c r="P212" i="11" s="1"/>
  <c r="L212" i="11"/>
  <c r="N212" i="11" s="1"/>
  <c r="F212" i="11"/>
  <c r="O211" i="11"/>
  <c r="L211" i="11"/>
  <c r="N211" i="11" s="1"/>
  <c r="P211" i="11" s="1"/>
  <c r="F211" i="11"/>
  <c r="O210" i="11"/>
  <c r="N210" i="11"/>
  <c r="P210" i="11" s="1"/>
  <c r="L210" i="11"/>
  <c r="F210" i="11"/>
  <c r="O209" i="11"/>
  <c r="N209" i="11"/>
  <c r="P209" i="11" s="1"/>
  <c r="L209" i="11"/>
  <c r="F209" i="11"/>
  <c r="O208" i="11"/>
  <c r="N208" i="11"/>
  <c r="P208" i="11" s="1"/>
  <c r="L208" i="11"/>
  <c r="F208" i="11"/>
  <c r="P207" i="11"/>
  <c r="O207" i="11"/>
  <c r="N207" i="11"/>
  <c r="L207" i="11"/>
  <c r="F207" i="11"/>
  <c r="O206" i="11"/>
  <c r="N206" i="11"/>
  <c r="P206" i="11" s="1"/>
  <c r="L206" i="11"/>
  <c r="F206" i="11"/>
  <c r="O205" i="11"/>
  <c r="L205" i="11"/>
  <c r="N205" i="11" s="1"/>
  <c r="P205" i="11" s="1"/>
  <c r="F205" i="11"/>
  <c r="O204" i="11"/>
  <c r="L204" i="11"/>
  <c r="N204" i="11" s="1"/>
  <c r="P204" i="11" s="1"/>
  <c r="F204" i="11"/>
  <c r="O203" i="11"/>
  <c r="L203" i="11"/>
  <c r="N203" i="11" s="1"/>
  <c r="P203" i="11" s="1"/>
  <c r="F203" i="11"/>
  <c r="O202" i="11"/>
  <c r="N202" i="11"/>
  <c r="P202" i="11" s="1"/>
  <c r="L202" i="11"/>
  <c r="F202" i="11"/>
  <c r="O201" i="11"/>
  <c r="N201" i="11"/>
  <c r="L201" i="11"/>
  <c r="F201" i="11"/>
  <c r="O200" i="11"/>
  <c r="N200" i="11"/>
  <c r="P200" i="11" s="1"/>
  <c r="L200" i="11"/>
  <c r="F200" i="11"/>
  <c r="P199" i="11"/>
  <c r="O199" i="11"/>
  <c r="N199" i="11"/>
  <c r="L199" i="11"/>
  <c r="F199" i="11"/>
  <c r="O198" i="11"/>
  <c r="L198" i="11"/>
  <c r="N198" i="11" s="1"/>
  <c r="P198" i="11" s="1"/>
  <c r="F198" i="11"/>
  <c r="O197" i="11"/>
  <c r="L197" i="11"/>
  <c r="N197" i="11" s="1"/>
  <c r="P197" i="11" s="1"/>
  <c r="F197" i="11"/>
  <c r="P196" i="11"/>
  <c r="O196" i="11"/>
  <c r="L196" i="11"/>
  <c r="N196" i="11" s="1"/>
  <c r="F196" i="11"/>
  <c r="O195" i="11"/>
  <c r="L195" i="11"/>
  <c r="N195" i="11" s="1"/>
  <c r="P195" i="11" s="1"/>
  <c r="F195" i="11"/>
  <c r="O194" i="11"/>
  <c r="L194" i="11"/>
  <c r="N194" i="11" s="1"/>
  <c r="P194" i="11" s="1"/>
  <c r="F194" i="11"/>
  <c r="O193" i="11"/>
  <c r="N193" i="11"/>
  <c r="P193" i="11" s="1"/>
  <c r="L193" i="11"/>
  <c r="F193" i="11"/>
  <c r="O192" i="11"/>
  <c r="N192" i="11"/>
  <c r="P192" i="11" s="1"/>
  <c r="L192" i="11"/>
  <c r="F192" i="11"/>
  <c r="P191" i="11"/>
  <c r="O191" i="11"/>
  <c r="N191" i="11"/>
  <c r="L191" i="11"/>
  <c r="F191" i="11"/>
  <c r="O190" i="11"/>
  <c r="N190" i="11"/>
  <c r="P190" i="11" s="1"/>
  <c r="L190" i="11"/>
  <c r="F190" i="11"/>
  <c r="O189" i="11"/>
  <c r="L189" i="11"/>
  <c r="N189" i="11" s="1"/>
  <c r="P189" i="11" s="1"/>
  <c r="F189" i="11"/>
  <c r="O188" i="11"/>
  <c r="L188" i="11"/>
  <c r="N188" i="11" s="1"/>
  <c r="P188" i="11" s="1"/>
  <c r="F188" i="11"/>
  <c r="O187" i="11"/>
  <c r="L187" i="11"/>
  <c r="N187" i="11" s="1"/>
  <c r="P187" i="11" s="1"/>
  <c r="F187" i="11"/>
  <c r="O186" i="11"/>
  <c r="L186" i="11"/>
  <c r="N186" i="11" s="1"/>
  <c r="P186" i="11" s="1"/>
  <c r="F186" i="11"/>
  <c r="O185" i="11"/>
  <c r="N185" i="11"/>
  <c r="L185" i="11"/>
  <c r="F185" i="11"/>
  <c r="O184" i="11"/>
  <c r="N184" i="11"/>
  <c r="P184" i="11" s="1"/>
  <c r="L184" i="11"/>
  <c r="F184" i="11"/>
  <c r="P183" i="11"/>
  <c r="O183" i="11"/>
  <c r="N183" i="11"/>
  <c r="L183" i="11"/>
  <c r="F183" i="11"/>
  <c r="O182" i="11"/>
  <c r="N182" i="11"/>
  <c r="P182" i="11" s="1"/>
  <c r="I182" i="11"/>
  <c r="G182" i="11"/>
  <c r="F182" i="11"/>
  <c r="D182" i="11"/>
  <c r="O181" i="11"/>
  <c r="P181" i="11" s="1"/>
  <c r="N181" i="11"/>
  <c r="I181" i="11"/>
  <c r="F181" i="11"/>
  <c r="O180" i="11"/>
  <c r="N180" i="11"/>
  <c r="P180" i="11" s="1"/>
  <c r="I180" i="11"/>
  <c r="F180" i="11"/>
  <c r="O179" i="11"/>
  <c r="N179" i="11"/>
  <c r="I179" i="11"/>
  <c r="F179" i="11"/>
  <c r="O178" i="11"/>
  <c r="N178" i="11"/>
  <c r="P178" i="11" s="1"/>
  <c r="I178" i="11"/>
  <c r="F178" i="11"/>
  <c r="P177" i="11"/>
  <c r="O177" i="11"/>
  <c r="N177" i="11"/>
  <c r="I177" i="11"/>
  <c r="F177" i="11"/>
  <c r="O176" i="11"/>
  <c r="N176" i="11"/>
  <c r="P176" i="11" s="1"/>
  <c r="I176" i="11"/>
  <c r="F176" i="11"/>
  <c r="P175" i="11"/>
  <c r="O175" i="11"/>
  <c r="N175" i="11"/>
  <c r="I175" i="11"/>
  <c r="F175" i="11"/>
  <c r="O174" i="11"/>
  <c r="P174" i="11" s="1"/>
  <c r="N174" i="11"/>
  <c r="I174" i="11"/>
  <c r="F174" i="11"/>
  <c r="O173" i="11"/>
  <c r="P173" i="11" s="1"/>
  <c r="N173" i="11"/>
  <c r="I173" i="11"/>
  <c r="F173" i="11"/>
  <c r="O172" i="11"/>
  <c r="N172" i="11"/>
  <c r="P172" i="11" s="1"/>
  <c r="I172" i="11"/>
  <c r="F172" i="11"/>
  <c r="O171" i="11"/>
  <c r="N171" i="11"/>
  <c r="P171" i="11" s="1"/>
  <c r="I171" i="11"/>
  <c r="F171" i="11"/>
  <c r="O170" i="11"/>
  <c r="N170" i="11"/>
  <c r="P170" i="11" s="1"/>
  <c r="I170" i="11"/>
  <c r="F170" i="11"/>
  <c r="P169" i="11"/>
  <c r="O169" i="11"/>
  <c r="N169" i="11"/>
  <c r="I169" i="11"/>
  <c r="F169" i="11"/>
  <c r="O168" i="11"/>
  <c r="N168" i="11"/>
  <c r="P168" i="11" s="1"/>
  <c r="I168" i="11"/>
  <c r="F168" i="11"/>
  <c r="P167" i="11"/>
  <c r="O167" i="11"/>
  <c r="N167" i="11"/>
  <c r="I167" i="11"/>
  <c r="F167" i="11"/>
  <c r="P166" i="11"/>
  <c r="O166" i="11"/>
  <c r="N166" i="11"/>
  <c r="I166" i="11"/>
  <c r="F166" i="11"/>
  <c r="O165" i="11"/>
  <c r="P165" i="11" s="1"/>
  <c r="N165" i="11"/>
  <c r="I165" i="11"/>
  <c r="F165" i="11"/>
  <c r="O164" i="11"/>
  <c r="N164" i="11"/>
  <c r="P164" i="11" s="1"/>
  <c r="I164" i="11"/>
  <c r="F164" i="11"/>
  <c r="O163" i="11"/>
  <c r="N163" i="11"/>
  <c r="P163" i="11" s="1"/>
  <c r="I163" i="11"/>
  <c r="F163" i="11"/>
  <c r="O162" i="11"/>
  <c r="N162" i="11"/>
  <c r="P162" i="11" s="1"/>
  <c r="I162" i="11"/>
  <c r="F162" i="11"/>
  <c r="P161" i="11"/>
  <c r="O161" i="11"/>
  <c r="N161" i="11"/>
  <c r="I161" i="11"/>
  <c r="F161" i="11"/>
  <c r="O160" i="11"/>
  <c r="N160" i="11"/>
  <c r="P160" i="11" s="1"/>
  <c r="I160" i="11"/>
  <c r="F160" i="11"/>
  <c r="P159" i="11"/>
  <c r="O159" i="11"/>
  <c r="N159" i="11"/>
  <c r="I159" i="11"/>
  <c r="F159" i="11"/>
  <c r="O158" i="11"/>
  <c r="P158" i="11" s="1"/>
  <c r="N158" i="11"/>
  <c r="I158" i="11"/>
  <c r="F158" i="11"/>
  <c r="O157" i="11"/>
  <c r="P157" i="11" s="1"/>
  <c r="N157" i="11"/>
  <c r="I157" i="11"/>
  <c r="F157" i="11"/>
  <c r="O156" i="11"/>
  <c r="N156" i="11"/>
  <c r="P156" i="11" s="1"/>
  <c r="I156" i="11"/>
  <c r="F156" i="11"/>
  <c r="O155" i="11"/>
  <c r="N155" i="11"/>
  <c r="I155" i="11"/>
  <c r="F155" i="11"/>
  <c r="O154" i="11"/>
  <c r="L154" i="11"/>
  <c r="I154" i="11"/>
  <c r="G154" i="11"/>
  <c r="F154" i="11"/>
  <c r="D154" i="11"/>
  <c r="O153" i="11"/>
  <c r="P153" i="11" s="1"/>
  <c r="G153" i="11"/>
  <c r="I153" i="11" s="1"/>
  <c r="F153" i="11"/>
  <c r="D153" i="11"/>
  <c r="O152" i="11"/>
  <c r="P152" i="11" s="1"/>
  <c r="I152" i="11"/>
  <c r="F152" i="11"/>
  <c r="O151" i="11"/>
  <c r="P151" i="11" s="1"/>
  <c r="I151" i="11"/>
  <c r="F151" i="11"/>
  <c r="O150" i="11"/>
  <c r="P150" i="11" s="1"/>
  <c r="I150" i="11"/>
  <c r="F150" i="11"/>
  <c r="O149" i="11"/>
  <c r="P149" i="11" s="1"/>
  <c r="I149" i="11"/>
  <c r="F149" i="11"/>
  <c r="P148" i="11"/>
  <c r="O148" i="11"/>
  <c r="I148" i="11"/>
  <c r="F148" i="11"/>
  <c r="O147" i="11"/>
  <c r="P147" i="11" s="1"/>
  <c r="I147" i="11"/>
  <c r="F147" i="11"/>
  <c r="O146" i="11"/>
  <c r="P146" i="11" s="1"/>
  <c r="I146" i="11"/>
  <c r="F146" i="11"/>
  <c r="O145" i="11"/>
  <c r="P145" i="11" s="1"/>
  <c r="I145" i="11"/>
  <c r="F145" i="11"/>
  <c r="O144" i="11"/>
  <c r="P144" i="11" s="1"/>
  <c r="I144" i="11"/>
  <c r="F144" i="11"/>
  <c r="O143" i="11"/>
  <c r="P143" i="11" s="1"/>
  <c r="I143" i="11"/>
  <c r="F143" i="11"/>
  <c r="O142" i="11"/>
  <c r="P142" i="11" s="1"/>
  <c r="I142" i="11"/>
  <c r="F142" i="11"/>
  <c r="O141" i="11"/>
  <c r="P141" i="11" s="1"/>
  <c r="I141" i="11"/>
  <c r="F141" i="11"/>
  <c r="P140" i="11"/>
  <c r="O140" i="11"/>
  <c r="I140" i="11"/>
  <c r="F140" i="11"/>
  <c r="O139" i="11"/>
  <c r="P139" i="11" s="1"/>
  <c r="I139" i="11"/>
  <c r="F139" i="11"/>
  <c r="P138" i="11"/>
  <c r="O138" i="11"/>
  <c r="I138" i="11"/>
  <c r="F138" i="11"/>
  <c r="O137" i="11"/>
  <c r="P137" i="11" s="1"/>
  <c r="I137" i="11"/>
  <c r="F137" i="11"/>
  <c r="O136" i="11"/>
  <c r="P136" i="11" s="1"/>
  <c r="I136" i="11"/>
  <c r="F136" i="11"/>
  <c r="O135" i="11"/>
  <c r="P135" i="11" s="1"/>
  <c r="I135" i="11"/>
  <c r="F135" i="11"/>
  <c r="O134" i="11"/>
  <c r="P134" i="11" s="1"/>
  <c r="I134" i="11"/>
  <c r="F134" i="11"/>
  <c r="O133" i="11"/>
  <c r="P133" i="11" s="1"/>
  <c r="I133" i="11"/>
  <c r="F133" i="11"/>
  <c r="P132" i="11"/>
  <c r="O132" i="11"/>
  <c r="I132" i="11"/>
  <c r="F132" i="11"/>
  <c r="O131" i="11"/>
  <c r="P131" i="11" s="1"/>
  <c r="I131" i="11"/>
  <c r="F131" i="11"/>
  <c r="O130" i="11"/>
  <c r="P130" i="11" s="1"/>
  <c r="I130" i="11"/>
  <c r="F130" i="11"/>
  <c r="O129" i="11"/>
  <c r="P129" i="11" s="1"/>
  <c r="I129" i="11"/>
  <c r="F129" i="11"/>
  <c r="O128" i="11"/>
  <c r="P128" i="11" s="1"/>
  <c r="I128" i="11"/>
  <c r="F128" i="11"/>
  <c r="O127" i="11"/>
  <c r="P127" i="11" s="1"/>
  <c r="I127" i="11"/>
  <c r="F127" i="11"/>
  <c r="O126" i="11"/>
  <c r="P126" i="11" s="1"/>
  <c r="I126" i="11"/>
  <c r="F126" i="11"/>
  <c r="O125" i="11"/>
  <c r="P125" i="11" s="1"/>
  <c r="I125" i="11"/>
  <c r="F125" i="11"/>
  <c r="P124" i="11"/>
  <c r="O124" i="11"/>
  <c r="I124" i="11"/>
  <c r="F124" i="11"/>
  <c r="O123" i="11"/>
  <c r="P123" i="11" s="1"/>
  <c r="I123" i="11"/>
  <c r="F123" i="11"/>
  <c r="P122" i="11"/>
  <c r="O122" i="11"/>
  <c r="I122" i="11"/>
  <c r="F122" i="11"/>
  <c r="O121" i="11"/>
  <c r="P121" i="11" s="1"/>
  <c r="I121" i="11"/>
  <c r="F121" i="11"/>
  <c r="O120" i="11"/>
  <c r="P120" i="11" s="1"/>
  <c r="I120" i="11"/>
  <c r="F120" i="11"/>
  <c r="O119" i="11"/>
  <c r="P119" i="11" s="1"/>
  <c r="I119" i="11"/>
  <c r="F119" i="11"/>
  <c r="O118" i="11"/>
  <c r="P118" i="11" s="1"/>
  <c r="I118" i="11"/>
  <c r="F118" i="11"/>
  <c r="O117" i="11"/>
  <c r="P117" i="11" s="1"/>
  <c r="I117" i="11"/>
  <c r="F117" i="11"/>
  <c r="P116" i="11"/>
  <c r="O116" i="11"/>
  <c r="I116" i="11"/>
  <c r="F116" i="11"/>
  <c r="O115" i="11"/>
  <c r="P115" i="11" s="1"/>
  <c r="I115" i="11"/>
  <c r="F115" i="11"/>
  <c r="O114" i="11"/>
  <c r="P114" i="11" s="1"/>
  <c r="I114" i="11"/>
  <c r="F114" i="11"/>
  <c r="O113" i="11"/>
  <c r="P113" i="11" s="1"/>
  <c r="I113" i="11"/>
  <c r="F113" i="11"/>
  <c r="O112" i="11"/>
  <c r="P112" i="11" s="1"/>
  <c r="I112" i="11"/>
  <c r="F112" i="11"/>
  <c r="O111" i="11"/>
  <c r="P111" i="11" s="1"/>
  <c r="I111" i="11"/>
  <c r="F111" i="11"/>
  <c r="O110" i="11"/>
  <c r="P110" i="11" s="1"/>
  <c r="I110" i="11"/>
  <c r="F110" i="11"/>
  <c r="O109" i="11"/>
  <c r="P109" i="11" s="1"/>
  <c r="I109" i="11"/>
  <c r="F109" i="11"/>
  <c r="P108" i="11"/>
  <c r="O108" i="11"/>
  <c r="I108" i="11"/>
  <c r="F108" i="11"/>
  <c r="O107" i="11"/>
  <c r="P107" i="11" s="1"/>
  <c r="I107" i="11"/>
  <c r="F107" i="11"/>
  <c r="P106" i="11"/>
  <c r="O106" i="11"/>
  <c r="I106" i="11"/>
  <c r="F106" i="11"/>
  <c r="O105" i="11"/>
  <c r="P105" i="11" s="1"/>
  <c r="I105" i="11"/>
  <c r="F105" i="11"/>
  <c r="O104" i="11"/>
  <c r="P104" i="11" s="1"/>
  <c r="I104" i="11"/>
  <c r="F104" i="11"/>
  <c r="O103" i="11"/>
  <c r="P103" i="11" s="1"/>
  <c r="I103" i="11"/>
  <c r="F103" i="11"/>
  <c r="O102" i="11"/>
  <c r="P102" i="11" s="1"/>
  <c r="I102" i="11"/>
  <c r="F102" i="11"/>
  <c r="O101" i="11"/>
  <c r="P101" i="11" s="1"/>
  <c r="I101" i="11"/>
  <c r="F101" i="11"/>
  <c r="P100" i="11"/>
  <c r="O100" i="11"/>
  <c r="I100" i="11"/>
  <c r="F100" i="11"/>
  <c r="O99" i="11"/>
  <c r="P99" i="11" s="1"/>
  <c r="I99" i="11"/>
  <c r="F99" i="11"/>
  <c r="O98" i="11"/>
  <c r="P98" i="11" s="1"/>
  <c r="I98" i="11"/>
  <c r="F98" i="11"/>
  <c r="O97" i="11"/>
  <c r="P97" i="11" s="1"/>
  <c r="I97" i="11"/>
  <c r="F97" i="11"/>
  <c r="O96" i="11"/>
  <c r="P96" i="11" s="1"/>
  <c r="I96" i="11"/>
  <c r="F96" i="11"/>
  <c r="O95" i="11"/>
  <c r="P95" i="11" s="1"/>
  <c r="I95" i="11"/>
  <c r="F95" i="11"/>
  <c r="O94" i="11"/>
  <c r="P94" i="11" s="1"/>
  <c r="I94" i="11"/>
  <c r="F94" i="11"/>
  <c r="O93" i="11"/>
  <c r="P93" i="11" s="1"/>
  <c r="I93" i="11"/>
  <c r="F93" i="11"/>
  <c r="P92" i="11"/>
  <c r="O92" i="11"/>
  <c r="I92" i="11"/>
  <c r="F92" i="11"/>
  <c r="O91" i="11"/>
  <c r="P91" i="11" s="1"/>
  <c r="I91" i="11"/>
  <c r="F91" i="11"/>
  <c r="P90" i="11"/>
  <c r="O90" i="11"/>
  <c r="I90" i="11"/>
  <c r="F90" i="11"/>
  <c r="O89" i="11"/>
  <c r="P89" i="11" s="1"/>
  <c r="I89" i="11"/>
  <c r="F89" i="11"/>
  <c r="O88" i="11"/>
  <c r="P88" i="11" s="1"/>
  <c r="I88" i="11"/>
  <c r="F88" i="11"/>
  <c r="O87" i="11"/>
  <c r="P87" i="11" s="1"/>
  <c r="I87" i="11"/>
  <c r="F87" i="11"/>
  <c r="O86" i="11"/>
  <c r="P86" i="11" s="1"/>
  <c r="I86" i="11"/>
  <c r="F86" i="11"/>
  <c r="O85" i="11"/>
  <c r="P85" i="11" s="1"/>
  <c r="I85" i="11"/>
  <c r="F85" i="11"/>
  <c r="P84" i="11"/>
  <c r="O84" i="11"/>
  <c r="I84" i="11"/>
  <c r="F84" i="11"/>
  <c r="O83" i="11"/>
  <c r="P83" i="11" s="1"/>
  <c r="I83" i="11"/>
  <c r="F83" i="11"/>
  <c r="O82" i="11"/>
  <c r="P82" i="11" s="1"/>
  <c r="I82" i="11"/>
  <c r="F82" i="11"/>
  <c r="O81" i="11"/>
  <c r="P81" i="11" s="1"/>
  <c r="I81" i="11"/>
  <c r="F81" i="11"/>
  <c r="O80" i="11"/>
  <c r="P80" i="11" s="1"/>
  <c r="I80" i="11"/>
  <c r="F80" i="11"/>
  <c r="O79" i="11"/>
  <c r="P79" i="11" s="1"/>
  <c r="I79" i="11"/>
  <c r="F79" i="11"/>
  <c r="O78" i="11"/>
  <c r="P78" i="11" s="1"/>
  <c r="I78" i="11"/>
  <c r="F78" i="11"/>
  <c r="O77" i="11"/>
  <c r="L77" i="11"/>
  <c r="I77" i="11"/>
  <c r="G77" i="11"/>
  <c r="D77" i="11"/>
  <c r="F77" i="11" s="1"/>
  <c r="O76" i="11"/>
  <c r="L76" i="11"/>
  <c r="G76" i="11"/>
  <c r="I76" i="11" s="1"/>
  <c r="F76" i="11"/>
  <c r="D76" i="11"/>
  <c r="P75" i="11"/>
  <c r="O75" i="11"/>
  <c r="L75" i="11"/>
  <c r="N75" i="11" s="1"/>
  <c r="I75" i="11"/>
  <c r="F75" i="11"/>
  <c r="O74" i="11"/>
  <c r="L74" i="11"/>
  <c r="N74" i="11" s="1"/>
  <c r="P74" i="11" s="1"/>
  <c r="I74" i="11"/>
  <c r="F74" i="11"/>
  <c r="O73" i="11"/>
  <c r="N73" i="11"/>
  <c r="P73" i="11" s="1"/>
  <c r="L73" i="11"/>
  <c r="I73" i="11"/>
  <c r="F73" i="11"/>
  <c r="O72" i="11"/>
  <c r="L72" i="11"/>
  <c r="N72" i="11" s="1"/>
  <c r="P72" i="11" s="1"/>
  <c r="I72" i="11"/>
  <c r="F72" i="11"/>
  <c r="O71" i="11"/>
  <c r="P71" i="11" s="1"/>
  <c r="L71" i="11"/>
  <c r="N71" i="11" s="1"/>
  <c r="I71" i="11"/>
  <c r="F71" i="11"/>
  <c r="O70" i="11"/>
  <c r="L70" i="11"/>
  <c r="N70" i="11" s="1"/>
  <c r="P70" i="11" s="1"/>
  <c r="I70" i="11"/>
  <c r="F70" i="11"/>
  <c r="O69" i="11"/>
  <c r="N69" i="11"/>
  <c r="P69" i="11" s="1"/>
  <c r="L69" i="11"/>
  <c r="I69" i="11"/>
  <c r="F69" i="11"/>
  <c r="O68" i="11"/>
  <c r="L68" i="11"/>
  <c r="N68" i="11" s="1"/>
  <c r="P68" i="11" s="1"/>
  <c r="I68" i="11"/>
  <c r="F68" i="11"/>
  <c r="O67" i="11"/>
  <c r="P67" i="11" s="1"/>
  <c r="L67" i="11"/>
  <c r="N67" i="11" s="1"/>
  <c r="I67" i="11"/>
  <c r="F67" i="11"/>
  <c r="O66" i="11"/>
  <c r="N66" i="11"/>
  <c r="P66" i="11" s="1"/>
  <c r="L66" i="11"/>
  <c r="I66" i="11"/>
  <c r="F66" i="11"/>
  <c r="O65" i="11"/>
  <c r="N65" i="11"/>
  <c r="P65" i="11" s="1"/>
  <c r="L65" i="11"/>
  <c r="I65" i="11"/>
  <c r="F65" i="11"/>
  <c r="O64" i="11"/>
  <c r="L64" i="11"/>
  <c r="N64" i="11" s="1"/>
  <c r="P64" i="11" s="1"/>
  <c r="I64" i="11"/>
  <c r="F64" i="11"/>
  <c r="O63" i="11"/>
  <c r="L63" i="11"/>
  <c r="G63" i="11"/>
  <c r="I63" i="11" s="1"/>
  <c r="D63" i="11"/>
  <c r="F63" i="11" s="1"/>
  <c r="O62" i="11"/>
  <c r="L62" i="11"/>
  <c r="N62" i="11" s="1"/>
  <c r="P62" i="11" s="1"/>
  <c r="I62" i="11"/>
  <c r="F62" i="11"/>
  <c r="O61" i="11"/>
  <c r="N61" i="11"/>
  <c r="P61" i="11" s="1"/>
  <c r="L61" i="11"/>
  <c r="I61" i="11"/>
  <c r="F61" i="11"/>
  <c r="O60" i="11"/>
  <c r="L60" i="11"/>
  <c r="N60" i="11" s="1"/>
  <c r="P60" i="11" s="1"/>
  <c r="I60" i="11"/>
  <c r="F60" i="11"/>
  <c r="O59" i="11"/>
  <c r="P59" i="11" s="1"/>
  <c r="L59" i="11"/>
  <c r="N59" i="11" s="1"/>
  <c r="I59" i="11"/>
  <c r="F59" i="11"/>
  <c r="O58" i="11"/>
  <c r="L58" i="11"/>
  <c r="N58" i="11" s="1"/>
  <c r="P58" i="11" s="1"/>
  <c r="I58" i="11"/>
  <c r="F58" i="11"/>
  <c r="O57" i="11"/>
  <c r="N57" i="11"/>
  <c r="P57" i="11" s="1"/>
  <c r="L57" i="11"/>
  <c r="I57" i="11"/>
  <c r="F57" i="11"/>
  <c r="O56" i="11"/>
  <c r="L56" i="11"/>
  <c r="N56" i="11" s="1"/>
  <c r="P56" i="11" s="1"/>
  <c r="I56" i="11"/>
  <c r="F56" i="11"/>
  <c r="O55" i="11"/>
  <c r="P55" i="11" s="1"/>
  <c r="L55" i="11"/>
  <c r="N55" i="11" s="1"/>
  <c r="I55" i="11"/>
  <c r="F55" i="11"/>
  <c r="O54" i="11"/>
  <c r="N54" i="11"/>
  <c r="P54" i="11" s="1"/>
  <c r="L54" i="11"/>
  <c r="I54" i="11"/>
  <c r="F54" i="11"/>
  <c r="O53" i="11"/>
  <c r="N53" i="11"/>
  <c r="P53" i="11" s="1"/>
  <c r="L53" i="11"/>
  <c r="I53" i="11"/>
  <c r="F53" i="11"/>
  <c r="O52" i="11"/>
  <c r="Q52" i="11" s="1"/>
  <c r="L52" i="11"/>
  <c r="N52" i="11" s="1"/>
  <c r="I52" i="11"/>
  <c r="F52" i="11"/>
  <c r="O51" i="11"/>
  <c r="L51" i="11"/>
  <c r="N51" i="11" s="1"/>
  <c r="P51" i="11" s="1"/>
  <c r="I51" i="11"/>
  <c r="F51" i="11"/>
  <c r="O50" i="11"/>
  <c r="N50" i="11"/>
  <c r="P50" i="11" s="1"/>
  <c r="L50" i="11"/>
  <c r="I50" i="11"/>
  <c r="F50" i="11"/>
  <c r="O49" i="11"/>
  <c r="N49" i="11"/>
  <c r="P49" i="11" s="1"/>
  <c r="L49" i="11"/>
  <c r="I49" i="11"/>
  <c r="F49" i="11"/>
  <c r="O48" i="11"/>
  <c r="L48" i="11"/>
  <c r="N48" i="11" s="1"/>
  <c r="P48" i="11" s="1"/>
  <c r="I48" i="11"/>
  <c r="F48" i="11"/>
  <c r="P47" i="11"/>
  <c r="O47" i="11"/>
  <c r="L47" i="11"/>
  <c r="N47" i="11" s="1"/>
  <c r="I47" i="11"/>
  <c r="F47" i="11"/>
  <c r="O46" i="11"/>
  <c r="L46" i="11"/>
  <c r="N46" i="11" s="1"/>
  <c r="P46" i="11" s="1"/>
  <c r="I46" i="11"/>
  <c r="F46" i="11"/>
  <c r="O45" i="11"/>
  <c r="L45" i="11"/>
  <c r="N45" i="11" s="1"/>
  <c r="P45" i="11" s="1"/>
  <c r="I45" i="11"/>
  <c r="F45" i="11"/>
  <c r="O44" i="11"/>
  <c r="L44" i="11"/>
  <c r="N44" i="11" s="1"/>
  <c r="P44" i="11" s="1"/>
  <c r="I44" i="11"/>
  <c r="F44" i="11"/>
  <c r="O43" i="11"/>
  <c r="P43" i="11" s="1"/>
  <c r="L43" i="11"/>
  <c r="N43" i="11" s="1"/>
  <c r="I43" i="11"/>
  <c r="F43" i="11"/>
  <c r="O42" i="11"/>
  <c r="N42" i="11"/>
  <c r="P42" i="11" s="1"/>
  <c r="L42" i="11"/>
  <c r="I42" i="11"/>
  <c r="F42" i="11"/>
  <c r="O41" i="11"/>
  <c r="L41" i="11"/>
  <c r="N41" i="11" s="1"/>
  <c r="P41" i="11" s="1"/>
  <c r="I41" i="11"/>
  <c r="F41" i="11"/>
  <c r="O40" i="11"/>
  <c r="L40" i="11"/>
  <c r="N40" i="11" s="1"/>
  <c r="P40" i="11" s="1"/>
  <c r="I40" i="11"/>
  <c r="F40" i="11"/>
  <c r="P39" i="11"/>
  <c r="O39" i="11"/>
  <c r="L39" i="11"/>
  <c r="N39" i="11" s="1"/>
  <c r="I39" i="11"/>
  <c r="F39" i="11"/>
  <c r="O38" i="11"/>
  <c r="L38" i="11"/>
  <c r="N38" i="11" s="1"/>
  <c r="P38" i="11" s="1"/>
  <c r="I38" i="11"/>
  <c r="F38" i="11"/>
  <c r="Q37" i="11"/>
  <c r="N37" i="11"/>
  <c r="I37" i="11"/>
  <c r="F37" i="11"/>
  <c r="Q36" i="11"/>
  <c r="N36" i="11"/>
  <c r="G36" i="11"/>
  <c r="I36" i="11" s="1"/>
  <c r="D36" i="11"/>
  <c r="F36" i="11" s="1"/>
  <c r="O35" i="11"/>
  <c r="L35" i="11"/>
  <c r="N35" i="11" s="1"/>
  <c r="P35" i="11" s="1"/>
  <c r="I35" i="11"/>
  <c r="F35" i="11"/>
  <c r="O34" i="11"/>
  <c r="L34" i="11"/>
  <c r="N34" i="11" s="1"/>
  <c r="P34" i="11" s="1"/>
  <c r="I34" i="11"/>
  <c r="F34" i="11"/>
  <c r="O33" i="11"/>
  <c r="L33" i="11"/>
  <c r="N33" i="11" s="1"/>
  <c r="P33" i="11" s="1"/>
  <c r="I33" i="11"/>
  <c r="F33" i="11"/>
  <c r="P32" i="11"/>
  <c r="O32" i="11"/>
  <c r="L32" i="11"/>
  <c r="N32" i="11" s="1"/>
  <c r="I32" i="11"/>
  <c r="F32" i="11"/>
  <c r="O31" i="11"/>
  <c r="L31" i="11"/>
  <c r="N31" i="11" s="1"/>
  <c r="I31" i="11"/>
  <c r="F31" i="11"/>
  <c r="O30" i="11"/>
  <c r="L30" i="11"/>
  <c r="N30" i="11" s="1"/>
  <c r="P30" i="11" s="1"/>
  <c r="I30" i="11"/>
  <c r="F30" i="11"/>
  <c r="O29" i="11"/>
  <c r="L29" i="11"/>
  <c r="N29" i="11" s="1"/>
  <c r="P29" i="11" s="1"/>
  <c r="I29" i="11"/>
  <c r="F29" i="11"/>
  <c r="O28" i="11"/>
  <c r="L28" i="11"/>
  <c r="N28" i="11" s="1"/>
  <c r="P28" i="11" s="1"/>
  <c r="I28" i="11"/>
  <c r="F28" i="11"/>
  <c r="O27" i="11"/>
  <c r="L27" i="11"/>
  <c r="N27" i="11" s="1"/>
  <c r="P27" i="11" s="1"/>
  <c r="I27" i="11"/>
  <c r="F27" i="11"/>
  <c r="O26" i="11"/>
  <c r="L26" i="11"/>
  <c r="N26" i="11" s="1"/>
  <c r="P26" i="11" s="1"/>
  <c r="I26" i="11"/>
  <c r="F26" i="11"/>
  <c r="O25" i="11"/>
  <c r="L25" i="11"/>
  <c r="N25" i="11" s="1"/>
  <c r="P25" i="11" s="1"/>
  <c r="I25" i="11"/>
  <c r="F25" i="11"/>
  <c r="O24" i="11"/>
  <c r="P24" i="11" s="1"/>
  <c r="L24" i="11"/>
  <c r="N24" i="11" s="1"/>
  <c r="I24" i="11"/>
  <c r="F24" i="11"/>
  <c r="O23" i="11"/>
  <c r="Q23" i="11" s="1"/>
  <c r="Q222" i="11" s="1"/>
  <c r="Q226" i="11" s="1"/>
  <c r="L23" i="11"/>
  <c r="N23" i="11" s="1"/>
  <c r="I23" i="11"/>
  <c r="F23" i="11"/>
  <c r="O22" i="11"/>
  <c r="L22" i="11"/>
  <c r="N22" i="11" s="1"/>
  <c r="P22" i="11" s="1"/>
  <c r="I22" i="11"/>
  <c r="F22" i="11"/>
  <c r="O21" i="11"/>
  <c r="L21" i="11"/>
  <c r="N21" i="11" s="1"/>
  <c r="P21" i="11" s="1"/>
  <c r="I21" i="11"/>
  <c r="F21" i="11"/>
  <c r="O20" i="11"/>
  <c r="L20" i="11"/>
  <c r="N20" i="11" s="1"/>
  <c r="P20" i="11" s="1"/>
  <c r="I20" i="11"/>
  <c r="F20" i="11"/>
  <c r="O19" i="11"/>
  <c r="L19" i="11"/>
  <c r="N19" i="11" s="1"/>
  <c r="P19" i="11" s="1"/>
  <c r="I19" i="11"/>
  <c r="F19" i="11"/>
  <c r="O18" i="11"/>
  <c r="L18" i="11"/>
  <c r="N18" i="11" s="1"/>
  <c r="P18" i="11" s="1"/>
  <c r="I18" i="11"/>
  <c r="F18" i="11"/>
  <c r="O17" i="11"/>
  <c r="L17" i="11"/>
  <c r="N17" i="11" s="1"/>
  <c r="P17" i="11" s="1"/>
  <c r="I17" i="11"/>
  <c r="F17" i="11"/>
  <c r="O16" i="11"/>
  <c r="P16" i="11" s="1"/>
  <c r="L16" i="11"/>
  <c r="N16" i="11" s="1"/>
  <c r="I16" i="11"/>
  <c r="F16" i="11"/>
  <c r="O15" i="11"/>
  <c r="L15" i="11"/>
  <c r="N15" i="11" s="1"/>
  <c r="I15" i="11"/>
  <c r="F15" i="11"/>
  <c r="O14" i="11"/>
  <c r="L14" i="11"/>
  <c r="N14" i="11" s="1"/>
  <c r="P14" i="11" s="1"/>
  <c r="I14" i="11"/>
  <c r="F14" i="11"/>
  <c r="O13" i="11"/>
  <c r="L13" i="11"/>
  <c r="N13" i="11" s="1"/>
  <c r="P13" i="11" s="1"/>
  <c r="I13" i="11"/>
  <c r="F13" i="11"/>
  <c r="O12" i="11"/>
  <c r="L12" i="11"/>
  <c r="N12" i="11" s="1"/>
  <c r="P12" i="11" s="1"/>
  <c r="I12" i="11"/>
  <c r="F12" i="11"/>
  <c r="O11" i="11"/>
  <c r="L11" i="11"/>
  <c r="N11" i="11" s="1"/>
  <c r="P11" i="11" s="1"/>
  <c r="I11" i="11"/>
  <c r="F11" i="11"/>
  <c r="O10" i="11"/>
  <c r="N10" i="11"/>
  <c r="P10" i="11" s="1"/>
  <c r="L10" i="11"/>
  <c r="I10" i="11"/>
  <c r="F10" i="11"/>
  <c r="O9" i="11"/>
  <c r="N9" i="11"/>
  <c r="P9" i="11" s="1"/>
  <c r="L9" i="11"/>
  <c r="I9" i="11"/>
  <c r="F9" i="11"/>
  <c r="O8" i="11"/>
  <c r="L8" i="11"/>
  <c r="I8" i="11"/>
  <c r="F8" i="11"/>
  <c r="O7" i="11"/>
  <c r="N7" i="11"/>
  <c r="P7" i="11" s="1"/>
  <c r="I7" i="11"/>
  <c r="F7" i="11"/>
  <c r="H227" i="9"/>
  <c r="G227" i="9"/>
  <c r="E227" i="9"/>
  <c r="G226" i="9"/>
  <c r="I226" i="9" s="1"/>
  <c r="D226" i="9"/>
  <c r="I225" i="9"/>
  <c r="G225" i="9"/>
  <c r="D225" i="9"/>
  <c r="F225" i="9" s="1"/>
  <c r="G224" i="9"/>
  <c r="I224" i="9" s="1"/>
  <c r="F224" i="9"/>
  <c r="D224" i="9"/>
  <c r="G223" i="9"/>
  <c r="M222" i="9"/>
  <c r="M225" i="9" s="1"/>
  <c r="H222" i="9"/>
  <c r="E222" i="9"/>
  <c r="O221" i="9"/>
  <c r="L221" i="9"/>
  <c r="N221" i="9" s="1"/>
  <c r="P221" i="9" s="1"/>
  <c r="F221" i="9"/>
  <c r="O220" i="9"/>
  <c r="L220" i="9"/>
  <c r="N220" i="9" s="1"/>
  <c r="P220" i="9" s="1"/>
  <c r="F220" i="9"/>
  <c r="O219" i="9"/>
  <c r="L219" i="9"/>
  <c r="N219" i="9" s="1"/>
  <c r="P219" i="9" s="1"/>
  <c r="F219" i="9"/>
  <c r="O218" i="9"/>
  <c r="L218" i="9"/>
  <c r="N218" i="9" s="1"/>
  <c r="P218" i="9" s="1"/>
  <c r="F218" i="9"/>
  <c r="O217" i="9"/>
  <c r="N217" i="9"/>
  <c r="P217" i="9" s="1"/>
  <c r="L217" i="9"/>
  <c r="F217" i="9"/>
  <c r="O216" i="9"/>
  <c r="N216" i="9"/>
  <c r="P216" i="9" s="1"/>
  <c r="L216" i="9"/>
  <c r="F216" i="9"/>
  <c r="P215" i="9"/>
  <c r="O215" i="9"/>
  <c r="N215" i="9"/>
  <c r="L215" i="9"/>
  <c r="F215" i="9"/>
  <c r="P214" i="9"/>
  <c r="O214" i="9"/>
  <c r="L214" i="9"/>
  <c r="N214" i="9" s="1"/>
  <c r="F214" i="9"/>
  <c r="O213" i="9"/>
  <c r="L213" i="9"/>
  <c r="N213" i="9" s="1"/>
  <c r="P213" i="9" s="1"/>
  <c r="F213" i="9"/>
  <c r="O212" i="9"/>
  <c r="N212" i="9"/>
  <c r="P212" i="9" s="1"/>
  <c r="L212" i="9"/>
  <c r="F212" i="9"/>
  <c r="O211" i="9"/>
  <c r="L211" i="9"/>
  <c r="N211" i="9" s="1"/>
  <c r="F211" i="9"/>
  <c r="O210" i="9"/>
  <c r="L210" i="9"/>
  <c r="N210" i="9" s="1"/>
  <c r="P210" i="9" s="1"/>
  <c r="F210" i="9"/>
  <c r="O209" i="9"/>
  <c r="N209" i="9"/>
  <c r="P209" i="9" s="1"/>
  <c r="L209" i="9"/>
  <c r="F209" i="9"/>
  <c r="O208" i="9"/>
  <c r="N208" i="9"/>
  <c r="P208" i="9" s="1"/>
  <c r="L208" i="9"/>
  <c r="F208" i="9"/>
  <c r="P207" i="9"/>
  <c r="O207" i="9"/>
  <c r="N207" i="9"/>
  <c r="L207" i="9"/>
  <c r="F207" i="9"/>
  <c r="P206" i="9"/>
  <c r="O206" i="9"/>
  <c r="L206" i="9"/>
  <c r="N206" i="9" s="1"/>
  <c r="F206" i="9"/>
  <c r="O205" i="9"/>
  <c r="L205" i="9"/>
  <c r="N205" i="9" s="1"/>
  <c r="P205" i="9" s="1"/>
  <c r="F205" i="9"/>
  <c r="O204" i="9"/>
  <c r="N204" i="9"/>
  <c r="P204" i="9" s="1"/>
  <c r="L204" i="9"/>
  <c r="F204" i="9"/>
  <c r="O203" i="9"/>
  <c r="L203" i="9"/>
  <c r="N203" i="9" s="1"/>
  <c r="F203" i="9"/>
  <c r="O202" i="9"/>
  <c r="L202" i="9"/>
  <c r="N202" i="9" s="1"/>
  <c r="P202" i="9" s="1"/>
  <c r="F202" i="9"/>
  <c r="O201" i="9"/>
  <c r="N201" i="9"/>
  <c r="P201" i="9" s="1"/>
  <c r="L201" i="9"/>
  <c r="F201" i="9"/>
  <c r="O200" i="9"/>
  <c r="N200" i="9"/>
  <c r="P200" i="9" s="1"/>
  <c r="L200" i="9"/>
  <c r="F200" i="9"/>
  <c r="P199" i="9"/>
  <c r="O199" i="9"/>
  <c r="N199" i="9"/>
  <c r="L199" i="9"/>
  <c r="F199" i="9"/>
  <c r="O198" i="9"/>
  <c r="L198" i="9"/>
  <c r="N198" i="9" s="1"/>
  <c r="P198" i="9" s="1"/>
  <c r="F198" i="9"/>
  <c r="O197" i="9"/>
  <c r="L197" i="9"/>
  <c r="N197" i="9" s="1"/>
  <c r="P197" i="9" s="1"/>
  <c r="F197" i="9"/>
  <c r="O196" i="9"/>
  <c r="N196" i="9"/>
  <c r="P196" i="9" s="1"/>
  <c r="L196" i="9"/>
  <c r="F196" i="9"/>
  <c r="O195" i="9"/>
  <c r="L195" i="9"/>
  <c r="N195" i="9" s="1"/>
  <c r="F195" i="9"/>
  <c r="O194" i="9"/>
  <c r="L194" i="9"/>
  <c r="N194" i="9" s="1"/>
  <c r="P194" i="9" s="1"/>
  <c r="F194" i="9"/>
  <c r="O193" i="9"/>
  <c r="N193" i="9"/>
  <c r="P193" i="9" s="1"/>
  <c r="L193" i="9"/>
  <c r="F193" i="9"/>
  <c r="O192" i="9"/>
  <c r="N192" i="9"/>
  <c r="P192" i="9" s="1"/>
  <c r="L192" i="9"/>
  <c r="F192" i="9"/>
  <c r="P191" i="9"/>
  <c r="O191" i="9"/>
  <c r="N191" i="9"/>
  <c r="L191" i="9"/>
  <c r="F191" i="9"/>
  <c r="P190" i="9"/>
  <c r="O190" i="9"/>
  <c r="L190" i="9"/>
  <c r="N190" i="9" s="1"/>
  <c r="F190" i="9"/>
  <c r="O189" i="9"/>
  <c r="L189" i="9"/>
  <c r="N189" i="9" s="1"/>
  <c r="P189" i="9" s="1"/>
  <c r="F189" i="9"/>
  <c r="O188" i="9"/>
  <c r="N188" i="9"/>
  <c r="P188" i="9" s="1"/>
  <c r="L188" i="9"/>
  <c r="F188" i="9"/>
  <c r="O187" i="9"/>
  <c r="L187" i="9"/>
  <c r="N187" i="9" s="1"/>
  <c r="P187" i="9" s="1"/>
  <c r="F187" i="9"/>
  <c r="O186" i="9"/>
  <c r="L186" i="9"/>
  <c r="N186" i="9" s="1"/>
  <c r="P186" i="9" s="1"/>
  <c r="F186" i="9"/>
  <c r="O185" i="9"/>
  <c r="N185" i="9"/>
  <c r="P185" i="9" s="1"/>
  <c r="L185" i="9"/>
  <c r="F185" i="9"/>
  <c r="O184" i="9"/>
  <c r="N184" i="9"/>
  <c r="P184" i="9" s="1"/>
  <c r="L184" i="9"/>
  <c r="F184" i="9"/>
  <c r="P183" i="9"/>
  <c r="O183" i="9"/>
  <c r="N183" i="9"/>
  <c r="L183" i="9"/>
  <c r="F183" i="9"/>
  <c r="P182" i="9"/>
  <c r="O182" i="9"/>
  <c r="L182" i="9"/>
  <c r="N182" i="9" s="1"/>
  <c r="F182" i="9"/>
  <c r="O181" i="9"/>
  <c r="L181" i="9"/>
  <c r="N181" i="9" s="1"/>
  <c r="P181" i="9" s="1"/>
  <c r="F181" i="9"/>
  <c r="O180" i="9"/>
  <c r="N180" i="9"/>
  <c r="P180" i="9" s="1"/>
  <c r="L180" i="9"/>
  <c r="F180" i="9"/>
  <c r="O179" i="9"/>
  <c r="L179" i="9"/>
  <c r="N179" i="9" s="1"/>
  <c r="F179" i="9"/>
  <c r="O178" i="9"/>
  <c r="L178" i="9"/>
  <c r="N178" i="9" s="1"/>
  <c r="P178" i="9" s="1"/>
  <c r="F178" i="9"/>
  <c r="O177" i="9"/>
  <c r="N177" i="9"/>
  <c r="P177" i="9" s="1"/>
  <c r="L177" i="9"/>
  <c r="F177" i="9"/>
  <c r="O176" i="9"/>
  <c r="N176" i="9"/>
  <c r="P176" i="9" s="1"/>
  <c r="L176" i="9"/>
  <c r="F176" i="9"/>
  <c r="P175" i="9"/>
  <c r="O175" i="9"/>
  <c r="N175" i="9"/>
  <c r="L175" i="9"/>
  <c r="F175" i="9"/>
  <c r="P174" i="9"/>
  <c r="O174" i="9"/>
  <c r="L174" i="9"/>
  <c r="N174" i="9" s="1"/>
  <c r="F174" i="9"/>
  <c r="O173" i="9"/>
  <c r="L173" i="9"/>
  <c r="N173" i="9" s="1"/>
  <c r="P173" i="9" s="1"/>
  <c r="F173" i="9"/>
  <c r="O172" i="9"/>
  <c r="N172" i="9"/>
  <c r="P172" i="9" s="1"/>
  <c r="L172" i="9"/>
  <c r="F172" i="9"/>
  <c r="O171" i="9"/>
  <c r="L171" i="9"/>
  <c r="N171" i="9" s="1"/>
  <c r="F171" i="9"/>
  <c r="O170" i="9"/>
  <c r="L170" i="9"/>
  <c r="N170" i="9" s="1"/>
  <c r="P170" i="9" s="1"/>
  <c r="F170" i="9"/>
  <c r="O169" i="9"/>
  <c r="N169" i="9"/>
  <c r="P169" i="9" s="1"/>
  <c r="L169" i="9"/>
  <c r="F169" i="9"/>
  <c r="O168" i="9"/>
  <c r="N168" i="9"/>
  <c r="P168" i="9" s="1"/>
  <c r="L168" i="9"/>
  <c r="F168" i="9"/>
  <c r="P167" i="9"/>
  <c r="O167" i="9"/>
  <c r="N167" i="9"/>
  <c r="L167" i="9"/>
  <c r="F167" i="9"/>
  <c r="O166" i="9"/>
  <c r="L166" i="9"/>
  <c r="N166" i="9" s="1"/>
  <c r="P166" i="9" s="1"/>
  <c r="F166" i="9"/>
  <c r="O165" i="9"/>
  <c r="L165" i="9"/>
  <c r="N165" i="9" s="1"/>
  <c r="P165" i="9" s="1"/>
  <c r="F165" i="9"/>
  <c r="O164" i="9"/>
  <c r="N164" i="9"/>
  <c r="L164" i="9"/>
  <c r="F164" i="9"/>
  <c r="O163" i="9"/>
  <c r="L163" i="9"/>
  <c r="N163" i="9" s="1"/>
  <c r="F163" i="9"/>
  <c r="O162" i="9"/>
  <c r="L162" i="9"/>
  <c r="N162" i="9" s="1"/>
  <c r="P162" i="9" s="1"/>
  <c r="F162" i="9"/>
  <c r="O161" i="9"/>
  <c r="N161" i="9"/>
  <c r="P161" i="9" s="1"/>
  <c r="L161" i="9"/>
  <c r="F161" i="9"/>
  <c r="O160" i="9"/>
  <c r="N160" i="9"/>
  <c r="P160" i="9" s="1"/>
  <c r="L160" i="9"/>
  <c r="F160" i="9"/>
  <c r="P159" i="9"/>
  <c r="O159" i="9"/>
  <c r="N159" i="9"/>
  <c r="L159" i="9"/>
  <c r="F159" i="9"/>
  <c r="P158" i="9"/>
  <c r="O158" i="9"/>
  <c r="L158" i="9"/>
  <c r="N158" i="9" s="1"/>
  <c r="F158" i="9"/>
  <c r="O157" i="9"/>
  <c r="L157" i="9"/>
  <c r="N157" i="9" s="1"/>
  <c r="P157" i="9" s="1"/>
  <c r="F157" i="9"/>
  <c r="O156" i="9"/>
  <c r="N156" i="9"/>
  <c r="L156" i="9"/>
  <c r="F156" i="9"/>
  <c r="O155" i="9"/>
  <c r="L155" i="9"/>
  <c r="N155" i="9" s="1"/>
  <c r="P155" i="9" s="1"/>
  <c r="F155" i="9"/>
  <c r="O154" i="9"/>
  <c r="L154" i="9"/>
  <c r="N154" i="9" s="1"/>
  <c r="P154" i="9" s="1"/>
  <c r="I154" i="9"/>
  <c r="G154" i="9"/>
  <c r="D154" i="9"/>
  <c r="F154" i="9" s="1"/>
  <c r="O153" i="9"/>
  <c r="L153" i="9"/>
  <c r="N153" i="9" s="1"/>
  <c r="P153" i="9" s="1"/>
  <c r="I153" i="9"/>
  <c r="G153" i="9"/>
  <c r="D153" i="9"/>
  <c r="F153" i="9" s="1"/>
  <c r="O152" i="9"/>
  <c r="L152" i="9"/>
  <c r="N152" i="9" s="1"/>
  <c r="P152" i="9" s="1"/>
  <c r="I152" i="9"/>
  <c r="F152" i="9"/>
  <c r="O151" i="9"/>
  <c r="L151" i="9"/>
  <c r="N151" i="9" s="1"/>
  <c r="I151" i="9"/>
  <c r="F151" i="9"/>
  <c r="O150" i="9"/>
  <c r="L150" i="9"/>
  <c r="N150" i="9" s="1"/>
  <c r="P150" i="9" s="1"/>
  <c r="I150" i="9"/>
  <c r="F150" i="9"/>
  <c r="O149" i="9"/>
  <c r="N149" i="9"/>
  <c r="P149" i="9" s="1"/>
  <c r="L149" i="9"/>
  <c r="I149" i="9"/>
  <c r="F149" i="9"/>
  <c r="O148" i="9"/>
  <c r="L148" i="9"/>
  <c r="N148" i="9" s="1"/>
  <c r="P148" i="9" s="1"/>
  <c r="I148" i="9"/>
  <c r="F148" i="9"/>
  <c r="O147" i="9"/>
  <c r="L147" i="9"/>
  <c r="N147" i="9" s="1"/>
  <c r="P147" i="9" s="1"/>
  <c r="I147" i="9"/>
  <c r="F147" i="9"/>
  <c r="O146" i="9"/>
  <c r="L146" i="9"/>
  <c r="N146" i="9" s="1"/>
  <c r="P146" i="9" s="1"/>
  <c r="I146" i="9"/>
  <c r="F146" i="9"/>
  <c r="O145" i="9"/>
  <c r="N145" i="9"/>
  <c r="P145" i="9" s="1"/>
  <c r="L145" i="9"/>
  <c r="I145" i="9"/>
  <c r="F145" i="9"/>
  <c r="O144" i="9"/>
  <c r="L144" i="9"/>
  <c r="N144" i="9" s="1"/>
  <c r="P144" i="9" s="1"/>
  <c r="I144" i="9"/>
  <c r="F144" i="9"/>
  <c r="O143" i="9"/>
  <c r="L143" i="9"/>
  <c r="N143" i="9" s="1"/>
  <c r="P143" i="9" s="1"/>
  <c r="I143" i="9"/>
  <c r="F143" i="9"/>
  <c r="P142" i="9"/>
  <c r="O142" i="9"/>
  <c r="L142" i="9"/>
  <c r="N142" i="9" s="1"/>
  <c r="I142" i="9"/>
  <c r="F142" i="9"/>
  <c r="O141" i="9"/>
  <c r="N141" i="9"/>
  <c r="P141" i="9" s="1"/>
  <c r="L141" i="9"/>
  <c r="I141" i="9"/>
  <c r="F141" i="9"/>
  <c r="O140" i="9"/>
  <c r="L140" i="9"/>
  <c r="N140" i="9" s="1"/>
  <c r="P140" i="9" s="1"/>
  <c r="I140" i="9"/>
  <c r="F140" i="9"/>
  <c r="O139" i="9"/>
  <c r="L139" i="9"/>
  <c r="N139" i="9" s="1"/>
  <c r="P139" i="9" s="1"/>
  <c r="I139" i="9"/>
  <c r="F139" i="9"/>
  <c r="P138" i="9"/>
  <c r="O138" i="9"/>
  <c r="L138" i="9"/>
  <c r="N138" i="9" s="1"/>
  <c r="I138" i="9"/>
  <c r="F138" i="9"/>
  <c r="O137" i="9"/>
  <c r="N137" i="9"/>
  <c r="P137" i="9" s="1"/>
  <c r="L137" i="9"/>
  <c r="I137" i="9"/>
  <c r="F137" i="9"/>
  <c r="O136" i="9"/>
  <c r="L136" i="9"/>
  <c r="N136" i="9" s="1"/>
  <c r="P136" i="9" s="1"/>
  <c r="I136" i="9"/>
  <c r="F136" i="9"/>
  <c r="O135" i="9"/>
  <c r="L135" i="9"/>
  <c r="N135" i="9" s="1"/>
  <c r="I135" i="9"/>
  <c r="F135" i="9"/>
  <c r="O134" i="9"/>
  <c r="L134" i="9"/>
  <c r="N134" i="9" s="1"/>
  <c r="P134" i="9" s="1"/>
  <c r="I134" i="9"/>
  <c r="F134" i="9"/>
  <c r="O133" i="9"/>
  <c r="N133" i="9"/>
  <c r="P133" i="9" s="1"/>
  <c r="L133" i="9"/>
  <c r="I133" i="9"/>
  <c r="F133" i="9"/>
  <c r="O132" i="9"/>
  <c r="L132" i="9"/>
  <c r="N132" i="9" s="1"/>
  <c r="P132" i="9" s="1"/>
  <c r="I132" i="9"/>
  <c r="F132" i="9"/>
  <c r="O131" i="9"/>
  <c r="L131" i="9"/>
  <c r="N131" i="9" s="1"/>
  <c r="P131" i="9" s="1"/>
  <c r="I131" i="9"/>
  <c r="F131" i="9"/>
  <c r="O130" i="9"/>
  <c r="L130" i="9"/>
  <c r="N130" i="9" s="1"/>
  <c r="P130" i="9" s="1"/>
  <c r="I130" i="9"/>
  <c r="F130" i="9"/>
  <c r="O129" i="9"/>
  <c r="N129" i="9"/>
  <c r="P129" i="9" s="1"/>
  <c r="L129" i="9"/>
  <c r="I129" i="9"/>
  <c r="F129" i="9"/>
  <c r="O128" i="9"/>
  <c r="L128" i="9"/>
  <c r="N128" i="9" s="1"/>
  <c r="P128" i="9" s="1"/>
  <c r="I128" i="9"/>
  <c r="F128" i="9"/>
  <c r="O127" i="9"/>
  <c r="L127" i="9"/>
  <c r="N127" i="9" s="1"/>
  <c r="P127" i="9" s="1"/>
  <c r="I127" i="9"/>
  <c r="F127" i="9"/>
  <c r="P126" i="9"/>
  <c r="O126" i="9"/>
  <c r="L126" i="9"/>
  <c r="N126" i="9" s="1"/>
  <c r="I126" i="9"/>
  <c r="F126" i="9"/>
  <c r="O125" i="9"/>
  <c r="N125" i="9"/>
  <c r="P125" i="9" s="1"/>
  <c r="L125" i="9"/>
  <c r="I125" i="9"/>
  <c r="F125" i="9"/>
  <c r="O124" i="9"/>
  <c r="L124" i="9"/>
  <c r="N124" i="9" s="1"/>
  <c r="P124" i="9" s="1"/>
  <c r="I124" i="9"/>
  <c r="F124" i="9"/>
  <c r="O123" i="9"/>
  <c r="L123" i="9"/>
  <c r="N123" i="9" s="1"/>
  <c r="P123" i="9" s="1"/>
  <c r="I123" i="9"/>
  <c r="F123" i="9"/>
  <c r="P122" i="9"/>
  <c r="O122" i="9"/>
  <c r="L122" i="9"/>
  <c r="N122" i="9" s="1"/>
  <c r="I122" i="9"/>
  <c r="F122" i="9"/>
  <c r="O121" i="9"/>
  <c r="N121" i="9"/>
  <c r="P121" i="9" s="1"/>
  <c r="L121" i="9"/>
  <c r="I121" i="9"/>
  <c r="F121" i="9"/>
  <c r="O120" i="9"/>
  <c r="L120" i="9"/>
  <c r="N120" i="9" s="1"/>
  <c r="P120" i="9" s="1"/>
  <c r="I120" i="9"/>
  <c r="F120" i="9"/>
  <c r="O119" i="9"/>
  <c r="L119" i="9"/>
  <c r="N119" i="9" s="1"/>
  <c r="I119" i="9"/>
  <c r="F119" i="9"/>
  <c r="O118" i="9"/>
  <c r="L118" i="9"/>
  <c r="N118" i="9" s="1"/>
  <c r="P118" i="9" s="1"/>
  <c r="I118" i="9"/>
  <c r="F118" i="9"/>
  <c r="O117" i="9"/>
  <c r="N117" i="9"/>
  <c r="P117" i="9" s="1"/>
  <c r="L117" i="9"/>
  <c r="I117" i="9"/>
  <c r="F117" i="9"/>
  <c r="O116" i="9"/>
  <c r="L116" i="9"/>
  <c r="N116" i="9" s="1"/>
  <c r="P116" i="9" s="1"/>
  <c r="I116" i="9"/>
  <c r="F116" i="9"/>
  <c r="O115" i="9"/>
  <c r="L115" i="9"/>
  <c r="N115" i="9" s="1"/>
  <c r="P115" i="9" s="1"/>
  <c r="I115" i="9"/>
  <c r="F115" i="9"/>
  <c r="O114" i="9"/>
  <c r="L114" i="9"/>
  <c r="N114" i="9" s="1"/>
  <c r="P114" i="9" s="1"/>
  <c r="I114" i="9"/>
  <c r="F114" i="9"/>
  <c r="O113" i="9"/>
  <c r="N113" i="9"/>
  <c r="P113" i="9" s="1"/>
  <c r="L113" i="9"/>
  <c r="I113" i="9"/>
  <c r="F113" i="9"/>
  <c r="O112" i="9"/>
  <c r="L112" i="9"/>
  <c r="N112" i="9" s="1"/>
  <c r="P112" i="9" s="1"/>
  <c r="I112" i="9"/>
  <c r="F112" i="9"/>
  <c r="O111" i="9"/>
  <c r="L111" i="9"/>
  <c r="N111" i="9" s="1"/>
  <c r="P111" i="9" s="1"/>
  <c r="I111" i="9"/>
  <c r="F111" i="9"/>
  <c r="P110" i="9"/>
  <c r="O110" i="9"/>
  <c r="L110" i="9"/>
  <c r="N110" i="9" s="1"/>
  <c r="I110" i="9"/>
  <c r="F110" i="9"/>
  <c r="O109" i="9"/>
  <c r="N109" i="9"/>
  <c r="P109" i="9" s="1"/>
  <c r="L109" i="9"/>
  <c r="I109" i="9"/>
  <c r="F109" i="9"/>
  <c r="O108" i="9"/>
  <c r="L108" i="9"/>
  <c r="N108" i="9" s="1"/>
  <c r="P108" i="9" s="1"/>
  <c r="I108" i="9"/>
  <c r="F108" i="9"/>
  <c r="O107" i="9"/>
  <c r="L107" i="9"/>
  <c r="N107" i="9" s="1"/>
  <c r="P107" i="9" s="1"/>
  <c r="I107" i="9"/>
  <c r="F107" i="9"/>
  <c r="P106" i="9"/>
  <c r="O106" i="9"/>
  <c r="L106" i="9"/>
  <c r="N106" i="9" s="1"/>
  <c r="I106" i="9"/>
  <c r="F106" i="9"/>
  <c r="O105" i="9"/>
  <c r="N105" i="9"/>
  <c r="P105" i="9" s="1"/>
  <c r="L105" i="9"/>
  <c r="I105" i="9"/>
  <c r="F105" i="9"/>
  <c r="O104" i="9"/>
  <c r="L104" i="9"/>
  <c r="N104" i="9" s="1"/>
  <c r="P104" i="9" s="1"/>
  <c r="I104" i="9"/>
  <c r="F104" i="9"/>
  <c r="O103" i="9"/>
  <c r="L103" i="9"/>
  <c r="N103" i="9" s="1"/>
  <c r="I103" i="9"/>
  <c r="F103" i="9"/>
  <c r="O102" i="9"/>
  <c r="L102" i="9"/>
  <c r="N102" i="9" s="1"/>
  <c r="P102" i="9" s="1"/>
  <c r="I102" i="9"/>
  <c r="F102" i="9"/>
  <c r="O101" i="9"/>
  <c r="N101" i="9"/>
  <c r="P101" i="9" s="1"/>
  <c r="L101" i="9"/>
  <c r="I101" i="9"/>
  <c r="F101" i="9"/>
  <c r="O100" i="9"/>
  <c r="L100" i="9"/>
  <c r="N100" i="9" s="1"/>
  <c r="P100" i="9" s="1"/>
  <c r="I100" i="9"/>
  <c r="F100" i="9"/>
  <c r="O99" i="9"/>
  <c r="L99" i="9"/>
  <c r="N99" i="9" s="1"/>
  <c r="P99" i="9" s="1"/>
  <c r="I99" i="9"/>
  <c r="F99" i="9"/>
  <c r="O98" i="9"/>
  <c r="L98" i="9"/>
  <c r="N98" i="9" s="1"/>
  <c r="P98" i="9" s="1"/>
  <c r="I98" i="9"/>
  <c r="F98" i="9"/>
  <c r="O97" i="9"/>
  <c r="N97" i="9"/>
  <c r="P97" i="9" s="1"/>
  <c r="L97" i="9"/>
  <c r="I97" i="9"/>
  <c r="F97" i="9"/>
  <c r="O96" i="9"/>
  <c r="L96" i="9"/>
  <c r="N96" i="9" s="1"/>
  <c r="P96" i="9" s="1"/>
  <c r="I96" i="9"/>
  <c r="F96" i="9"/>
  <c r="O95" i="9"/>
  <c r="L95" i="9"/>
  <c r="N95" i="9" s="1"/>
  <c r="P95" i="9" s="1"/>
  <c r="I95" i="9"/>
  <c r="F95" i="9"/>
  <c r="P94" i="9"/>
  <c r="O94" i="9"/>
  <c r="L94" i="9"/>
  <c r="N94" i="9" s="1"/>
  <c r="I94" i="9"/>
  <c r="F94" i="9"/>
  <c r="O93" i="9"/>
  <c r="N93" i="9"/>
  <c r="P93" i="9" s="1"/>
  <c r="L93" i="9"/>
  <c r="I93" i="9"/>
  <c r="F93" i="9"/>
  <c r="O92" i="9"/>
  <c r="L92" i="9"/>
  <c r="N92" i="9" s="1"/>
  <c r="P92" i="9" s="1"/>
  <c r="I92" i="9"/>
  <c r="F92" i="9"/>
  <c r="O91" i="9"/>
  <c r="L91" i="9"/>
  <c r="N91" i="9" s="1"/>
  <c r="P91" i="9" s="1"/>
  <c r="I91" i="9"/>
  <c r="F91" i="9"/>
  <c r="P90" i="9"/>
  <c r="O90" i="9"/>
  <c r="L90" i="9"/>
  <c r="N90" i="9" s="1"/>
  <c r="I90" i="9"/>
  <c r="F90" i="9"/>
  <c r="O89" i="9"/>
  <c r="N89" i="9"/>
  <c r="P89" i="9" s="1"/>
  <c r="L89" i="9"/>
  <c r="I89" i="9"/>
  <c r="F89" i="9"/>
  <c r="O88" i="9"/>
  <c r="L88" i="9"/>
  <c r="N88" i="9" s="1"/>
  <c r="P88" i="9" s="1"/>
  <c r="I88" i="9"/>
  <c r="F88" i="9"/>
  <c r="O87" i="9"/>
  <c r="N87" i="9"/>
  <c r="L87" i="9"/>
  <c r="I87" i="9"/>
  <c r="F87" i="9"/>
  <c r="P86" i="9"/>
  <c r="O86" i="9"/>
  <c r="L86" i="9"/>
  <c r="N86" i="9" s="1"/>
  <c r="I86" i="9"/>
  <c r="F86" i="9"/>
  <c r="O85" i="9"/>
  <c r="N85" i="9"/>
  <c r="P85" i="9" s="1"/>
  <c r="L85" i="9"/>
  <c r="I85" i="9"/>
  <c r="F85" i="9"/>
  <c r="O84" i="9"/>
  <c r="L84" i="9"/>
  <c r="N84" i="9" s="1"/>
  <c r="I84" i="9"/>
  <c r="F84" i="9"/>
  <c r="O83" i="9"/>
  <c r="N83" i="9"/>
  <c r="P83" i="9" s="1"/>
  <c r="L83" i="9"/>
  <c r="I83" i="9"/>
  <c r="F83" i="9"/>
  <c r="O82" i="9"/>
  <c r="L82" i="9"/>
  <c r="N82" i="9" s="1"/>
  <c r="P82" i="9" s="1"/>
  <c r="I82" i="9"/>
  <c r="F82" i="9"/>
  <c r="O81" i="9"/>
  <c r="N81" i="9"/>
  <c r="P81" i="9" s="1"/>
  <c r="L81" i="9"/>
  <c r="I81" i="9"/>
  <c r="F81" i="9"/>
  <c r="P80" i="9"/>
  <c r="O80" i="9"/>
  <c r="L80" i="9"/>
  <c r="N80" i="9" s="1"/>
  <c r="I80" i="9"/>
  <c r="F80" i="9"/>
  <c r="O79" i="9"/>
  <c r="N79" i="9"/>
  <c r="L79" i="9"/>
  <c r="I79" i="9"/>
  <c r="F79" i="9"/>
  <c r="O78" i="9"/>
  <c r="L78" i="9"/>
  <c r="N78" i="9" s="1"/>
  <c r="P78" i="9" s="1"/>
  <c r="I78" i="9"/>
  <c r="F78" i="9"/>
  <c r="O77" i="9"/>
  <c r="Q77" i="9" s="1"/>
  <c r="N77" i="9"/>
  <c r="L77" i="9"/>
  <c r="G77" i="9"/>
  <c r="I77" i="9" s="1"/>
  <c r="F77" i="9"/>
  <c r="D77" i="9"/>
  <c r="O76" i="9"/>
  <c r="N76" i="9"/>
  <c r="P76" i="9" s="1"/>
  <c r="L76" i="9"/>
  <c r="I76" i="9"/>
  <c r="F76" i="9"/>
  <c r="O75" i="9"/>
  <c r="L75" i="9"/>
  <c r="N75" i="9" s="1"/>
  <c r="P75" i="9" s="1"/>
  <c r="I75" i="9"/>
  <c r="F75" i="9"/>
  <c r="O74" i="9"/>
  <c r="L74" i="9"/>
  <c r="N74" i="9" s="1"/>
  <c r="P74" i="9" s="1"/>
  <c r="I74" i="9"/>
  <c r="F74" i="9"/>
  <c r="O73" i="9"/>
  <c r="L73" i="9"/>
  <c r="N73" i="9" s="1"/>
  <c r="P73" i="9" s="1"/>
  <c r="G73" i="9"/>
  <c r="I73" i="9" s="1"/>
  <c r="D73" i="9"/>
  <c r="F73" i="9" s="1"/>
  <c r="O72" i="9"/>
  <c r="N72" i="9"/>
  <c r="P72" i="9" s="1"/>
  <c r="L72" i="9"/>
  <c r="I72" i="9"/>
  <c r="F72" i="9"/>
  <c r="O71" i="9"/>
  <c r="N71" i="9"/>
  <c r="P71" i="9" s="1"/>
  <c r="L71" i="9"/>
  <c r="I71" i="9"/>
  <c r="F71" i="9"/>
  <c r="O70" i="9"/>
  <c r="L70" i="9"/>
  <c r="N70" i="9" s="1"/>
  <c r="P70" i="9" s="1"/>
  <c r="I70" i="9"/>
  <c r="F70" i="9"/>
  <c r="O69" i="9"/>
  <c r="N69" i="9"/>
  <c r="P69" i="9" s="1"/>
  <c r="L69" i="9"/>
  <c r="G69" i="9"/>
  <c r="I69" i="9" s="1"/>
  <c r="D69" i="9"/>
  <c r="F69" i="9" s="1"/>
  <c r="O68" i="9"/>
  <c r="L68" i="9"/>
  <c r="N68" i="9" s="1"/>
  <c r="P68" i="9" s="1"/>
  <c r="I68" i="9"/>
  <c r="F68" i="9"/>
  <c r="O67" i="9"/>
  <c r="N67" i="9"/>
  <c r="P67" i="9" s="1"/>
  <c r="L67" i="9"/>
  <c r="I67" i="9"/>
  <c r="F67" i="9"/>
  <c r="O66" i="9"/>
  <c r="N66" i="9"/>
  <c r="P66" i="9" s="1"/>
  <c r="L66" i="9"/>
  <c r="I66" i="9"/>
  <c r="F66" i="9"/>
  <c r="O65" i="9"/>
  <c r="L65" i="9"/>
  <c r="N65" i="9" s="1"/>
  <c r="P65" i="9" s="1"/>
  <c r="I65" i="9"/>
  <c r="F65" i="9"/>
  <c r="O64" i="9"/>
  <c r="N64" i="9"/>
  <c r="P64" i="9" s="1"/>
  <c r="L64" i="9"/>
  <c r="I64" i="9"/>
  <c r="F64" i="9"/>
  <c r="O63" i="9"/>
  <c r="Q63" i="9" s="1"/>
  <c r="L63" i="9"/>
  <c r="N63" i="9" s="1"/>
  <c r="I63" i="9"/>
  <c r="G63" i="9"/>
  <c r="D63" i="9"/>
  <c r="F63" i="9" s="1"/>
  <c r="P62" i="9"/>
  <c r="O62" i="9"/>
  <c r="N62" i="9"/>
  <c r="L62" i="9"/>
  <c r="I62" i="9"/>
  <c r="F62" i="9"/>
  <c r="O61" i="9"/>
  <c r="L61" i="9"/>
  <c r="N61" i="9" s="1"/>
  <c r="P61" i="9" s="1"/>
  <c r="I61" i="9"/>
  <c r="F61" i="9"/>
  <c r="O60" i="9"/>
  <c r="L60" i="9"/>
  <c r="N60" i="9" s="1"/>
  <c r="P60" i="9" s="1"/>
  <c r="I60" i="9"/>
  <c r="G60" i="9"/>
  <c r="F60" i="9"/>
  <c r="D60" i="9"/>
  <c r="P59" i="9"/>
  <c r="O59" i="9"/>
  <c r="L59" i="9"/>
  <c r="N59" i="9" s="1"/>
  <c r="I59" i="9"/>
  <c r="F59" i="9"/>
  <c r="O58" i="9"/>
  <c r="L58" i="9"/>
  <c r="N58" i="9" s="1"/>
  <c r="I58" i="9"/>
  <c r="F58" i="9"/>
  <c r="O57" i="9"/>
  <c r="L57" i="9"/>
  <c r="N57" i="9" s="1"/>
  <c r="P57" i="9" s="1"/>
  <c r="I57" i="9"/>
  <c r="F57" i="9"/>
  <c r="O56" i="9"/>
  <c r="L56" i="9"/>
  <c r="N56" i="9" s="1"/>
  <c r="P56" i="9" s="1"/>
  <c r="I56" i="9"/>
  <c r="F56" i="9"/>
  <c r="P55" i="9"/>
  <c r="O55" i="9"/>
  <c r="N55" i="9"/>
  <c r="L55" i="9"/>
  <c r="I55" i="9"/>
  <c r="F55" i="9"/>
  <c r="O54" i="9"/>
  <c r="N54" i="9"/>
  <c r="P54" i="9" s="1"/>
  <c r="L54" i="9"/>
  <c r="I54" i="9"/>
  <c r="F54" i="9"/>
  <c r="O53" i="9"/>
  <c r="N53" i="9"/>
  <c r="L53" i="9"/>
  <c r="I53" i="9"/>
  <c r="F53" i="9"/>
  <c r="Q52" i="9"/>
  <c r="O52" i="9"/>
  <c r="L52" i="9"/>
  <c r="N52" i="9" s="1"/>
  <c r="I52" i="9"/>
  <c r="F52" i="9"/>
  <c r="P51" i="9"/>
  <c r="O51" i="9"/>
  <c r="N51" i="9"/>
  <c r="L51" i="9"/>
  <c r="I51" i="9"/>
  <c r="F51" i="9"/>
  <c r="O50" i="9"/>
  <c r="L50" i="9"/>
  <c r="I50" i="9"/>
  <c r="G50" i="9"/>
  <c r="F50" i="9"/>
  <c r="D50" i="9"/>
  <c r="O49" i="9"/>
  <c r="N49" i="9"/>
  <c r="P49" i="9" s="1"/>
  <c r="L49" i="9"/>
  <c r="I49" i="9"/>
  <c r="G49" i="9"/>
  <c r="F49" i="9"/>
  <c r="D49" i="9"/>
  <c r="O48" i="9"/>
  <c r="N48" i="9"/>
  <c r="P48" i="9" s="1"/>
  <c r="L48" i="9"/>
  <c r="I48" i="9"/>
  <c r="F48" i="9"/>
  <c r="O47" i="9"/>
  <c r="L47" i="9"/>
  <c r="N47" i="9" s="1"/>
  <c r="P47" i="9" s="1"/>
  <c r="I47" i="9"/>
  <c r="F47" i="9"/>
  <c r="P46" i="9"/>
  <c r="O46" i="9"/>
  <c r="N46" i="9"/>
  <c r="L46" i="9"/>
  <c r="I46" i="9"/>
  <c r="F46" i="9"/>
  <c r="O45" i="9"/>
  <c r="N45" i="9"/>
  <c r="P45" i="9" s="1"/>
  <c r="L45" i="9"/>
  <c r="I45" i="9"/>
  <c r="G45" i="9"/>
  <c r="D45" i="9"/>
  <c r="F45" i="9" s="1"/>
  <c r="O44" i="9"/>
  <c r="N44" i="9"/>
  <c r="P44" i="9" s="1"/>
  <c r="L44" i="9"/>
  <c r="I44" i="9"/>
  <c r="G44" i="9"/>
  <c r="D44" i="9"/>
  <c r="F44" i="9" s="1"/>
  <c r="O43" i="9"/>
  <c r="N43" i="9"/>
  <c r="P43" i="9" s="1"/>
  <c r="L43" i="9"/>
  <c r="I43" i="9"/>
  <c r="F43" i="9"/>
  <c r="O42" i="9"/>
  <c r="N42" i="9"/>
  <c r="P42" i="9" s="1"/>
  <c r="L42" i="9"/>
  <c r="I42" i="9"/>
  <c r="F42" i="9"/>
  <c r="O41" i="9"/>
  <c r="L41" i="9"/>
  <c r="N41" i="9" s="1"/>
  <c r="P41" i="9" s="1"/>
  <c r="I41" i="9"/>
  <c r="F41" i="9"/>
  <c r="P40" i="9"/>
  <c r="O40" i="9"/>
  <c r="N40" i="9"/>
  <c r="L40" i="9"/>
  <c r="I40" i="9"/>
  <c r="F40" i="9"/>
  <c r="O39" i="9"/>
  <c r="N39" i="9"/>
  <c r="P39" i="9" s="1"/>
  <c r="L39" i="9"/>
  <c r="I39" i="9"/>
  <c r="F39" i="9"/>
  <c r="O38" i="9"/>
  <c r="N38" i="9"/>
  <c r="L38" i="9"/>
  <c r="I38" i="9"/>
  <c r="F38" i="9"/>
  <c r="Q37" i="9"/>
  <c r="N37" i="9"/>
  <c r="G37" i="9"/>
  <c r="I37" i="9" s="1"/>
  <c r="F37" i="9"/>
  <c r="D37" i="9"/>
  <c r="I36" i="9"/>
  <c r="G36" i="9"/>
  <c r="F36" i="9"/>
  <c r="D36" i="9"/>
  <c r="O35" i="9"/>
  <c r="N35" i="9"/>
  <c r="P35" i="9" s="1"/>
  <c r="L35" i="9"/>
  <c r="I35" i="9"/>
  <c r="G35" i="9"/>
  <c r="F35" i="9"/>
  <c r="D35" i="9"/>
  <c r="O34" i="9"/>
  <c r="N34" i="9"/>
  <c r="P34" i="9" s="1"/>
  <c r="L34" i="9"/>
  <c r="I34" i="9"/>
  <c r="G34" i="9"/>
  <c r="F34" i="9"/>
  <c r="D34" i="9"/>
  <c r="O33" i="9"/>
  <c r="N33" i="9"/>
  <c r="P33" i="9" s="1"/>
  <c r="L33" i="9"/>
  <c r="I33" i="9"/>
  <c r="G33" i="9"/>
  <c r="F33" i="9"/>
  <c r="D33" i="9"/>
  <c r="O32" i="9"/>
  <c r="N32" i="9"/>
  <c r="L32" i="9"/>
  <c r="I32" i="9"/>
  <c r="G32" i="9"/>
  <c r="F32" i="9"/>
  <c r="D32" i="9"/>
  <c r="O31" i="9"/>
  <c r="N31" i="9"/>
  <c r="L31" i="9"/>
  <c r="I31" i="9"/>
  <c r="F31" i="9"/>
  <c r="O30" i="9"/>
  <c r="L30" i="9"/>
  <c r="N30" i="9" s="1"/>
  <c r="P30" i="9" s="1"/>
  <c r="I30" i="9"/>
  <c r="F30" i="9"/>
  <c r="P29" i="9"/>
  <c r="O29" i="9"/>
  <c r="N29" i="9"/>
  <c r="L29" i="9"/>
  <c r="I29" i="9"/>
  <c r="F29" i="9"/>
  <c r="O28" i="9"/>
  <c r="N28" i="9"/>
  <c r="P28" i="9" s="1"/>
  <c r="L28" i="9"/>
  <c r="I28" i="9"/>
  <c r="F28" i="9"/>
  <c r="O27" i="9"/>
  <c r="N27" i="9"/>
  <c r="P27" i="9" s="1"/>
  <c r="L27" i="9"/>
  <c r="I27" i="9"/>
  <c r="G27" i="9"/>
  <c r="F27" i="9"/>
  <c r="D27" i="9"/>
  <c r="O26" i="9"/>
  <c r="N26" i="9"/>
  <c r="P26" i="9" s="1"/>
  <c r="L26" i="9"/>
  <c r="I26" i="9"/>
  <c r="F26" i="9"/>
  <c r="O25" i="9"/>
  <c r="L25" i="9"/>
  <c r="N25" i="9" s="1"/>
  <c r="P25" i="9" s="1"/>
  <c r="I25" i="9"/>
  <c r="F25" i="9"/>
  <c r="P24" i="9"/>
  <c r="O24" i="9"/>
  <c r="N24" i="9"/>
  <c r="L24" i="9"/>
  <c r="I24" i="9"/>
  <c r="F24" i="9"/>
  <c r="Q23" i="9"/>
  <c r="O23" i="9"/>
  <c r="N23" i="9"/>
  <c r="L23" i="9"/>
  <c r="I23" i="9"/>
  <c r="G23" i="9"/>
  <c r="D23" i="9"/>
  <c r="F23" i="9" s="1"/>
  <c r="O22" i="9"/>
  <c r="N22" i="9"/>
  <c r="P22" i="9" s="1"/>
  <c r="L22" i="9"/>
  <c r="I22" i="9"/>
  <c r="F22" i="9"/>
  <c r="O21" i="9"/>
  <c r="N21" i="9"/>
  <c r="L21" i="9"/>
  <c r="I21" i="9"/>
  <c r="F21" i="9"/>
  <c r="O20" i="9"/>
  <c r="L20" i="9"/>
  <c r="N20" i="9" s="1"/>
  <c r="P20" i="9" s="1"/>
  <c r="I20" i="9"/>
  <c r="F20" i="9"/>
  <c r="P19" i="9"/>
  <c r="O19" i="9"/>
  <c r="N19" i="9"/>
  <c r="L19" i="9"/>
  <c r="G19" i="9"/>
  <c r="I19" i="9" s="1"/>
  <c r="F19" i="9"/>
  <c r="D19" i="9"/>
  <c r="P18" i="9"/>
  <c r="O18" i="9"/>
  <c r="N18" i="9"/>
  <c r="L18" i="9"/>
  <c r="I18" i="9"/>
  <c r="F18" i="9"/>
  <c r="O17" i="9"/>
  <c r="N17" i="9"/>
  <c r="P17" i="9" s="1"/>
  <c r="L17" i="9"/>
  <c r="I17" i="9"/>
  <c r="G17" i="9"/>
  <c r="D17" i="9"/>
  <c r="F17" i="9" s="1"/>
  <c r="O16" i="9"/>
  <c r="N16" i="9"/>
  <c r="P16" i="9" s="1"/>
  <c r="L16" i="9"/>
  <c r="I16" i="9"/>
  <c r="F16" i="9"/>
  <c r="O15" i="9"/>
  <c r="N15" i="9"/>
  <c r="P15" i="9" s="1"/>
  <c r="L15" i="9"/>
  <c r="I15" i="9"/>
  <c r="G15" i="9"/>
  <c r="F15" i="9"/>
  <c r="D15" i="9"/>
  <c r="O14" i="9"/>
  <c r="N14" i="9"/>
  <c r="L14" i="9"/>
  <c r="I14" i="9"/>
  <c r="F14" i="9"/>
  <c r="O13" i="9"/>
  <c r="L13" i="9"/>
  <c r="N13" i="9" s="1"/>
  <c r="P13" i="9" s="1"/>
  <c r="I13" i="9"/>
  <c r="F13" i="9"/>
  <c r="P12" i="9"/>
  <c r="O12" i="9"/>
  <c r="N12" i="9"/>
  <c r="L12" i="9"/>
  <c r="I12" i="9"/>
  <c r="F12" i="9"/>
  <c r="O11" i="9"/>
  <c r="N11" i="9"/>
  <c r="P11" i="9" s="1"/>
  <c r="L11" i="9"/>
  <c r="I11" i="9"/>
  <c r="F11" i="9"/>
  <c r="O10" i="9"/>
  <c r="N10" i="9"/>
  <c r="P10" i="9" s="1"/>
  <c r="L10" i="9"/>
  <c r="I10" i="9"/>
  <c r="F10" i="9"/>
  <c r="O9" i="9"/>
  <c r="L9" i="9"/>
  <c r="G9" i="9"/>
  <c r="I9" i="9" s="1"/>
  <c r="F9" i="9"/>
  <c r="D9" i="9"/>
  <c r="P8" i="9"/>
  <c r="O8" i="9"/>
  <c r="N8" i="9"/>
  <c r="L8" i="9"/>
  <c r="I8" i="9"/>
  <c r="F8" i="9"/>
  <c r="O7" i="9"/>
  <c r="N7" i="9"/>
  <c r="L7" i="9"/>
  <c r="I7" i="9"/>
  <c r="G7" i="9"/>
  <c r="D7" i="9"/>
  <c r="G227" i="8"/>
  <c r="G226" i="8"/>
  <c r="D226" i="8"/>
  <c r="I225" i="8"/>
  <c r="G225" i="8"/>
  <c r="F225" i="8"/>
  <c r="D225" i="8"/>
  <c r="G224" i="8"/>
  <c r="I224" i="8" s="1"/>
  <c r="F224" i="8"/>
  <c r="D224" i="8"/>
  <c r="D227" i="8" s="1"/>
  <c r="G223" i="8"/>
  <c r="M222" i="8"/>
  <c r="M225" i="8" s="1"/>
  <c r="H222" i="8"/>
  <c r="H226" i="8" s="1"/>
  <c r="H227" i="8" s="1"/>
  <c r="E222" i="8"/>
  <c r="E226" i="8" s="1"/>
  <c r="E227" i="8" s="1"/>
  <c r="P221" i="8"/>
  <c r="O221" i="8"/>
  <c r="L221" i="8"/>
  <c r="N221" i="8" s="1"/>
  <c r="F221" i="8"/>
  <c r="P220" i="8"/>
  <c r="O220" i="8"/>
  <c r="L220" i="8"/>
  <c r="N220" i="8" s="1"/>
  <c r="F220" i="8"/>
  <c r="O219" i="8"/>
  <c r="L219" i="8"/>
  <c r="N219" i="8" s="1"/>
  <c r="P219" i="8" s="1"/>
  <c r="F219" i="8"/>
  <c r="O218" i="8"/>
  <c r="L218" i="8"/>
  <c r="N218" i="8" s="1"/>
  <c r="F218" i="8"/>
  <c r="O217" i="8"/>
  <c r="N217" i="8"/>
  <c r="P217" i="8" s="1"/>
  <c r="L217" i="8"/>
  <c r="F217" i="8"/>
  <c r="O216" i="8"/>
  <c r="N216" i="8"/>
  <c r="P216" i="8" s="1"/>
  <c r="L216" i="8"/>
  <c r="F216" i="8"/>
  <c r="O215" i="8"/>
  <c r="N215" i="8"/>
  <c r="P215" i="8" s="1"/>
  <c r="L215" i="8"/>
  <c r="F215" i="8"/>
  <c r="O214" i="8"/>
  <c r="N214" i="8"/>
  <c r="P214" i="8" s="1"/>
  <c r="L214" i="8"/>
  <c r="F214" i="8"/>
  <c r="O213" i="8"/>
  <c r="L213" i="8"/>
  <c r="N213" i="8" s="1"/>
  <c r="P213" i="8" s="1"/>
  <c r="F213" i="8"/>
  <c r="O212" i="8"/>
  <c r="L212" i="8"/>
  <c r="N212" i="8" s="1"/>
  <c r="P212" i="8" s="1"/>
  <c r="F212" i="8"/>
  <c r="O211" i="8"/>
  <c r="L211" i="8"/>
  <c r="N211" i="8" s="1"/>
  <c r="P211" i="8" s="1"/>
  <c r="F211" i="8"/>
  <c r="O210" i="8"/>
  <c r="L210" i="8"/>
  <c r="N210" i="8" s="1"/>
  <c r="F210" i="8"/>
  <c r="O209" i="8"/>
  <c r="N209" i="8"/>
  <c r="L209" i="8"/>
  <c r="F209" i="8"/>
  <c r="O208" i="8"/>
  <c r="N208" i="8"/>
  <c r="P208" i="8" s="1"/>
  <c r="L208" i="8"/>
  <c r="F208" i="8"/>
  <c r="O207" i="8"/>
  <c r="N207" i="8"/>
  <c r="P207" i="8" s="1"/>
  <c r="L207" i="8"/>
  <c r="F207" i="8"/>
  <c r="O206" i="8"/>
  <c r="N206" i="8"/>
  <c r="P206" i="8" s="1"/>
  <c r="L206" i="8"/>
  <c r="F206" i="8"/>
  <c r="P205" i="8"/>
  <c r="O205" i="8"/>
  <c r="L205" i="8"/>
  <c r="N205" i="8" s="1"/>
  <c r="F205" i="8"/>
  <c r="P204" i="8"/>
  <c r="O204" i="8"/>
  <c r="L204" i="8"/>
  <c r="N204" i="8" s="1"/>
  <c r="F204" i="8"/>
  <c r="O203" i="8"/>
  <c r="L203" i="8"/>
  <c r="N203" i="8" s="1"/>
  <c r="P203" i="8" s="1"/>
  <c r="F203" i="8"/>
  <c r="O202" i="8"/>
  <c r="N202" i="8"/>
  <c r="L202" i="8"/>
  <c r="F202" i="8"/>
  <c r="O201" i="8"/>
  <c r="N201" i="8"/>
  <c r="L201" i="8"/>
  <c r="F201" i="8"/>
  <c r="O200" i="8"/>
  <c r="N200" i="8"/>
  <c r="P200" i="8" s="1"/>
  <c r="L200" i="8"/>
  <c r="F200" i="8"/>
  <c r="O199" i="8"/>
  <c r="N199" i="8"/>
  <c r="P199" i="8" s="1"/>
  <c r="L199" i="8"/>
  <c r="F199" i="8"/>
  <c r="O198" i="8"/>
  <c r="N198" i="8"/>
  <c r="P198" i="8" s="1"/>
  <c r="L198" i="8"/>
  <c r="F198" i="8"/>
  <c r="P197" i="8"/>
  <c r="O197" i="8"/>
  <c r="L197" i="8"/>
  <c r="N197" i="8" s="1"/>
  <c r="F197" i="8"/>
  <c r="P196" i="8"/>
  <c r="O196" i="8"/>
  <c r="L196" i="8"/>
  <c r="N196" i="8" s="1"/>
  <c r="F196" i="8"/>
  <c r="O195" i="8"/>
  <c r="L195" i="8"/>
  <c r="N195" i="8" s="1"/>
  <c r="P195" i="8" s="1"/>
  <c r="F195" i="8"/>
  <c r="O194" i="8"/>
  <c r="N194" i="8"/>
  <c r="P194" i="8" s="1"/>
  <c r="L194" i="8"/>
  <c r="F194" i="8"/>
  <c r="O193" i="8"/>
  <c r="N193" i="8"/>
  <c r="P193" i="8" s="1"/>
  <c r="L193" i="8"/>
  <c r="F193" i="8"/>
  <c r="O192" i="8"/>
  <c r="N192" i="8"/>
  <c r="P192" i="8" s="1"/>
  <c r="L192" i="8"/>
  <c r="F192" i="8"/>
  <c r="O191" i="8"/>
  <c r="N191" i="8"/>
  <c r="P191" i="8" s="1"/>
  <c r="L191" i="8"/>
  <c r="F191" i="8"/>
  <c r="O190" i="8"/>
  <c r="N190" i="8"/>
  <c r="P190" i="8" s="1"/>
  <c r="L190" i="8"/>
  <c r="F190" i="8"/>
  <c r="O189" i="8"/>
  <c r="L189" i="8"/>
  <c r="N189" i="8" s="1"/>
  <c r="P189" i="8" s="1"/>
  <c r="F189" i="8"/>
  <c r="O188" i="8"/>
  <c r="L188" i="8"/>
  <c r="N188" i="8" s="1"/>
  <c r="P188" i="8" s="1"/>
  <c r="F188" i="8"/>
  <c r="O187" i="8"/>
  <c r="L187" i="8"/>
  <c r="N187" i="8" s="1"/>
  <c r="P187" i="8" s="1"/>
  <c r="F187" i="8"/>
  <c r="O186" i="8"/>
  <c r="N186" i="8"/>
  <c r="P186" i="8" s="1"/>
  <c r="L186" i="8"/>
  <c r="F186" i="8"/>
  <c r="O185" i="8"/>
  <c r="N185" i="8"/>
  <c r="L185" i="8"/>
  <c r="F185" i="8"/>
  <c r="O184" i="8"/>
  <c r="N184" i="8"/>
  <c r="P184" i="8" s="1"/>
  <c r="L184" i="8"/>
  <c r="F184" i="8"/>
  <c r="O183" i="8"/>
  <c r="N183" i="8"/>
  <c r="P183" i="8" s="1"/>
  <c r="L183" i="8"/>
  <c r="F183" i="8"/>
  <c r="O182" i="8"/>
  <c r="N182" i="8"/>
  <c r="P182" i="8" s="1"/>
  <c r="F182" i="8"/>
  <c r="O181" i="8"/>
  <c r="N181" i="8"/>
  <c r="F181" i="8"/>
  <c r="O180" i="8"/>
  <c r="N180" i="8"/>
  <c r="P180" i="8" s="1"/>
  <c r="F180" i="8"/>
  <c r="O179" i="8"/>
  <c r="N179" i="8"/>
  <c r="P179" i="8" s="1"/>
  <c r="F179" i="8"/>
  <c r="O178" i="8"/>
  <c r="N178" i="8"/>
  <c r="P178" i="8" s="1"/>
  <c r="F178" i="8"/>
  <c r="O177" i="8"/>
  <c r="N177" i="8"/>
  <c r="F177" i="8"/>
  <c r="O176" i="8"/>
  <c r="N176" i="8"/>
  <c r="P176" i="8" s="1"/>
  <c r="F176" i="8"/>
  <c r="O175" i="8"/>
  <c r="N175" i="8"/>
  <c r="P175" i="8" s="1"/>
  <c r="F175" i="8"/>
  <c r="O174" i="8"/>
  <c r="N174" i="8"/>
  <c r="P174" i="8" s="1"/>
  <c r="F174" i="8"/>
  <c r="O173" i="8"/>
  <c r="N173" i="8"/>
  <c r="F173" i="8"/>
  <c r="O172" i="8"/>
  <c r="N172" i="8"/>
  <c r="P172" i="8" s="1"/>
  <c r="F172" i="8"/>
  <c r="O171" i="8"/>
  <c r="N171" i="8"/>
  <c r="P171" i="8" s="1"/>
  <c r="F171" i="8"/>
  <c r="O170" i="8"/>
  <c r="N170" i="8"/>
  <c r="P170" i="8" s="1"/>
  <c r="F170" i="8"/>
  <c r="O169" i="8"/>
  <c r="N169" i="8"/>
  <c r="F169" i="8"/>
  <c r="O168" i="8"/>
  <c r="N168" i="8"/>
  <c r="P168" i="8" s="1"/>
  <c r="F168" i="8"/>
  <c r="O167" i="8"/>
  <c r="N167" i="8"/>
  <c r="P167" i="8" s="1"/>
  <c r="F167" i="8"/>
  <c r="O166" i="8"/>
  <c r="N166" i="8"/>
  <c r="P166" i="8" s="1"/>
  <c r="F166" i="8"/>
  <c r="O165" i="8"/>
  <c r="N165" i="8"/>
  <c r="F165" i="8"/>
  <c r="O164" i="8"/>
  <c r="N164" i="8"/>
  <c r="P164" i="8" s="1"/>
  <c r="F164" i="8"/>
  <c r="O163" i="8"/>
  <c r="N163" i="8"/>
  <c r="P163" i="8" s="1"/>
  <c r="F163" i="8"/>
  <c r="O162" i="8"/>
  <c r="N162" i="8"/>
  <c r="P162" i="8" s="1"/>
  <c r="F162" i="8"/>
  <c r="O161" i="8"/>
  <c r="N161" i="8"/>
  <c r="F161" i="8"/>
  <c r="O160" i="8"/>
  <c r="N160" i="8"/>
  <c r="P160" i="8" s="1"/>
  <c r="F160" i="8"/>
  <c r="O159" i="8"/>
  <c r="N159" i="8"/>
  <c r="P159" i="8" s="1"/>
  <c r="F159" i="8"/>
  <c r="O158" i="8"/>
  <c r="N158" i="8"/>
  <c r="P158" i="8" s="1"/>
  <c r="F158" i="8"/>
  <c r="O157" i="8"/>
  <c r="N157" i="8"/>
  <c r="F157" i="8"/>
  <c r="O156" i="8"/>
  <c r="N156" i="8"/>
  <c r="P156" i="8" s="1"/>
  <c r="F156" i="8"/>
  <c r="O155" i="8"/>
  <c r="N155" i="8"/>
  <c r="P155" i="8" s="1"/>
  <c r="F155" i="8"/>
  <c r="O154" i="8"/>
  <c r="N154" i="8"/>
  <c r="P154" i="8" s="1"/>
  <c r="I154" i="8"/>
  <c r="F154" i="8"/>
  <c r="P153" i="8"/>
  <c r="O153" i="8"/>
  <c r="N153" i="8"/>
  <c r="I153" i="8"/>
  <c r="F153" i="8"/>
  <c r="P152" i="8"/>
  <c r="O152" i="8"/>
  <c r="N152" i="8"/>
  <c r="I152" i="8"/>
  <c r="F152" i="8"/>
  <c r="O151" i="8"/>
  <c r="P151" i="8" s="1"/>
  <c r="N151" i="8"/>
  <c r="I151" i="8"/>
  <c r="F151" i="8"/>
  <c r="O150" i="8"/>
  <c r="N150" i="8"/>
  <c r="I150" i="8"/>
  <c r="F150" i="8"/>
  <c r="O149" i="8"/>
  <c r="N149" i="8"/>
  <c r="I149" i="8"/>
  <c r="F149" i="8"/>
  <c r="O148" i="8"/>
  <c r="N148" i="8"/>
  <c r="P148" i="8" s="1"/>
  <c r="I148" i="8"/>
  <c r="F148" i="8"/>
  <c r="O147" i="8"/>
  <c r="N147" i="8"/>
  <c r="P147" i="8" s="1"/>
  <c r="I147" i="8"/>
  <c r="F147" i="8"/>
  <c r="O146" i="8"/>
  <c r="N146" i="8"/>
  <c r="P146" i="8" s="1"/>
  <c r="I146" i="8"/>
  <c r="F146" i="8"/>
  <c r="P145" i="8"/>
  <c r="O145" i="8"/>
  <c r="N145" i="8"/>
  <c r="I145" i="8"/>
  <c r="F145" i="8"/>
  <c r="P144" i="8"/>
  <c r="O144" i="8"/>
  <c r="N144" i="8"/>
  <c r="I144" i="8"/>
  <c r="F144" i="8"/>
  <c r="O143" i="8"/>
  <c r="P143" i="8" s="1"/>
  <c r="N143" i="8"/>
  <c r="I143" i="8"/>
  <c r="F143" i="8"/>
  <c r="O142" i="8"/>
  <c r="N142" i="8"/>
  <c r="P142" i="8" s="1"/>
  <c r="I142" i="8"/>
  <c r="F142" i="8"/>
  <c r="O141" i="8"/>
  <c r="N141" i="8"/>
  <c r="I141" i="8"/>
  <c r="F141" i="8"/>
  <c r="O140" i="8"/>
  <c r="N140" i="8"/>
  <c r="P140" i="8" s="1"/>
  <c r="I140" i="8"/>
  <c r="F140" i="8"/>
  <c r="O139" i="8"/>
  <c r="N139" i="8"/>
  <c r="P139" i="8" s="1"/>
  <c r="I139" i="8"/>
  <c r="F139" i="8"/>
  <c r="O138" i="8"/>
  <c r="N138" i="8"/>
  <c r="P138" i="8" s="1"/>
  <c r="I138" i="8"/>
  <c r="F138" i="8"/>
  <c r="P137" i="8"/>
  <c r="O137" i="8"/>
  <c r="N137" i="8"/>
  <c r="I137" i="8"/>
  <c r="F137" i="8"/>
  <c r="P136" i="8"/>
  <c r="O136" i="8"/>
  <c r="N136" i="8"/>
  <c r="I136" i="8"/>
  <c r="F136" i="8"/>
  <c r="O135" i="8"/>
  <c r="P135" i="8" s="1"/>
  <c r="N135" i="8"/>
  <c r="I135" i="8"/>
  <c r="F135" i="8"/>
  <c r="O134" i="8"/>
  <c r="N134" i="8"/>
  <c r="I134" i="8"/>
  <c r="F134" i="8"/>
  <c r="O133" i="8"/>
  <c r="N133" i="8"/>
  <c r="I133" i="8"/>
  <c r="F133" i="8"/>
  <c r="O132" i="8"/>
  <c r="N132" i="8"/>
  <c r="P132" i="8" s="1"/>
  <c r="I132" i="8"/>
  <c r="F132" i="8"/>
  <c r="O131" i="8"/>
  <c r="N131" i="8"/>
  <c r="P131" i="8" s="1"/>
  <c r="I131" i="8"/>
  <c r="F131" i="8"/>
  <c r="O130" i="8"/>
  <c r="N130" i="8"/>
  <c r="P130" i="8" s="1"/>
  <c r="I130" i="8"/>
  <c r="F130" i="8"/>
  <c r="P129" i="8"/>
  <c r="O129" i="8"/>
  <c r="N129" i="8"/>
  <c r="I129" i="8"/>
  <c r="F129" i="8"/>
  <c r="P128" i="8"/>
  <c r="O128" i="8"/>
  <c r="N128" i="8"/>
  <c r="I128" i="8"/>
  <c r="F128" i="8"/>
  <c r="O127" i="8"/>
  <c r="P127" i="8" s="1"/>
  <c r="N127" i="8"/>
  <c r="I127" i="8"/>
  <c r="F127" i="8"/>
  <c r="O126" i="8"/>
  <c r="N126" i="8"/>
  <c r="I126" i="8"/>
  <c r="F126" i="8"/>
  <c r="O125" i="8"/>
  <c r="N125" i="8"/>
  <c r="P125" i="8" s="1"/>
  <c r="I125" i="8"/>
  <c r="F125" i="8"/>
  <c r="O124" i="8"/>
  <c r="N124" i="8"/>
  <c r="P124" i="8" s="1"/>
  <c r="I124" i="8"/>
  <c r="F124" i="8"/>
  <c r="O123" i="8"/>
  <c r="N123" i="8"/>
  <c r="P123" i="8" s="1"/>
  <c r="I123" i="8"/>
  <c r="F123" i="8"/>
  <c r="O122" i="8"/>
  <c r="N122" i="8"/>
  <c r="P122" i="8" s="1"/>
  <c r="I122" i="8"/>
  <c r="F122" i="8"/>
  <c r="P121" i="8"/>
  <c r="O121" i="8"/>
  <c r="N121" i="8"/>
  <c r="I121" i="8"/>
  <c r="F121" i="8"/>
  <c r="P120" i="8"/>
  <c r="O120" i="8"/>
  <c r="N120" i="8"/>
  <c r="I120" i="8"/>
  <c r="F120" i="8"/>
  <c r="O119" i="8"/>
  <c r="P119" i="8" s="1"/>
  <c r="N119" i="8"/>
  <c r="I119" i="8"/>
  <c r="F119" i="8"/>
  <c r="O118" i="8"/>
  <c r="N118" i="8"/>
  <c r="I118" i="8"/>
  <c r="F118" i="8"/>
  <c r="O117" i="8"/>
  <c r="N117" i="8"/>
  <c r="I117" i="8"/>
  <c r="F117" i="8"/>
  <c r="O116" i="8"/>
  <c r="N116" i="8"/>
  <c r="P116" i="8" s="1"/>
  <c r="I116" i="8"/>
  <c r="F116" i="8"/>
  <c r="O115" i="8"/>
  <c r="N115" i="8"/>
  <c r="P115" i="8" s="1"/>
  <c r="I115" i="8"/>
  <c r="F115" i="8"/>
  <c r="O114" i="8"/>
  <c r="N114" i="8"/>
  <c r="P114" i="8" s="1"/>
  <c r="I114" i="8"/>
  <c r="F114" i="8"/>
  <c r="P113" i="8"/>
  <c r="O113" i="8"/>
  <c r="N113" i="8"/>
  <c r="I113" i="8"/>
  <c r="F113" i="8"/>
  <c r="P112" i="8"/>
  <c r="O112" i="8"/>
  <c r="N112" i="8"/>
  <c r="I112" i="8"/>
  <c r="F112" i="8"/>
  <c r="O111" i="8"/>
  <c r="P111" i="8" s="1"/>
  <c r="N111" i="8"/>
  <c r="I111" i="8"/>
  <c r="F111" i="8"/>
  <c r="O110" i="8"/>
  <c r="N110" i="8"/>
  <c r="P110" i="8" s="1"/>
  <c r="I110" i="8"/>
  <c r="F110" i="8"/>
  <c r="O109" i="8"/>
  <c r="N109" i="8"/>
  <c r="I109" i="8"/>
  <c r="F109" i="8"/>
  <c r="O108" i="8"/>
  <c r="N108" i="8"/>
  <c r="P108" i="8" s="1"/>
  <c r="I108" i="8"/>
  <c r="F108" i="8"/>
  <c r="O107" i="8"/>
  <c r="N107" i="8"/>
  <c r="P107" i="8" s="1"/>
  <c r="I107" i="8"/>
  <c r="F107" i="8"/>
  <c r="O106" i="8"/>
  <c r="N106" i="8"/>
  <c r="P106" i="8" s="1"/>
  <c r="I106" i="8"/>
  <c r="F106" i="8"/>
  <c r="P105" i="8"/>
  <c r="O105" i="8"/>
  <c r="N105" i="8"/>
  <c r="I105" i="8"/>
  <c r="F105" i="8"/>
  <c r="P104" i="8"/>
  <c r="O104" i="8"/>
  <c r="N104" i="8"/>
  <c r="I104" i="8"/>
  <c r="F104" i="8"/>
  <c r="O103" i="8"/>
  <c r="P103" i="8" s="1"/>
  <c r="N103" i="8"/>
  <c r="I103" i="8"/>
  <c r="F103" i="8"/>
  <c r="O102" i="8"/>
  <c r="N102" i="8"/>
  <c r="I102" i="8"/>
  <c r="F102" i="8"/>
  <c r="O101" i="8"/>
  <c r="N101" i="8"/>
  <c r="I101" i="8"/>
  <c r="F101" i="8"/>
  <c r="O100" i="8"/>
  <c r="N100" i="8"/>
  <c r="P100" i="8" s="1"/>
  <c r="I100" i="8"/>
  <c r="F100" i="8"/>
  <c r="O99" i="8"/>
  <c r="N99" i="8"/>
  <c r="P99" i="8" s="1"/>
  <c r="I99" i="8"/>
  <c r="F99" i="8"/>
  <c r="O98" i="8"/>
  <c r="N98" i="8"/>
  <c r="P98" i="8" s="1"/>
  <c r="I98" i="8"/>
  <c r="F98" i="8"/>
  <c r="P97" i="8"/>
  <c r="O97" i="8"/>
  <c r="N97" i="8"/>
  <c r="I97" i="8"/>
  <c r="F97" i="8"/>
  <c r="P96" i="8"/>
  <c r="O96" i="8"/>
  <c r="N96" i="8"/>
  <c r="I96" i="8"/>
  <c r="F96" i="8"/>
  <c r="O95" i="8"/>
  <c r="P95" i="8" s="1"/>
  <c r="N95" i="8"/>
  <c r="I95" i="8"/>
  <c r="F95" i="8"/>
  <c r="O94" i="8"/>
  <c r="N94" i="8"/>
  <c r="I94" i="8"/>
  <c r="F94" i="8"/>
  <c r="O93" i="8"/>
  <c r="N93" i="8"/>
  <c r="P93" i="8" s="1"/>
  <c r="I93" i="8"/>
  <c r="F93" i="8"/>
  <c r="O92" i="8"/>
  <c r="N92" i="8"/>
  <c r="P92" i="8" s="1"/>
  <c r="I92" i="8"/>
  <c r="F92" i="8"/>
  <c r="O91" i="8"/>
  <c r="N91" i="8"/>
  <c r="P91" i="8" s="1"/>
  <c r="I91" i="8"/>
  <c r="F91" i="8"/>
  <c r="O90" i="8"/>
  <c r="N90" i="8"/>
  <c r="P90" i="8" s="1"/>
  <c r="I90" i="8"/>
  <c r="F90" i="8"/>
  <c r="P89" i="8"/>
  <c r="O89" i="8"/>
  <c r="N89" i="8"/>
  <c r="I89" i="8"/>
  <c r="F89" i="8"/>
  <c r="P88" i="8"/>
  <c r="O88" i="8"/>
  <c r="N88" i="8"/>
  <c r="I88" i="8"/>
  <c r="F88" i="8"/>
  <c r="O87" i="8"/>
  <c r="P87" i="8" s="1"/>
  <c r="N87" i="8"/>
  <c r="I87" i="8"/>
  <c r="F87" i="8"/>
  <c r="O86" i="8"/>
  <c r="N86" i="8"/>
  <c r="I86" i="8"/>
  <c r="F86" i="8"/>
  <c r="O85" i="8"/>
  <c r="N85" i="8"/>
  <c r="I85" i="8"/>
  <c r="F85" i="8"/>
  <c r="O84" i="8"/>
  <c r="N84" i="8"/>
  <c r="P84" i="8" s="1"/>
  <c r="I84" i="8"/>
  <c r="F84" i="8"/>
  <c r="O83" i="8"/>
  <c r="N83" i="8"/>
  <c r="P83" i="8" s="1"/>
  <c r="I83" i="8"/>
  <c r="F83" i="8"/>
  <c r="O82" i="8"/>
  <c r="N82" i="8"/>
  <c r="P82" i="8" s="1"/>
  <c r="I82" i="8"/>
  <c r="F82" i="8"/>
  <c r="P81" i="8"/>
  <c r="O81" i="8"/>
  <c r="N81" i="8"/>
  <c r="I81" i="8"/>
  <c r="F81" i="8"/>
  <c r="P80" i="8"/>
  <c r="O80" i="8"/>
  <c r="N80" i="8"/>
  <c r="I80" i="8"/>
  <c r="F80" i="8"/>
  <c r="O79" i="8"/>
  <c r="P79" i="8" s="1"/>
  <c r="N79" i="8"/>
  <c r="I79" i="8"/>
  <c r="F79" i="8"/>
  <c r="O78" i="8"/>
  <c r="N78" i="8"/>
  <c r="P78" i="8" s="1"/>
  <c r="I78" i="8"/>
  <c r="F78" i="8"/>
  <c r="O77" i="8"/>
  <c r="I77" i="8"/>
  <c r="F77" i="8"/>
  <c r="O76" i="8"/>
  <c r="N76" i="8"/>
  <c r="I76" i="8"/>
  <c r="F76" i="8"/>
  <c r="O75" i="8"/>
  <c r="N75" i="8"/>
  <c r="L75" i="8"/>
  <c r="I75" i="8"/>
  <c r="F75" i="8"/>
  <c r="O74" i="8"/>
  <c r="L74" i="8"/>
  <c r="N74" i="8" s="1"/>
  <c r="P74" i="8" s="1"/>
  <c r="I74" i="8"/>
  <c r="F74" i="8"/>
  <c r="O73" i="8"/>
  <c r="L73" i="8"/>
  <c r="N73" i="8" s="1"/>
  <c r="P73" i="8" s="1"/>
  <c r="I73" i="8"/>
  <c r="F73" i="8"/>
  <c r="O72" i="8"/>
  <c r="N72" i="8"/>
  <c r="P72" i="8" s="1"/>
  <c r="L72" i="8"/>
  <c r="I72" i="8"/>
  <c r="F72" i="8"/>
  <c r="O71" i="8"/>
  <c r="N71" i="8"/>
  <c r="L71" i="8"/>
  <c r="I71" i="8"/>
  <c r="F71" i="8"/>
  <c r="O70" i="8"/>
  <c r="L70" i="8"/>
  <c r="N70" i="8" s="1"/>
  <c r="P70" i="8" s="1"/>
  <c r="I70" i="8"/>
  <c r="F70" i="8"/>
  <c r="P69" i="8"/>
  <c r="O69" i="8"/>
  <c r="N69" i="8"/>
  <c r="I69" i="8"/>
  <c r="G69" i="8"/>
  <c r="F69" i="8"/>
  <c r="D69" i="8"/>
  <c r="O68" i="8"/>
  <c r="N68" i="8"/>
  <c r="I68" i="8"/>
  <c r="F68" i="8"/>
  <c r="O67" i="8"/>
  <c r="N67" i="8"/>
  <c r="I67" i="8"/>
  <c r="F67" i="8"/>
  <c r="O66" i="8"/>
  <c r="N66" i="8"/>
  <c r="P66" i="8" s="1"/>
  <c r="I66" i="8"/>
  <c r="F66" i="8"/>
  <c r="O65" i="8"/>
  <c r="N65" i="8"/>
  <c r="P65" i="8" s="1"/>
  <c r="I65" i="8"/>
  <c r="F65" i="8"/>
  <c r="O64" i="8"/>
  <c r="N64" i="8"/>
  <c r="P64" i="8" s="1"/>
  <c r="I64" i="8"/>
  <c r="F64" i="8"/>
  <c r="P63" i="8"/>
  <c r="O63" i="8"/>
  <c r="N63" i="8"/>
  <c r="I63" i="8"/>
  <c r="F63" i="8"/>
  <c r="P62" i="8"/>
  <c r="O62" i="8"/>
  <c r="N62" i="8"/>
  <c r="I62" i="8"/>
  <c r="F62" i="8"/>
  <c r="O61" i="8"/>
  <c r="P61" i="8" s="1"/>
  <c r="N61" i="8"/>
  <c r="I61" i="8"/>
  <c r="F61" i="8"/>
  <c r="O60" i="8"/>
  <c r="N60" i="8"/>
  <c r="P60" i="8" s="1"/>
  <c r="G60" i="8"/>
  <c r="I60" i="8" s="1"/>
  <c r="D60" i="8"/>
  <c r="F60" i="8" s="1"/>
  <c r="O59" i="8"/>
  <c r="N59" i="8"/>
  <c r="P59" i="8" s="1"/>
  <c r="I59" i="8"/>
  <c r="F59" i="8"/>
  <c r="O58" i="8"/>
  <c r="N58" i="8"/>
  <c r="P58" i="8" s="1"/>
  <c r="I58" i="8"/>
  <c r="F58" i="8"/>
  <c r="P57" i="8"/>
  <c r="O57" i="8"/>
  <c r="N57" i="8"/>
  <c r="I57" i="8"/>
  <c r="G57" i="8"/>
  <c r="F57" i="8"/>
  <c r="D57" i="8"/>
  <c r="P56" i="8"/>
  <c r="I56" i="8"/>
  <c r="G56" i="8"/>
  <c r="D56" i="8"/>
  <c r="F56" i="8" s="1"/>
  <c r="O55" i="8"/>
  <c r="N55" i="8"/>
  <c r="I55" i="8"/>
  <c r="F55" i="8"/>
  <c r="O54" i="8"/>
  <c r="N54" i="8"/>
  <c r="P54" i="8" s="1"/>
  <c r="I54" i="8"/>
  <c r="F54" i="8"/>
  <c r="O53" i="8"/>
  <c r="N53" i="8"/>
  <c r="P53" i="8" s="1"/>
  <c r="I53" i="8"/>
  <c r="F53" i="8"/>
  <c r="Q52" i="8"/>
  <c r="O52" i="8"/>
  <c r="N52" i="8"/>
  <c r="I52" i="8"/>
  <c r="F52" i="8"/>
  <c r="P51" i="8"/>
  <c r="O51" i="8"/>
  <c r="N51" i="8"/>
  <c r="I51" i="8"/>
  <c r="F51" i="8"/>
  <c r="P50" i="8"/>
  <c r="O50" i="8"/>
  <c r="N50" i="8"/>
  <c r="I50" i="8"/>
  <c r="G50" i="8"/>
  <c r="D50" i="8"/>
  <c r="F50" i="8" s="1"/>
  <c r="O49" i="8"/>
  <c r="N49" i="8"/>
  <c r="I49" i="8"/>
  <c r="F49" i="8"/>
  <c r="O48" i="8"/>
  <c r="N48" i="8"/>
  <c r="P48" i="8" s="1"/>
  <c r="I48" i="8"/>
  <c r="F48" i="8"/>
  <c r="O47" i="8"/>
  <c r="N47" i="8"/>
  <c r="P47" i="8" s="1"/>
  <c r="I47" i="8"/>
  <c r="F47" i="8"/>
  <c r="O46" i="8"/>
  <c r="N46" i="8"/>
  <c r="P46" i="8" s="1"/>
  <c r="I46" i="8"/>
  <c r="F46" i="8"/>
  <c r="P45" i="8"/>
  <c r="N45" i="8"/>
  <c r="I45" i="8"/>
  <c r="F45" i="8"/>
  <c r="N44" i="8"/>
  <c r="P44" i="8" s="1"/>
  <c r="I44" i="8"/>
  <c r="F44" i="8"/>
  <c r="P43" i="8"/>
  <c r="N43" i="8"/>
  <c r="I43" i="8"/>
  <c r="F43" i="8"/>
  <c r="N42" i="8"/>
  <c r="P42" i="8" s="1"/>
  <c r="I42" i="8"/>
  <c r="F42" i="8"/>
  <c r="P41" i="8"/>
  <c r="N41" i="8"/>
  <c r="I41" i="8"/>
  <c r="F41" i="8"/>
  <c r="N40" i="8"/>
  <c r="P40" i="8" s="1"/>
  <c r="I40" i="8"/>
  <c r="F40" i="8"/>
  <c r="P39" i="8"/>
  <c r="N39" i="8"/>
  <c r="I39" i="8"/>
  <c r="F39" i="8"/>
  <c r="N38" i="8"/>
  <c r="P38" i="8" s="1"/>
  <c r="I38" i="8"/>
  <c r="F38" i="8"/>
  <c r="Q37" i="8"/>
  <c r="N37" i="8"/>
  <c r="I37" i="8"/>
  <c r="F37" i="8"/>
  <c r="Q36" i="8"/>
  <c r="N36" i="8"/>
  <c r="I36" i="8"/>
  <c r="G36" i="8"/>
  <c r="F36" i="8"/>
  <c r="D36" i="8"/>
  <c r="Q35" i="8"/>
  <c r="N35" i="8"/>
  <c r="I35" i="8"/>
  <c r="F35" i="8"/>
  <c r="P34" i="8"/>
  <c r="N34" i="8"/>
  <c r="I34" i="8"/>
  <c r="G34" i="8"/>
  <c r="D34" i="8"/>
  <c r="F34" i="8" s="1"/>
  <c r="O33" i="8"/>
  <c r="N33" i="8"/>
  <c r="G33" i="8"/>
  <c r="I33" i="8" s="1"/>
  <c r="F33" i="8"/>
  <c r="D33" i="8"/>
  <c r="O32" i="8"/>
  <c r="N32" i="8"/>
  <c r="P32" i="8" s="1"/>
  <c r="I32" i="8"/>
  <c r="G32" i="8"/>
  <c r="F32" i="8"/>
  <c r="D32" i="8"/>
  <c r="O31" i="8"/>
  <c r="P31" i="8" s="1"/>
  <c r="N31" i="8"/>
  <c r="I31" i="8"/>
  <c r="F31" i="8"/>
  <c r="O30" i="8"/>
  <c r="N30" i="8"/>
  <c r="P30" i="8" s="1"/>
  <c r="I30" i="8"/>
  <c r="F30" i="8"/>
  <c r="O29" i="8"/>
  <c r="N29" i="8"/>
  <c r="P29" i="8" s="1"/>
  <c r="I29" i="8"/>
  <c r="F29" i="8"/>
  <c r="O28" i="8"/>
  <c r="N28" i="8"/>
  <c r="P28" i="8" s="1"/>
  <c r="I28" i="8"/>
  <c r="F28" i="8"/>
  <c r="O27" i="8"/>
  <c r="N27" i="8"/>
  <c r="P27" i="8" s="1"/>
  <c r="I27" i="8"/>
  <c r="G27" i="8"/>
  <c r="F27" i="8"/>
  <c r="D27" i="8"/>
  <c r="P26" i="8"/>
  <c r="O26" i="8"/>
  <c r="L26" i="8"/>
  <c r="N26" i="8" s="1"/>
  <c r="I26" i="8"/>
  <c r="F26" i="8"/>
  <c r="O25" i="8"/>
  <c r="N25" i="8"/>
  <c r="P25" i="8" s="1"/>
  <c r="L25" i="8"/>
  <c r="I25" i="8"/>
  <c r="F25" i="8"/>
  <c r="O24" i="8"/>
  <c r="N24" i="8"/>
  <c r="P24" i="8" s="1"/>
  <c r="L24" i="8"/>
  <c r="I24" i="8"/>
  <c r="F24" i="8"/>
  <c r="O23" i="8"/>
  <c r="Q23" i="8" s="1"/>
  <c r="Q222" i="8" s="1"/>
  <c r="Q226" i="8" s="1"/>
  <c r="N23" i="8"/>
  <c r="L23" i="8"/>
  <c r="I23" i="8"/>
  <c r="F23" i="8"/>
  <c r="P22" i="8"/>
  <c r="O22" i="8"/>
  <c r="L22" i="8"/>
  <c r="N22" i="8" s="1"/>
  <c r="I22" i="8"/>
  <c r="F22" i="8"/>
  <c r="O21" i="8"/>
  <c r="N21" i="8"/>
  <c r="P21" i="8" s="1"/>
  <c r="L21" i="8"/>
  <c r="I21" i="8"/>
  <c r="F21" i="8"/>
  <c r="O20" i="8"/>
  <c r="N20" i="8"/>
  <c r="P20" i="8" s="1"/>
  <c r="L20" i="8"/>
  <c r="I20" i="8"/>
  <c r="F20" i="8"/>
  <c r="O19" i="8"/>
  <c r="N19" i="8"/>
  <c r="L19" i="8"/>
  <c r="I19" i="8"/>
  <c r="G19" i="8"/>
  <c r="F19" i="8"/>
  <c r="D19" i="8"/>
  <c r="O18" i="8"/>
  <c r="N18" i="8"/>
  <c r="P18" i="8" s="1"/>
  <c r="L18" i="8"/>
  <c r="I18" i="8"/>
  <c r="F18" i="8"/>
  <c r="P17" i="8"/>
  <c r="O17" i="8"/>
  <c r="L17" i="8"/>
  <c r="N17" i="8" s="1"/>
  <c r="I17" i="8"/>
  <c r="G17" i="8"/>
  <c r="F17" i="8"/>
  <c r="D17" i="8"/>
  <c r="O16" i="8"/>
  <c r="L16" i="8"/>
  <c r="N16" i="8" s="1"/>
  <c r="P16" i="8" s="1"/>
  <c r="I16" i="8"/>
  <c r="F16" i="8"/>
  <c r="O15" i="8"/>
  <c r="N15" i="8"/>
  <c r="P15" i="8" s="1"/>
  <c r="L15" i="8"/>
  <c r="I15" i="8"/>
  <c r="F15" i="8"/>
  <c r="O14" i="8"/>
  <c r="N14" i="8"/>
  <c r="P14" i="8" s="1"/>
  <c r="L14" i="8"/>
  <c r="I14" i="8"/>
  <c r="F14" i="8"/>
  <c r="O13" i="8"/>
  <c r="N13" i="8"/>
  <c r="P13" i="8" s="1"/>
  <c r="L13" i="8"/>
  <c r="I13" i="8"/>
  <c r="F13" i="8"/>
  <c r="O12" i="8"/>
  <c r="L12" i="8"/>
  <c r="N12" i="8" s="1"/>
  <c r="P12" i="8" s="1"/>
  <c r="I12" i="8"/>
  <c r="F12" i="8"/>
  <c r="O11" i="8"/>
  <c r="N11" i="8"/>
  <c r="P11" i="8" s="1"/>
  <c r="L11" i="8"/>
  <c r="I11" i="8"/>
  <c r="F11" i="8"/>
  <c r="O10" i="8"/>
  <c r="N10" i="8"/>
  <c r="P10" i="8" s="1"/>
  <c r="L10" i="8"/>
  <c r="I10" i="8"/>
  <c r="F10" i="8"/>
  <c r="O9" i="8"/>
  <c r="N9" i="8"/>
  <c r="L9" i="8"/>
  <c r="I9" i="8"/>
  <c r="F9" i="8"/>
  <c r="O8" i="8"/>
  <c r="L8" i="8"/>
  <c r="I8" i="8"/>
  <c r="F8" i="8"/>
  <c r="O7" i="8"/>
  <c r="N7" i="8"/>
  <c r="I7" i="8"/>
  <c r="G7" i="8"/>
  <c r="G222" i="8" s="1"/>
  <c r="F7" i="8"/>
  <c r="F222" i="8" s="1"/>
  <c r="D7" i="8"/>
  <c r="D222" i="8" s="1"/>
  <c r="G226" i="7"/>
  <c r="F226" i="7"/>
  <c r="D226" i="7"/>
  <c r="G225" i="7"/>
  <c r="I225" i="7" s="1"/>
  <c r="D225" i="7"/>
  <c r="F225" i="7" s="1"/>
  <c r="I224" i="7"/>
  <c r="G224" i="7"/>
  <c r="G227" i="7" s="1"/>
  <c r="D224" i="7"/>
  <c r="F224" i="7" s="1"/>
  <c r="F227" i="7" s="1"/>
  <c r="G223" i="7"/>
  <c r="M222" i="7"/>
  <c r="M225" i="7" s="1"/>
  <c r="H222" i="7"/>
  <c r="H226" i="7" s="1"/>
  <c r="H227" i="7" s="1"/>
  <c r="E222" i="7"/>
  <c r="E226" i="7" s="1"/>
  <c r="E227" i="7" s="1"/>
  <c r="O221" i="7"/>
  <c r="L221" i="7"/>
  <c r="N221" i="7" s="1"/>
  <c r="P221" i="7" s="1"/>
  <c r="F221" i="7"/>
  <c r="O220" i="7"/>
  <c r="L220" i="7"/>
  <c r="N220" i="7" s="1"/>
  <c r="P220" i="7" s="1"/>
  <c r="F220" i="7"/>
  <c r="O219" i="7"/>
  <c r="N219" i="7"/>
  <c r="P219" i="7" s="1"/>
  <c r="L219" i="7"/>
  <c r="F219" i="7"/>
  <c r="O218" i="7"/>
  <c r="N218" i="7"/>
  <c r="P218" i="7" s="1"/>
  <c r="L218" i="7"/>
  <c r="F218" i="7"/>
  <c r="P217" i="7"/>
  <c r="O217" i="7"/>
  <c r="N217" i="7"/>
  <c r="L217" i="7"/>
  <c r="F217" i="7"/>
  <c r="O216" i="7"/>
  <c r="L216" i="7"/>
  <c r="N216" i="7" s="1"/>
  <c r="P216" i="7" s="1"/>
  <c r="F216" i="7"/>
  <c r="O215" i="7"/>
  <c r="L215" i="7"/>
  <c r="N215" i="7" s="1"/>
  <c r="P215" i="7" s="1"/>
  <c r="F215" i="7"/>
  <c r="O214" i="7"/>
  <c r="L214" i="7"/>
  <c r="N214" i="7" s="1"/>
  <c r="F214" i="7"/>
  <c r="O213" i="7"/>
  <c r="L213" i="7"/>
  <c r="N213" i="7" s="1"/>
  <c r="F213" i="7"/>
  <c r="O212" i="7"/>
  <c r="L212" i="7"/>
  <c r="N212" i="7" s="1"/>
  <c r="P212" i="7" s="1"/>
  <c r="F212" i="7"/>
  <c r="O211" i="7"/>
  <c r="N211" i="7"/>
  <c r="P211" i="7" s="1"/>
  <c r="L211" i="7"/>
  <c r="F211" i="7"/>
  <c r="O210" i="7"/>
  <c r="N210" i="7"/>
  <c r="P210" i="7" s="1"/>
  <c r="L210" i="7"/>
  <c r="F210" i="7"/>
  <c r="P209" i="7"/>
  <c r="O209" i="7"/>
  <c r="N209" i="7"/>
  <c r="L209" i="7"/>
  <c r="F209" i="7"/>
  <c r="O208" i="7"/>
  <c r="L208" i="7"/>
  <c r="N208" i="7" s="1"/>
  <c r="P208" i="7" s="1"/>
  <c r="F208" i="7"/>
  <c r="O207" i="7"/>
  <c r="L207" i="7"/>
  <c r="N207" i="7" s="1"/>
  <c r="P207" i="7" s="1"/>
  <c r="F207" i="7"/>
  <c r="O206" i="7"/>
  <c r="L206" i="7"/>
  <c r="N206" i="7" s="1"/>
  <c r="F206" i="7"/>
  <c r="O205" i="7"/>
  <c r="L205" i="7"/>
  <c r="N205" i="7" s="1"/>
  <c r="F205" i="7"/>
  <c r="O204" i="7"/>
  <c r="L204" i="7"/>
  <c r="N204" i="7" s="1"/>
  <c r="P204" i="7" s="1"/>
  <c r="F204" i="7"/>
  <c r="O203" i="7"/>
  <c r="N203" i="7"/>
  <c r="P203" i="7" s="1"/>
  <c r="L203" i="7"/>
  <c r="F203" i="7"/>
  <c r="O202" i="7"/>
  <c r="N202" i="7"/>
  <c r="P202" i="7" s="1"/>
  <c r="L202" i="7"/>
  <c r="F202" i="7"/>
  <c r="P201" i="7"/>
  <c r="O201" i="7"/>
  <c r="N201" i="7"/>
  <c r="L201" i="7"/>
  <c r="F201" i="7"/>
  <c r="P200" i="7"/>
  <c r="O200" i="7"/>
  <c r="L200" i="7"/>
  <c r="N200" i="7" s="1"/>
  <c r="F200" i="7"/>
  <c r="O199" i="7"/>
  <c r="L199" i="7"/>
  <c r="N199" i="7" s="1"/>
  <c r="P199" i="7" s="1"/>
  <c r="F199" i="7"/>
  <c r="O198" i="7"/>
  <c r="L198" i="7"/>
  <c r="N198" i="7" s="1"/>
  <c r="P198" i="7" s="1"/>
  <c r="F198" i="7"/>
  <c r="O197" i="7"/>
  <c r="L197" i="7"/>
  <c r="N197" i="7" s="1"/>
  <c r="F197" i="7"/>
  <c r="O196" i="7"/>
  <c r="L196" i="7"/>
  <c r="N196" i="7" s="1"/>
  <c r="P196" i="7" s="1"/>
  <c r="F196" i="7"/>
  <c r="O195" i="7"/>
  <c r="N195" i="7"/>
  <c r="P195" i="7" s="1"/>
  <c r="L195" i="7"/>
  <c r="F195" i="7"/>
  <c r="O194" i="7"/>
  <c r="N194" i="7"/>
  <c r="P194" i="7" s="1"/>
  <c r="L194" i="7"/>
  <c r="F194" i="7"/>
  <c r="P193" i="7"/>
  <c r="O193" i="7"/>
  <c r="N193" i="7"/>
  <c r="L193" i="7"/>
  <c r="F193" i="7"/>
  <c r="P192" i="7"/>
  <c r="O192" i="7"/>
  <c r="L192" i="7"/>
  <c r="N192" i="7" s="1"/>
  <c r="F192" i="7"/>
  <c r="O191" i="7"/>
  <c r="L191" i="7"/>
  <c r="N191" i="7" s="1"/>
  <c r="P191" i="7" s="1"/>
  <c r="F191" i="7"/>
  <c r="O190" i="7"/>
  <c r="L190" i="7"/>
  <c r="N190" i="7" s="1"/>
  <c r="P190" i="7" s="1"/>
  <c r="F190" i="7"/>
  <c r="O189" i="7"/>
  <c r="L189" i="7"/>
  <c r="N189" i="7" s="1"/>
  <c r="P189" i="7" s="1"/>
  <c r="F189" i="7"/>
  <c r="O188" i="7"/>
  <c r="L188" i="7"/>
  <c r="N188" i="7" s="1"/>
  <c r="P188" i="7" s="1"/>
  <c r="F188" i="7"/>
  <c r="O187" i="7"/>
  <c r="N187" i="7"/>
  <c r="P187" i="7" s="1"/>
  <c r="L187" i="7"/>
  <c r="F187" i="7"/>
  <c r="O186" i="7"/>
  <c r="N186" i="7"/>
  <c r="P186" i="7" s="1"/>
  <c r="L186" i="7"/>
  <c r="F186" i="7"/>
  <c r="P185" i="7"/>
  <c r="O185" i="7"/>
  <c r="N185" i="7"/>
  <c r="L185" i="7"/>
  <c r="F185" i="7"/>
  <c r="O184" i="7"/>
  <c r="L184" i="7"/>
  <c r="N184" i="7" s="1"/>
  <c r="P184" i="7" s="1"/>
  <c r="F184" i="7"/>
  <c r="O183" i="7"/>
  <c r="L183" i="7"/>
  <c r="N183" i="7" s="1"/>
  <c r="P183" i="7" s="1"/>
  <c r="F183" i="7"/>
  <c r="O182" i="7"/>
  <c r="P182" i="7" s="1"/>
  <c r="N182" i="7"/>
  <c r="F182" i="7"/>
  <c r="O181" i="7"/>
  <c r="N181" i="7"/>
  <c r="P181" i="7" s="1"/>
  <c r="F181" i="7"/>
  <c r="O180" i="7"/>
  <c r="P180" i="7" s="1"/>
  <c r="N180" i="7"/>
  <c r="F180" i="7"/>
  <c r="O179" i="7"/>
  <c r="N179" i="7"/>
  <c r="P179" i="7" s="1"/>
  <c r="F179" i="7"/>
  <c r="O178" i="7"/>
  <c r="P178" i="7" s="1"/>
  <c r="N178" i="7"/>
  <c r="F178" i="7"/>
  <c r="O177" i="7"/>
  <c r="N177" i="7"/>
  <c r="P177" i="7" s="1"/>
  <c r="F177" i="7"/>
  <c r="O176" i="7"/>
  <c r="P176" i="7" s="1"/>
  <c r="N176" i="7"/>
  <c r="F176" i="7"/>
  <c r="O175" i="7"/>
  <c r="N175" i="7"/>
  <c r="P175" i="7" s="1"/>
  <c r="F175" i="7"/>
  <c r="O174" i="7"/>
  <c r="P174" i="7" s="1"/>
  <c r="N174" i="7"/>
  <c r="F174" i="7"/>
  <c r="O173" i="7"/>
  <c r="N173" i="7"/>
  <c r="P173" i="7" s="1"/>
  <c r="F173" i="7"/>
  <c r="O172" i="7"/>
  <c r="P172" i="7" s="1"/>
  <c r="N172" i="7"/>
  <c r="F172" i="7"/>
  <c r="O171" i="7"/>
  <c r="N171" i="7"/>
  <c r="P171" i="7" s="1"/>
  <c r="F171" i="7"/>
  <c r="O170" i="7"/>
  <c r="P170" i="7" s="1"/>
  <c r="N170" i="7"/>
  <c r="F170" i="7"/>
  <c r="O169" i="7"/>
  <c r="N169" i="7"/>
  <c r="P169" i="7" s="1"/>
  <c r="F169" i="7"/>
  <c r="O168" i="7"/>
  <c r="P168" i="7" s="1"/>
  <c r="N168" i="7"/>
  <c r="F168" i="7"/>
  <c r="O167" i="7"/>
  <c r="N167" i="7"/>
  <c r="P167" i="7" s="1"/>
  <c r="F167" i="7"/>
  <c r="O166" i="7"/>
  <c r="P166" i="7" s="1"/>
  <c r="N166" i="7"/>
  <c r="F166" i="7"/>
  <c r="O165" i="7"/>
  <c r="N165" i="7"/>
  <c r="P165" i="7" s="1"/>
  <c r="F165" i="7"/>
  <c r="O164" i="7"/>
  <c r="P164" i="7" s="1"/>
  <c r="N164" i="7"/>
  <c r="F164" i="7"/>
  <c r="O163" i="7"/>
  <c r="N163" i="7"/>
  <c r="P163" i="7" s="1"/>
  <c r="F163" i="7"/>
  <c r="O162" i="7"/>
  <c r="P162" i="7" s="1"/>
  <c r="N162" i="7"/>
  <c r="F162" i="7"/>
  <c r="O161" i="7"/>
  <c r="N161" i="7"/>
  <c r="F161" i="7"/>
  <c r="O160" i="7"/>
  <c r="P160" i="7" s="1"/>
  <c r="N160" i="7"/>
  <c r="F160" i="7"/>
  <c r="O159" i="7"/>
  <c r="N159" i="7"/>
  <c r="P159" i="7" s="1"/>
  <c r="F159" i="7"/>
  <c r="O158" i="7"/>
  <c r="P158" i="7" s="1"/>
  <c r="N158" i="7"/>
  <c r="F158" i="7"/>
  <c r="O157" i="7"/>
  <c r="N157" i="7"/>
  <c r="F157" i="7"/>
  <c r="P156" i="7"/>
  <c r="O156" i="7"/>
  <c r="N156" i="7"/>
  <c r="F156" i="7"/>
  <c r="O155" i="7"/>
  <c r="N155" i="7"/>
  <c r="F155" i="7"/>
  <c r="P154" i="7"/>
  <c r="O154" i="7"/>
  <c r="N154" i="7"/>
  <c r="I154" i="7"/>
  <c r="F154" i="7"/>
  <c r="P153" i="7"/>
  <c r="O153" i="7"/>
  <c r="N153" i="7"/>
  <c r="I153" i="7"/>
  <c r="F153" i="7"/>
  <c r="O152" i="7"/>
  <c r="P152" i="7" s="1"/>
  <c r="N152" i="7"/>
  <c r="I152" i="7"/>
  <c r="F152" i="7"/>
  <c r="O151" i="7"/>
  <c r="N151" i="7"/>
  <c r="P151" i="7" s="1"/>
  <c r="I151" i="7"/>
  <c r="F151" i="7"/>
  <c r="O150" i="7"/>
  <c r="N150" i="7"/>
  <c r="P150" i="7" s="1"/>
  <c r="I150" i="7"/>
  <c r="F150" i="7"/>
  <c r="O149" i="7"/>
  <c r="N149" i="7"/>
  <c r="P149" i="7" s="1"/>
  <c r="I149" i="7"/>
  <c r="F149" i="7"/>
  <c r="O148" i="7"/>
  <c r="P148" i="7" s="1"/>
  <c r="N148" i="7"/>
  <c r="I148" i="7"/>
  <c r="F148" i="7"/>
  <c r="P147" i="7"/>
  <c r="O147" i="7"/>
  <c r="N147" i="7"/>
  <c r="I147" i="7"/>
  <c r="F147" i="7"/>
  <c r="O146" i="7"/>
  <c r="N146" i="7"/>
  <c r="P146" i="7" s="1"/>
  <c r="I146" i="7"/>
  <c r="F146" i="7"/>
  <c r="O145" i="7"/>
  <c r="N145" i="7"/>
  <c r="P145" i="7" s="1"/>
  <c r="I145" i="7"/>
  <c r="F145" i="7"/>
  <c r="P144" i="7"/>
  <c r="O144" i="7"/>
  <c r="N144" i="7"/>
  <c r="I144" i="7"/>
  <c r="F144" i="7"/>
  <c r="P143" i="7"/>
  <c r="O143" i="7"/>
  <c r="N143" i="7"/>
  <c r="I143" i="7"/>
  <c r="F143" i="7"/>
  <c r="O142" i="7"/>
  <c r="N142" i="7"/>
  <c r="P142" i="7" s="1"/>
  <c r="I142" i="7"/>
  <c r="F142" i="7"/>
  <c r="O141" i="7"/>
  <c r="N141" i="7"/>
  <c r="I141" i="7"/>
  <c r="F141" i="7"/>
  <c r="O140" i="7"/>
  <c r="P140" i="7" s="1"/>
  <c r="N140" i="7"/>
  <c r="I140" i="7"/>
  <c r="F140" i="7"/>
  <c r="P139" i="7"/>
  <c r="O139" i="7"/>
  <c r="N139" i="7"/>
  <c r="I139" i="7"/>
  <c r="F139" i="7"/>
  <c r="O138" i="7"/>
  <c r="N138" i="7"/>
  <c r="P138" i="7" s="1"/>
  <c r="I138" i="7"/>
  <c r="F138" i="7"/>
  <c r="O137" i="7"/>
  <c r="N137" i="7"/>
  <c r="P137" i="7" s="1"/>
  <c r="I137" i="7"/>
  <c r="F137" i="7"/>
  <c r="P136" i="7"/>
  <c r="O136" i="7"/>
  <c r="N136" i="7"/>
  <c r="I136" i="7"/>
  <c r="F136" i="7"/>
  <c r="P135" i="7"/>
  <c r="O135" i="7"/>
  <c r="N135" i="7"/>
  <c r="I135" i="7"/>
  <c r="F135" i="7"/>
  <c r="O134" i="7"/>
  <c r="N134" i="7"/>
  <c r="P134" i="7" s="1"/>
  <c r="I134" i="7"/>
  <c r="F134" i="7"/>
  <c r="O133" i="7"/>
  <c r="N133" i="7"/>
  <c r="I133" i="7"/>
  <c r="F133" i="7"/>
  <c r="O132" i="7"/>
  <c r="P132" i="7" s="1"/>
  <c r="N132" i="7"/>
  <c r="I132" i="7"/>
  <c r="F132" i="7"/>
  <c r="P131" i="7"/>
  <c r="O131" i="7"/>
  <c r="N131" i="7"/>
  <c r="I131" i="7"/>
  <c r="F131" i="7"/>
  <c r="O130" i="7"/>
  <c r="N130" i="7"/>
  <c r="P130" i="7" s="1"/>
  <c r="I130" i="7"/>
  <c r="F130" i="7"/>
  <c r="O129" i="7"/>
  <c r="N129" i="7"/>
  <c r="P129" i="7" s="1"/>
  <c r="I129" i="7"/>
  <c r="F129" i="7"/>
  <c r="P128" i="7"/>
  <c r="O128" i="7"/>
  <c r="N128" i="7"/>
  <c r="I128" i="7"/>
  <c r="F128" i="7"/>
  <c r="P127" i="7"/>
  <c r="O127" i="7"/>
  <c r="N127" i="7"/>
  <c r="I127" i="7"/>
  <c r="F127" i="7"/>
  <c r="O126" i="7"/>
  <c r="N126" i="7"/>
  <c r="P126" i="7" s="1"/>
  <c r="I126" i="7"/>
  <c r="F126" i="7"/>
  <c r="O125" i="7"/>
  <c r="N125" i="7"/>
  <c r="I125" i="7"/>
  <c r="F125" i="7"/>
  <c r="O124" i="7"/>
  <c r="P124" i="7" s="1"/>
  <c r="N124" i="7"/>
  <c r="I124" i="7"/>
  <c r="F124" i="7"/>
  <c r="P123" i="7"/>
  <c r="O123" i="7"/>
  <c r="N123" i="7"/>
  <c r="I123" i="7"/>
  <c r="F123" i="7"/>
  <c r="O122" i="7"/>
  <c r="N122" i="7"/>
  <c r="P122" i="7" s="1"/>
  <c r="I122" i="7"/>
  <c r="F122" i="7"/>
  <c r="O121" i="7"/>
  <c r="N121" i="7"/>
  <c r="P121" i="7" s="1"/>
  <c r="I121" i="7"/>
  <c r="F121" i="7"/>
  <c r="P120" i="7"/>
  <c r="O120" i="7"/>
  <c r="N120" i="7"/>
  <c r="I120" i="7"/>
  <c r="F120" i="7"/>
  <c r="P119" i="7"/>
  <c r="O119" i="7"/>
  <c r="N119" i="7"/>
  <c r="I119" i="7"/>
  <c r="F119" i="7"/>
  <c r="O118" i="7"/>
  <c r="N118" i="7"/>
  <c r="P118" i="7" s="1"/>
  <c r="I118" i="7"/>
  <c r="F118" i="7"/>
  <c r="O117" i="7"/>
  <c r="N117" i="7"/>
  <c r="P117" i="7" s="1"/>
  <c r="I117" i="7"/>
  <c r="F117" i="7"/>
  <c r="O116" i="7"/>
  <c r="P116" i="7" s="1"/>
  <c r="N116" i="7"/>
  <c r="I116" i="7"/>
  <c r="F116" i="7"/>
  <c r="P115" i="7"/>
  <c r="O115" i="7"/>
  <c r="N115" i="7"/>
  <c r="I115" i="7"/>
  <c r="F115" i="7"/>
  <c r="O114" i="7"/>
  <c r="N114" i="7"/>
  <c r="P114" i="7" s="1"/>
  <c r="I114" i="7"/>
  <c r="F114" i="7"/>
  <c r="O113" i="7"/>
  <c r="N113" i="7"/>
  <c r="P113" i="7" s="1"/>
  <c r="I113" i="7"/>
  <c r="F113" i="7"/>
  <c r="P112" i="7"/>
  <c r="O112" i="7"/>
  <c r="N112" i="7"/>
  <c r="I112" i="7"/>
  <c r="F112" i="7"/>
  <c r="P111" i="7"/>
  <c r="O111" i="7"/>
  <c r="N111" i="7"/>
  <c r="I111" i="7"/>
  <c r="F111" i="7"/>
  <c r="O110" i="7"/>
  <c r="N110" i="7"/>
  <c r="P110" i="7" s="1"/>
  <c r="I110" i="7"/>
  <c r="F110" i="7"/>
  <c r="O109" i="7"/>
  <c r="N109" i="7"/>
  <c r="P109" i="7" s="1"/>
  <c r="I109" i="7"/>
  <c r="F109" i="7"/>
  <c r="O108" i="7"/>
  <c r="P108" i="7" s="1"/>
  <c r="N108" i="7"/>
  <c r="I108" i="7"/>
  <c r="F108" i="7"/>
  <c r="P107" i="7"/>
  <c r="O107" i="7"/>
  <c r="N107" i="7"/>
  <c r="I107" i="7"/>
  <c r="F107" i="7"/>
  <c r="O106" i="7"/>
  <c r="N106" i="7"/>
  <c r="P106" i="7" s="1"/>
  <c r="I106" i="7"/>
  <c r="F106" i="7"/>
  <c r="O105" i="7"/>
  <c r="N105" i="7"/>
  <c r="P105" i="7" s="1"/>
  <c r="I105" i="7"/>
  <c r="F105" i="7"/>
  <c r="P104" i="7"/>
  <c r="O104" i="7"/>
  <c r="N104" i="7"/>
  <c r="I104" i="7"/>
  <c r="F104" i="7"/>
  <c r="P103" i="7"/>
  <c r="O103" i="7"/>
  <c r="N103" i="7"/>
  <c r="I103" i="7"/>
  <c r="F103" i="7"/>
  <c r="O102" i="7"/>
  <c r="N102" i="7"/>
  <c r="P102" i="7" s="1"/>
  <c r="I102" i="7"/>
  <c r="F102" i="7"/>
  <c r="O101" i="7"/>
  <c r="N101" i="7"/>
  <c r="P101" i="7" s="1"/>
  <c r="I101" i="7"/>
  <c r="F101" i="7"/>
  <c r="O100" i="7"/>
  <c r="P100" i="7" s="1"/>
  <c r="N100" i="7"/>
  <c r="I100" i="7"/>
  <c r="F100" i="7"/>
  <c r="P99" i="7"/>
  <c r="O99" i="7"/>
  <c r="N99" i="7"/>
  <c r="I99" i="7"/>
  <c r="F99" i="7"/>
  <c r="O98" i="7"/>
  <c r="N98" i="7"/>
  <c r="P98" i="7" s="1"/>
  <c r="I98" i="7"/>
  <c r="F98" i="7"/>
  <c r="O97" i="7"/>
  <c r="N97" i="7"/>
  <c r="P97" i="7" s="1"/>
  <c r="I97" i="7"/>
  <c r="F97" i="7"/>
  <c r="P96" i="7"/>
  <c r="O96" i="7"/>
  <c r="N96" i="7"/>
  <c r="I96" i="7"/>
  <c r="F96" i="7"/>
  <c r="P95" i="7"/>
  <c r="O95" i="7"/>
  <c r="N95" i="7"/>
  <c r="I95" i="7"/>
  <c r="F95" i="7"/>
  <c r="O94" i="7"/>
  <c r="N94" i="7"/>
  <c r="P94" i="7" s="1"/>
  <c r="I94" i="7"/>
  <c r="F94" i="7"/>
  <c r="O93" i="7"/>
  <c r="N93" i="7"/>
  <c r="I93" i="7"/>
  <c r="F93" i="7"/>
  <c r="O92" i="7"/>
  <c r="P92" i="7" s="1"/>
  <c r="N92" i="7"/>
  <c r="I92" i="7"/>
  <c r="F92" i="7"/>
  <c r="P91" i="7"/>
  <c r="O91" i="7"/>
  <c r="N91" i="7"/>
  <c r="I91" i="7"/>
  <c r="F91" i="7"/>
  <c r="O90" i="7"/>
  <c r="N90" i="7"/>
  <c r="P90" i="7" s="1"/>
  <c r="I90" i="7"/>
  <c r="F90" i="7"/>
  <c r="O89" i="7"/>
  <c r="N89" i="7"/>
  <c r="P89" i="7" s="1"/>
  <c r="I89" i="7"/>
  <c r="F89" i="7"/>
  <c r="P88" i="7"/>
  <c r="O88" i="7"/>
  <c r="N88" i="7"/>
  <c r="I88" i="7"/>
  <c r="F88" i="7"/>
  <c r="P87" i="7"/>
  <c r="O87" i="7"/>
  <c r="N87" i="7"/>
  <c r="I87" i="7"/>
  <c r="F87" i="7"/>
  <c r="O86" i="7"/>
  <c r="N86" i="7"/>
  <c r="P86" i="7" s="1"/>
  <c r="I86" i="7"/>
  <c r="F86" i="7"/>
  <c r="O85" i="7"/>
  <c r="N85" i="7"/>
  <c r="P85" i="7" s="1"/>
  <c r="I85" i="7"/>
  <c r="F85" i="7"/>
  <c r="O84" i="7"/>
  <c r="P84" i="7" s="1"/>
  <c r="N84" i="7"/>
  <c r="I84" i="7"/>
  <c r="F84" i="7"/>
  <c r="P83" i="7"/>
  <c r="O83" i="7"/>
  <c r="N83" i="7"/>
  <c r="I83" i="7"/>
  <c r="F83" i="7"/>
  <c r="O82" i="7"/>
  <c r="N82" i="7"/>
  <c r="P82" i="7" s="1"/>
  <c r="I82" i="7"/>
  <c r="F82" i="7"/>
  <c r="O81" i="7"/>
  <c r="N81" i="7"/>
  <c r="P81" i="7" s="1"/>
  <c r="I81" i="7"/>
  <c r="F81" i="7"/>
  <c r="P80" i="7"/>
  <c r="O80" i="7"/>
  <c r="N80" i="7"/>
  <c r="I80" i="7"/>
  <c r="F80" i="7"/>
  <c r="P79" i="7"/>
  <c r="O79" i="7"/>
  <c r="N79" i="7"/>
  <c r="I79" i="7"/>
  <c r="F79" i="7"/>
  <c r="O78" i="7"/>
  <c r="N78" i="7"/>
  <c r="P78" i="7" s="1"/>
  <c r="I78" i="7"/>
  <c r="F78" i="7"/>
  <c r="O77" i="7"/>
  <c r="L77" i="7"/>
  <c r="I77" i="7"/>
  <c r="G77" i="7"/>
  <c r="D77" i="7"/>
  <c r="F77" i="7" s="1"/>
  <c r="P76" i="7"/>
  <c r="O76" i="7"/>
  <c r="N76" i="7"/>
  <c r="I76" i="7"/>
  <c r="F76" i="7"/>
  <c r="O75" i="7"/>
  <c r="L75" i="7"/>
  <c r="N75" i="7" s="1"/>
  <c r="P75" i="7" s="1"/>
  <c r="I75" i="7"/>
  <c r="F75" i="7"/>
  <c r="P74" i="7"/>
  <c r="O74" i="7"/>
  <c r="L74" i="7"/>
  <c r="N74" i="7" s="1"/>
  <c r="I74" i="7"/>
  <c r="F74" i="7"/>
  <c r="O73" i="7"/>
  <c r="N73" i="7"/>
  <c r="P73" i="7" s="1"/>
  <c r="L73" i="7"/>
  <c r="I73" i="7"/>
  <c r="F73" i="7"/>
  <c r="O72" i="7"/>
  <c r="P72" i="7" s="1"/>
  <c r="N72" i="7"/>
  <c r="L72" i="7"/>
  <c r="I72" i="7"/>
  <c r="F72" i="7"/>
  <c r="O71" i="7"/>
  <c r="L71" i="7"/>
  <c r="N71" i="7" s="1"/>
  <c r="P71" i="7" s="1"/>
  <c r="I71" i="7"/>
  <c r="F71" i="7"/>
  <c r="P70" i="7"/>
  <c r="O70" i="7"/>
  <c r="L70" i="7"/>
  <c r="N70" i="7" s="1"/>
  <c r="I70" i="7"/>
  <c r="F70" i="7"/>
  <c r="O69" i="7"/>
  <c r="N69" i="7"/>
  <c r="P69" i="7" s="1"/>
  <c r="L69" i="7"/>
  <c r="G69" i="7"/>
  <c r="I69" i="7" s="1"/>
  <c r="D69" i="7"/>
  <c r="F69" i="7" s="1"/>
  <c r="O68" i="7"/>
  <c r="N68" i="7"/>
  <c r="P68" i="7" s="1"/>
  <c r="L68" i="7"/>
  <c r="I68" i="7"/>
  <c r="F68" i="7"/>
  <c r="O67" i="7"/>
  <c r="P67" i="7" s="1"/>
  <c r="N67" i="7"/>
  <c r="L67" i="7"/>
  <c r="I67" i="7"/>
  <c r="F67" i="7"/>
  <c r="O66" i="7"/>
  <c r="L66" i="7"/>
  <c r="N66" i="7" s="1"/>
  <c r="P66" i="7" s="1"/>
  <c r="I66" i="7"/>
  <c r="F66" i="7"/>
  <c r="P65" i="7"/>
  <c r="O65" i="7"/>
  <c r="L65" i="7"/>
  <c r="N65" i="7" s="1"/>
  <c r="I65" i="7"/>
  <c r="F65" i="7"/>
  <c r="O64" i="7"/>
  <c r="N64" i="7"/>
  <c r="P64" i="7" s="1"/>
  <c r="L64" i="7"/>
  <c r="I64" i="7"/>
  <c r="F64" i="7"/>
  <c r="O63" i="7"/>
  <c r="P63" i="7" s="1"/>
  <c r="N63" i="7"/>
  <c r="L63" i="7"/>
  <c r="I63" i="7"/>
  <c r="F63" i="7"/>
  <c r="O62" i="7"/>
  <c r="L62" i="7"/>
  <c r="N62" i="7" s="1"/>
  <c r="P62" i="7" s="1"/>
  <c r="I62" i="7"/>
  <c r="G62" i="7"/>
  <c r="F62" i="7"/>
  <c r="D62" i="7"/>
  <c r="O61" i="7"/>
  <c r="L61" i="7"/>
  <c r="N61" i="7" s="1"/>
  <c r="P61" i="7" s="1"/>
  <c r="I61" i="7"/>
  <c r="F61" i="7"/>
  <c r="P60" i="7"/>
  <c r="O60" i="7"/>
  <c r="L60" i="7"/>
  <c r="N60" i="7" s="1"/>
  <c r="I60" i="7"/>
  <c r="F60" i="7"/>
  <c r="O59" i="7"/>
  <c r="N59" i="7"/>
  <c r="P59" i="7" s="1"/>
  <c r="L59" i="7"/>
  <c r="I59" i="7"/>
  <c r="F59" i="7"/>
  <c r="O58" i="7"/>
  <c r="P58" i="7" s="1"/>
  <c r="N58" i="7"/>
  <c r="L58" i="7"/>
  <c r="I58" i="7"/>
  <c r="F58" i="7"/>
  <c r="O57" i="7"/>
  <c r="L57" i="7"/>
  <c r="N57" i="7" s="1"/>
  <c r="P57" i="7" s="1"/>
  <c r="I57" i="7"/>
  <c r="F57" i="7"/>
  <c r="P56" i="7"/>
  <c r="O56" i="7"/>
  <c r="L56" i="7"/>
  <c r="N56" i="7" s="1"/>
  <c r="I56" i="7"/>
  <c r="F56" i="7"/>
  <c r="O55" i="7"/>
  <c r="N55" i="7"/>
  <c r="P55" i="7" s="1"/>
  <c r="L55" i="7"/>
  <c r="I55" i="7"/>
  <c r="F55" i="7"/>
  <c r="O54" i="7"/>
  <c r="P54" i="7" s="1"/>
  <c r="N54" i="7"/>
  <c r="L54" i="7"/>
  <c r="I54" i="7"/>
  <c r="F54" i="7"/>
  <c r="O53" i="7"/>
  <c r="L53" i="7"/>
  <c r="N53" i="7" s="1"/>
  <c r="P53" i="7" s="1"/>
  <c r="I53" i="7"/>
  <c r="F53" i="7"/>
  <c r="Q52" i="7"/>
  <c r="O52" i="7"/>
  <c r="L52" i="7"/>
  <c r="N52" i="7" s="1"/>
  <c r="I52" i="7"/>
  <c r="F52" i="7"/>
  <c r="O51" i="7"/>
  <c r="N51" i="7"/>
  <c r="P51" i="7" s="1"/>
  <c r="L51" i="7"/>
  <c r="I51" i="7"/>
  <c r="F51" i="7"/>
  <c r="N50" i="7"/>
  <c r="P50" i="7" s="1"/>
  <c r="L50" i="7"/>
  <c r="I50" i="7"/>
  <c r="F50" i="7"/>
  <c r="L49" i="7"/>
  <c r="N49" i="7" s="1"/>
  <c r="P49" i="7" s="1"/>
  <c r="I49" i="7"/>
  <c r="F49" i="7"/>
  <c r="L48" i="7"/>
  <c r="N48" i="7" s="1"/>
  <c r="P48" i="7" s="1"/>
  <c r="I48" i="7"/>
  <c r="F48" i="7"/>
  <c r="L47" i="7"/>
  <c r="N47" i="7" s="1"/>
  <c r="P47" i="7" s="1"/>
  <c r="I47" i="7"/>
  <c r="F47" i="7"/>
  <c r="P46" i="7"/>
  <c r="N46" i="7"/>
  <c r="L46" i="7"/>
  <c r="I46" i="7"/>
  <c r="F46" i="7"/>
  <c r="P45" i="7"/>
  <c r="N45" i="7"/>
  <c r="I45" i="7"/>
  <c r="F45" i="7"/>
  <c r="P44" i="7"/>
  <c r="N44" i="7"/>
  <c r="I44" i="7"/>
  <c r="F44" i="7"/>
  <c r="P43" i="7"/>
  <c r="N43" i="7"/>
  <c r="I43" i="7"/>
  <c r="F43" i="7"/>
  <c r="P42" i="7"/>
  <c r="N42" i="7"/>
  <c r="I42" i="7"/>
  <c r="F42" i="7"/>
  <c r="P41" i="7"/>
  <c r="N41" i="7"/>
  <c r="I41" i="7"/>
  <c r="F41" i="7"/>
  <c r="P40" i="7"/>
  <c r="N40" i="7"/>
  <c r="I40" i="7"/>
  <c r="F40" i="7"/>
  <c r="P39" i="7"/>
  <c r="N39" i="7"/>
  <c r="I39" i="7"/>
  <c r="F39" i="7"/>
  <c r="P38" i="7"/>
  <c r="N38" i="7"/>
  <c r="I38" i="7"/>
  <c r="F38" i="7"/>
  <c r="Q37" i="7"/>
  <c r="N37" i="7"/>
  <c r="I37" i="7"/>
  <c r="F37" i="7"/>
  <c r="Q36" i="7"/>
  <c r="N36" i="7"/>
  <c r="G36" i="7"/>
  <c r="G222" i="7" s="1"/>
  <c r="F36" i="7"/>
  <c r="D36" i="7"/>
  <c r="Q35" i="7"/>
  <c r="N35" i="7"/>
  <c r="I35" i="7"/>
  <c r="F35" i="7"/>
  <c r="N34" i="7"/>
  <c r="P34" i="7" s="1"/>
  <c r="I34" i="7"/>
  <c r="F34" i="7"/>
  <c r="N33" i="7"/>
  <c r="P33" i="7" s="1"/>
  <c r="L33" i="7"/>
  <c r="I33" i="7"/>
  <c r="F33" i="7"/>
  <c r="O32" i="7"/>
  <c r="P32" i="7" s="1"/>
  <c r="N32" i="7"/>
  <c r="L32" i="7"/>
  <c r="I32" i="7"/>
  <c r="F32" i="7"/>
  <c r="O31" i="7"/>
  <c r="L31" i="7"/>
  <c r="N31" i="7" s="1"/>
  <c r="P31" i="7" s="1"/>
  <c r="I31" i="7"/>
  <c r="F31" i="7"/>
  <c r="P30" i="7"/>
  <c r="O30" i="7"/>
  <c r="L30" i="7"/>
  <c r="N30" i="7" s="1"/>
  <c r="I30" i="7"/>
  <c r="F30" i="7"/>
  <c r="O29" i="7"/>
  <c r="N29" i="7"/>
  <c r="P29" i="7" s="1"/>
  <c r="L29" i="7"/>
  <c r="I29" i="7"/>
  <c r="F29" i="7"/>
  <c r="O28" i="7"/>
  <c r="P28" i="7" s="1"/>
  <c r="N28" i="7"/>
  <c r="L28" i="7"/>
  <c r="I28" i="7"/>
  <c r="F28" i="7"/>
  <c r="O27" i="7"/>
  <c r="L27" i="7"/>
  <c r="N27" i="7" s="1"/>
  <c r="P27" i="7" s="1"/>
  <c r="I27" i="7"/>
  <c r="F27" i="7"/>
  <c r="O26" i="7"/>
  <c r="L26" i="7"/>
  <c r="N26" i="7" s="1"/>
  <c r="P26" i="7" s="1"/>
  <c r="I26" i="7"/>
  <c r="F26" i="7"/>
  <c r="O25" i="7"/>
  <c r="N25" i="7"/>
  <c r="P25" i="7" s="1"/>
  <c r="L25" i="7"/>
  <c r="I25" i="7"/>
  <c r="F25" i="7"/>
  <c r="O24" i="7"/>
  <c r="P24" i="7" s="1"/>
  <c r="N24" i="7"/>
  <c r="L24" i="7"/>
  <c r="I24" i="7"/>
  <c r="F24" i="7"/>
  <c r="O23" i="7"/>
  <c r="Q23" i="7" s="1"/>
  <c r="L23" i="7"/>
  <c r="N23" i="7" s="1"/>
  <c r="I23" i="7"/>
  <c r="F23" i="7"/>
  <c r="O22" i="7"/>
  <c r="L22" i="7"/>
  <c r="N22" i="7" s="1"/>
  <c r="P22" i="7" s="1"/>
  <c r="I22" i="7"/>
  <c r="F22" i="7"/>
  <c r="O21" i="7"/>
  <c r="N21" i="7"/>
  <c r="P21" i="7" s="1"/>
  <c r="L21" i="7"/>
  <c r="I21" i="7"/>
  <c r="F21" i="7"/>
  <c r="O20" i="7"/>
  <c r="P20" i="7" s="1"/>
  <c r="N20" i="7"/>
  <c r="L20" i="7"/>
  <c r="I20" i="7"/>
  <c r="F20" i="7"/>
  <c r="O19" i="7"/>
  <c r="L19" i="7"/>
  <c r="N19" i="7" s="1"/>
  <c r="P19" i="7" s="1"/>
  <c r="I19" i="7"/>
  <c r="F19" i="7"/>
  <c r="P18" i="7"/>
  <c r="O18" i="7"/>
  <c r="L18" i="7"/>
  <c r="N18" i="7" s="1"/>
  <c r="I18" i="7"/>
  <c r="F18" i="7"/>
  <c r="O17" i="7"/>
  <c r="N17" i="7"/>
  <c r="P17" i="7" s="1"/>
  <c r="L17" i="7"/>
  <c r="I17" i="7"/>
  <c r="F17" i="7"/>
  <c r="O16" i="7"/>
  <c r="P16" i="7" s="1"/>
  <c r="N16" i="7"/>
  <c r="L16" i="7"/>
  <c r="I16" i="7"/>
  <c r="F16" i="7"/>
  <c r="O15" i="7"/>
  <c r="L15" i="7"/>
  <c r="N15" i="7" s="1"/>
  <c r="P15" i="7" s="1"/>
  <c r="I15" i="7"/>
  <c r="F15" i="7"/>
  <c r="P14" i="7"/>
  <c r="O14" i="7"/>
  <c r="L14" i="7"/>
  <c r="N14" i="7" s="1"/>
  <c r="I14" i="7"/>
  <c r="F14" i="7"/>
  <c r="O13" i="7"/>
  <c r="N13" i="7"/>
  <c r="P13" i="7" s="1"/>
  <c r="L13" i="7"/>
  <c r="I13" i="7"/>
  <c r="F13" i="7"/>
  <c r="O12" i="7"/>
  <c r="P12" i="7" s="1"/>
  <c r="N12" i="7"/>
  <c r="L12" i="7"/>
  <c r="I12" i="7"/>
  <c r="F12" i="7"/>
  <c r="O11" i="7"/>
  <c r="L11" i="7"/>
  <c r="N11" i="7" s="1"/>
  <c r="P11" i="7" s="1"/>
  <c r="I11" i="7"/>
  <c r="F11" i="7"/>
  <c r="O10" i="7"/>
  <c r="L10" i="7"/>
  <c r="N10" i="7" s="1"/>
  <c r="P10" i="7" s="1"/>
  <c r="I10" i="7"/>
  <c r="F10" i="7"/>
  <c r="O9" i="7"/>
  <c r="N9" i="7"/>
  <c r="P9" i="7" s="1"/>
  <c r="L9" i="7"/>
  <c r="I9" i="7"/>
  <c r="F9" i="7"/>
  <c r="O8" i="7"/>
  <c r="P8" i="7" s="1"/>
  <c r="N8" i="7"/>
  <c r="L8" i="7"/>
  <c r="I8" i="7"/>
  <c r="F8" i="7"/>
  <c r="O7" i="7"/>
  <c r="N7" i="7"/>
  <c r="I7" i="7"/>
  <c r="F7" i="7"/>
  <c r="H227" i="6"/>
  <c r="H226" i="6"/>
  <c r="G226" i="6"/>
  <c r="I226" i="6" s="1"/>
  <c r="D226" i="6"/>
  <c r="G225" i="6"/>
  <c r="F225" i="6"/>
  <c r="D225" i="6"/>
  <c r="I224" i="6"/>
  <c r="G224" i="6"/>
  <c r="D224" i="6"/>
  <c r="G223" i="6"/>
  <c r="M222" i="6"/>
  <c r="M225" i="6" s="1"/>
  <c r="H222" i="6"/>
  <c r="E222" i="6"/>
  <c r="E226" i="6" s="1"/>
  <c r="E227" i="6" s="1"/>
  <c r="O221" i="6"/>
  <c r="L221" i="6"/>
  <c r="N221" i="6" s="1"/>
  <c r="P221" i="6" s="1"/>
  <c r="F221" i="6"/>
  <c r="O220" i="6"/>
  <c r="N220" i="6"/>
  <c r="P220" i="6" s="1"/>
  <c r="L220" i="6"/>
  <c r="F220" i="6"/>
  <c r="O219" i="6"/>
  <c r="N219" i="6"/>
  <c r="P219" i="6" s="1"/>
  <c r="L219" i="6"/>
  <c r="F219" i="6"/>
  <c r="O218" i="6"/>
  <c r="L218" i="6"/>
  <c r="N218" i="6" s="1"/>
  <c r="P218" i="6" s="1"/>
  <c r="F218" i="6"/>
  <c r="O217" i="6"/>
  <c r="L217" i="6"/>
  <c r="N217" i="6" s="1"/>
  <c r="P217" i="6" s="1"/>
  <c r="F217" i="6"/>
  <c r="O216" i="6"/>
  <c r="L216" i="6"/>
  <c r="N216" i="6" s="1"/>
  <c r="P216" i="6" s="1"/>
  <c r="F216" i="6"/>
  <c r="O215" i="6"/>
  <c r="P215" i="6" s="1"/>
  <c r="N215" i="6"/>
  <c r="L215" i="6"/>
  <c r="F215" i="6"/>
  <c r="O214" i="6"/>
  <c r="L214" i="6"/>
  <c r="N214" i="6" s="1"/>
  <c r="F214" i="6"/>
  <c r="O213" i="6"/>
  <c r="L213" i="6"/>
  <c r="N213" i="6" s="1"/>
  <c r="P213" i="6" s="1"/>
  <c r="F213" i="6"/>
  <c r="O212" i="6"/>
  <c r="N212" i="6"/>
  <c r="P212" i="6" s="1"/>
  <c r="L212" i="6"/>
  <c r="F212" i="6"/>
  <c r="O211" i="6"/>
  <c r="N211" i="6"/>
  <c r="P211" i="6" s="1"/>
  <c r="L211" i="6"/>
  <c r="F211" i="6"/>
  <c r="O210" i="6"/>
  <c r="L210" i="6"/>
  <c r="N210" i="6" s="1"/>
  <c r="P210" i="6" s="1"/>
  <c r="F210" i="6"/>
  <c r="O209" i="6"/>
  <c r="L209" i="6"/>
  <c r="N209" i="6" s="1"/>
  <c r="P209" i="6" s="1"/>
  <c r="F209" i="6"/>
  <c r="O208" i="6"/>
  <c r="L208" i="6"/>
  <c r="N208" i="6" s="1"/>
  <c r="P208" i="6" s="1"/>
  <c r="F208" i="6"/>
  <c r="O207" i="6"/>
  <c r="N207" i="6"/>
  <c r="P207" i="6" s="1"/>
  <c r="L207" i="6"/>
  <c r="F207" i="6"/>
  <c r="O206" i="6"/>
  <c r="L206" i="6"/>
  <c r="N206" i="6" s="1"/>
  <c r="P206" i="6" s="1"/>
  <c r="F206" i="6"/>
  <c r="O205" i="6"/>
  <c r="L205" i="6"/>
  <c r="N205" i="6" s="1"/>
  <c r="P205" i="6" s="1"/>
  <c r="F205" i="6"/>
  <c r="O204" i="6"/>
  <c r="N204" i="6"/>
  <c r="P204" i="6" s="1"/>
  <c r="L204" i="6"/>
  <c r="F204" i="6"/>
  <c r="O203" i="6"/>
  <c r="N203" i="6"/>
  <c r="P203" i="6" s="1"/>
  <c r="L203" i="6"/>
  <c r="F203" i="6"/>
  <c r="P202" i="6"/>
  <c r="O202" i="6"/>
  <c r="L202" i="6"/>
  <c r="N202" i="6" s="1"/>
  <c r="F202" i="6"/>
  <c r="P201" i="6"/>
  <c r="O201" i="6"/>
  <c r="L201" i="6"/>
  <c r="N201" i="6" s="1"/>
  <c r="F201" i="6"/>
  <c r="O200" i="6"/>
  <c r="L200" i="6"/>
  <c r="N200" i="6" s="1"/>
  <c r="P200" i="6" s="1"/>
  <c r="F200" i="6"/>
  <c r="O199" i="6"/>
  <c r="N199" i="6"/>
  <c r="P199" i="6" s="1"/>
  <c r="L199" i="6"/>
  <c r="F199" i="6"/>
  <c r="O198" i="6"/>
  <c r="L198" i="6"/>
  <c r="N198" i="6" s="1"/>
  <c r="P198" i="6" s="1"/>
  <c r="F198" i="6"/>
  <c r="O197" i="6"/>
  <c r="L197" i="6"/>
  <c r="N197" i="6" s="1"/>
  <c r="P197" i="6" s="1"/>
  <c r="F197" i="6"/>
  <c r="O196" i="6"/>
  <c r="N196" i="6"/>
  <c r="P196" i="6" s="1"/>
  <c r="L196" i="6"/>
  <c r="F196" i="6"/>
  <c r="O195" i="6"/>
  <c r="N195" i="6"/>
  <c r="P195" i="6" s="1"/>
  <c r="L195" i="6"/>
  <c r="F195" i="6"/>
  <c r="P194" i="6"/>
  <c r="O194" i="6"/>
  <c r="L194" i="6"/>
  <c r="N194" i="6" s="1"/>
  <c r="F194" i="6"/>
  <c r="P193" i="6"/>
  <c r="O193" i="6"/>
  <c r="L193" i="6"/>
  <c r="N193" i="6" s="1"/>
  <c r="F193" i="6"/>
  <c r="O192" i="6"/>
  <c r="L192" i="6"/>
  <c r="N192" i="6" s="1"/>
  <c r="P192" i="6" s="1"/>
  <c r="F192" i="6"/>
  <c r="O191" i="6"/>
  <c r="N191" i="6"/>
  <c r="P191" i="6" s="1"/>
  <c r="L191" i="6"/>
  <c r="F191" i="6"/>
  <c r="O190" i="6"/>
  <c r="L190" i="6"/>
  <c r="N190" i="6" s="1"/>
  <c r="F190" i="6"/>
  <c r="O189" i="6"/>
  <c r="L189" i="6"/>
  <c r="N189" i="6" s="1"/>
  <c r="P189" i="6" s="1"/>
  <c r="F189" i="6"/>
  <c r="O188" i="6"/>
  <c r="N188" i="6"/>
  <c r="P188" i="6" s="1"/>
  <c r="L188" i="6"/>
  <c r="F188" i="6"/>
  <c r="O187" i="6"/>
  <c r="N187" i="6"/>
  <c r="P187" i="6" s="1"/>
  <c r="L187" i="6"/>
  <c r="F187" i="6"/>
  <c r="O186" i="6"/>
  <c r="L186" i="6"/>
  <c r="N186" i="6" s="1"/>
  <c r="P186" i="6" s="1"/>
  <c r="F186" i="6"/>
  <c r="O185" i="6"/>
  <c r="L185" i="6"/>
  <c r="N185" i="6" s="1"/>
  <c r="P185" i="6" s="1"/>
  <c r="F185" i="6"/>
  <c r="O184" i="6"/>
  <c r="L184" i="6"/>
  <c r="N184" i="6" s="1"/>
  <c r="P184" i="6" s="1"/>
  <c r="F184" i="6"/>
  <c r="O183" i="6"/>
  <c r="N183" i="6"/>
  <c r="L183" i="6"/>
  <c r="F183" i="6"/>
  <c r="O182" i="6"/>
  <c r="P182" i="6" s="1"/>
  <c r="N182" i="6"/>
  <c r="F182" i="6"/>
  <c r="P181" i="6"/>
  <c r="O181" i="6"/>
  <c r="N181" i="6"/>
  <c r="F181" i="6"/>
  <c r="O180" i="6"/>
  <c r="P180" i="6" s="1"/>
  <c r="N180" i="6"/>
  <c r="F180" i="6"/>
  <c r="P179" i="6"/>
  <c r="O179" i="6"/>
  <c r="N179" i="6"/>
  <c r="F179" i="6"/>
  <c r="O178" i="6"/>
  <c r="P178" i="6" s="1"/>
  <c r="N178" i="6"/>
  <c r="F178" i="6"/>
  <c r="P177" i="6"/>
  <c r="O177" i="6"/>
  <c r="N177" i="6"/>
  <c r="F177" i="6"/>
  <c r="O176" i="6"/>
  <c r="P176" i="6" s="1"/>
  <c r="N176" i="6"/>
  <c r="F176" i="6"/>
  <c r="P175" i="6"/>
  <c r="O175" i="6"/>
  <c r="N175" i="6"/>
  <c r="F175" i="6"/>
  <c r="O174" i="6"/>
  <c r="P174" i="6" s="1"/>
  <c r="N174" i="6"/>
  <c r="F174" i="6"/>
  <c r="P173" i="6"/>
  <c r="O173" i="6"/>
  <c r="N173" i="6"/>
  <c r="F173" i="6"/>
  <c r="O172" i="6"/>
  <c r="P172" i="6" s="1"/>
  <c r="N172" i="6"/>
  <c r="F172" i="6"/>
  <c r="P171" i="6"/>
  <c r="O171" i="6"/>
  <c r="N171" i="6"/>
  <c r="F171" i="6"/>
  <c r="O170" i="6"/>
  <c r="P170" i="6" s="1"/>
  <c r="N170" i="6"/>
  <c r="F170" i="6"/>
  <c r="P169" i="6"/>
  <c r="O169" i="6"/>
  <c r="N169" i="6"/>
  <c r="F169" i="6"/>
  <c r="O168" i="6"/>
  <c r="P168" i="6" s="1"/>
  <c r="N168" i="6"/>
  <c r="F168" i="6"/>
  <c r="P167" i="6"/>
  <c r="O167" i="6"/>
  <c r="N167" i="6"/>
  <c r="F167" i="6"/>
  <c r="O166" i="6"/>
  <c r="P166" i="6" s="1"/>
  <c r="N166" i="6"/>
  <c r="F166" i="6"/>
  <c r="P165" i="6"/>
  <c r="O165" i="6"/>
  <c r="N165" i="6"/>
  <c r="F165" i="6"/>
  <c r="O164" i="6"/>
  <c r="P164" i="6" s="1"/>
  <c r="N164" i="6"/>
  <c r="F164" i="6"/>
  <c r="P163" i="6"/>
  <c r="O163" i="6"/>
  <c r="N163" i="6"/>
  <c r="F163" i="6"/>
  <c r="O162" i="6"/>
  <c r="P162" i="6" s="1"/>
  <c r="N162" i="6"/>
  <c r="F162" i="6"/>
  <c r="P161" i="6"/>
  <c r="O161" i="6"/>
  <c r="N161" i="6"/>
  <c r="F161" i="6"/>
  <c r="O160" i="6"/>
  <c r="P160" i="6" s="1"/>
  <c r="N160" i="6"/>
  <c r="F160" i="6"/>
  <c r="P159" i="6"/>
  <c r="O159" i="6"/>
  <c r="N159" i="6"/>
  <c r="F159" i="6"/>
  <c r="O158" i="6"/>
  <c r="P158" i="6" s="1"/>
  <c r="N158" i="6"/>
  <c r="F158" i="6"/>
  <c r="P157" i="6"/>
  <c r="O157" i="6"/>
  <c r="N157" i="6"/>
  <c r="F157" i="6"/>
  <c r="O156" i="6"/>
  <c r="P156" i="6" s="1"/>
  <c r="N156" i="6"/>
  <c r="F156" i="6"/>
  <c r="P155" i="6"/>
  <c r="O155" i="6"/>
  <c r="N155" i="6"/>
  <c r="F155" i="6"/>
  <c r="O154" i="6"/>
  <c r="P154" i="6" s="1"/>
  <c r="N154" i="6"/>
  <c r="I154" i="6"/>
  <c r="F154" i="6"/>
  <c r="P153" i="6"/>
  <c r="O153" i="6"/>
  <c r="N153" i="6"/>
  <c r="I153" i="6"/>
  <c r="F153" i="6"/>
  <c r="O152" i="6"/>
  <c r="N152" i="6"/>
  <c r="P152" i="6" s="1"/>
  <c r="I152" i="6"/>
  <c r="F152" i="6"/>
  <c r="O151" i="6"/>
  <c r="N151" i="6"/>
  <c r="P151" i="6" s="1"/>
  <c r="I151" i="6"/>
  <c r="F151" i="6"/>
  <c r="P150" i="6"/>
  <c r="O150" i="6"/>
  <c r="N150" i="6"/>
  <c r="I150" i="6"/>
  <c r="F150" i="6"/>
  <c r="P149" i="6"/>
  <c r="O149" i="6"/>
  <c r="N149" i="6"/>
  <c r="I149" i="6"/>
  <c r="F149" i="6"/>
  <c r="O148" i="6"/>
  <c r="N148" i="6"/>
  <c r="P148" i="6" s="1"/>
  <c r="I148" i="6"/>
  <c r="F148" i="6"/>
  <c r="O147" i="6"/>
  <c r="N147" i="6"/>
  <c r="P147" i="6" s="1"/>
  <c r="I147" i="6"/>
  <c r="F147" i="6"/>
  <c r="O146" i="6"/>
  <c r="P146" i="6" s="1"/>
  <c r="N146" i="6"/>
  <c r="I146" i="6"/>
  <c r="F146" i="6"/>
  <c r="P145" i="6"/>
  <c r="O145" i="6"/>
  <c r="N145" i="6"/>
  <c r="I145" i="6"/>
  <c r="F145" i="6"/>
  <c r="O144" i="6"/>
  <c r="N144" i="6"/>
  <c r="P144" i="6" s="1"/>
  <c r="I144" i="6"/>
  <c r="F144" i="6"/>
  <c r="O143" i="6"/>
  <c r="N143" i="6"/>
  <c r="I143" i="6"/>
  <c r="F143" i="6"/>
  <c r="P142" i="6"/>
  <c r="O142" i="6"/>
  <c r="N142" i="6"/>
  <c r="I142" i="6"/>
  <c r="F142" i="6"/>
  <c r="P141" i="6"/>
  <c r="O141" i="6"/>
  <c r="N141" i="6"/>
  <c r="I141" i="6"/>
  <c r="F141" i="6"/>
  <c r="O140" i="6"/>
  <c r="N140" i="6"/>
  <c r="P140" i="6" s="1"/>
  <c r="I140" i="6"/>
  <c r="F140" i="6"/>
  <c r="O139" i="6"/>
  <c r="N139" i="6"/>
  <c r="P139" i="6" s="1"/>
  <c r="I139" i="6"/>
  <c r="F139" i="6"/>
  <c r="O138" i="6"/>
  <c r="P138" i="6" s="1"/>
  <c r="N138" i="6"/>
  <c r="I138" i="6"/>
  <c r="F138" i="6"/>
  <c r="P137" i="6"/>
  <c r="O137" i="6"/>
  <c r="N137" i="6"/>
  <c r="I137" i="6"/>
  <c r="F137" i="6"/>
  <c r="O136" i="6"/>
  <c r="N136" i="6"/>
  <c r="P136" i="6" s="1"/>
  <c r="I136" i="6"/>
  <c r="F136" i="6"/>
  <c r="O135" i="6"/>
  <c r="N135" i="6"/>
  <c r="P135" i="6" s="1"/>
  <c r="I135" i="6"/>
  <c r="F135" i="6"/>
  <c r="P134" i="6"/>
  <c r="O134" i="6"/>
  <c r="N134" i="6"/>
  <c r="I134" i="6"/>
  <c r="F134" i="6"/>
  <c r="P133" i="6"/>
  <c r="O133" i="6"/>
  <c r="N133" i="6"/>
  <c r="I133" i="6"/>
  <c r="F133" i="6"/>
  <c r="O132" i="6"/>
  <c r="N132" i="6"/>
  <c r="P132" i="6" s="1"/>
  <c r="I132" i="6"/>
  <c r="F132" i="6"/>
  <c r="O131" i="6"/>
  <c r="N131" i="6"/>
  <c r="P131" i="6" s="1"/>
  <c r="I131" i="6"/>
  <c r="F131" i="6"/>
  <c r="O130" i="6"/>
  <c r="P130" i="6" s="1"/>
  <c r="N130" i="6"/>
  <c r="I130" i="6"/>
  <c r="F130" i="6"/>
  <c r="P129" i="6"/>
  <c r="O129" i="6"/>
  <c r="N129" i="6"/>
  <c r="I129" i="6"/>
  <c r="F129" i="6"/>
  <c r="O128" i="6"/>
  <c r="N128" i="6"/>
  <c r="P128" i="6" s="1"/>
  <c r="I128" i="6"/>
  <c r="F128" i="6"/>
  <c r="O127" i="6"/>
  <c r="N127" i="6"/>
  <c r="I127" i="6"/>
  <c r="F127" i="6"/>
  <c r="P126" i="6"/>
  <c r="O126" i="6"/>
  <c r="N126" i="6"/>
  <c r="I126" i="6"/>
  <c r="F126" i="6"/>
  <c r="P125" i="6"/>
  <c r="O125" i="6"/>
  <c r="N125" i="6"/>
  <c r="I125" i="6"/>
  <c r="F125" i="6"/>
  <c r="O124" i="6"/>
  <c r="N124" i="6"/>
  <c r="P124" i="6" s="1"/>
  <c r="I124" i="6"/>
  <c r="F124" i="6"/>
  <c r="O123" i="6"/>
  <c r="N123" i="6"/>
  <c r="P123" i="6" s="1"/>
  <c r="I123" i="6"/>
  <c r="F123" i="6"/>
  <c r="O122" i="6"/>
  <c r="P122" i="6" s="1"/>
  <c r="N122" i="6"/>
  <c r="I122" i="6"/>
  <c r="F122" i="6"/>
  <c r="P121" i="6"/>
  <c r="O121" i="6"/>
  <c r="N121" i="6"/>
  <c r="I121" i="6"/>
  <c r="F121" i="6"/>
  <c r="O120" i="6"/>
  <c r="N120" i="6"/>
  <c r="P120" i="6" s="1"/>
  <c r="I120" i="6"/>
  <c r="F120" i="6"/>
  <c r="O119" i="6"/>
  <c r="N119" i="6"/>
  <c r="P119" i="6" s="1"/>
  <c r="I119" i="6"/>
  <c r="F119" i="6"/>
  <c r="P118" i="6"/>
  <c r="O118" i="6"/>
  <c r="N118" i="6"/>
  <c r="I118" i="6"/>
  <c r="F118" i="6"/>
  <c r="P117" i="6"/>
  <c r="O117" i="6"/>
  <c r="N117" i="6"/>
  <c r="I117" i="6"/>
  <c r="F117" i="6"/>
  <c r="O116" i="6"/>
  <c r="N116" i="6"/>
  <c r="P116" i="6" s="1"/>
  <c r="I116" i="6"/>
  <c r="F116" i="6"/>
  <c r="O115" i="6"/>
  <c r="N115" i="6"/>
  <c r="P115" i="6" s="1"/>
  <c r="I115" i="6"/>
  <c r="F115" i="6"/>
  <c r="O114" i="6"/>
  <c r="P114" i="6" s="1"/>
  <c r="N114" i="6"/>
  <c r="I114" i="6"/>
  <c r="F114" i="6"/>
  <c r="P113" i="6"/>
  <c r="O113" i="6"/>
  <c r="N113" i="6"/>
  <c r="I113" i="6"/>
  <c r="F113" i="6"/>
  <c r="O112" i="6"/>
  <c r="N112" i="6"/>
  <c r="P112" i="6" s="1"/>
  <c r="I112" i="6"/>
  <c r="F112" i="6"/>
  <c r="O111" i="6"/>
  <c r="N111" i="6"/>
  <c r="I111" i="6"/>
  <c r="F111" i="6"/>
  <c r="P110" i="6"/>
  <c r="O110" i="6"/>
  <c r="N110" i="6"/>
  <c r="I110" i="6"/>
  <c r="F110" i="6"/>
  <c r="P109" i="6"/>
  <c r="O109" i="6"/>
  <c r="N109" i="6"/>
  <c r="I109" i="6"/>
  <c r="F109" i="6"/>
  <c r="O108" i="6"/>
  <c r="N108" i="6"/>
  <c r="P108" i="6" s="1"/>
  <c r="I108" i="6"/>
  <c r="F108" i="6"/>
  <c r="O107" i="6"/>
  <c r="N107" i="6"/>
  <c r="P107" i="6" s="1"/>
  <c r="I107" i="6"/>
  <c r="F107" i="6"/>
  <c r="O106" i="6"/>
  <c r="P106" i="6" s="1"/>
  <c r="N106" i="6"/>
  <c r="I106" i="6"/>
  <c r="F106" i="6"/>
  <c r="P105" i="6"/>
  <c r="O105" i="6"/>
  <c r="N105" i="6"/>
  <c r="I105" i="6"/>
  <c r="F105" i="6"/>
  <c r="O104" i="6"/>
  <c r="N104" i="6"/>
  <c r="P104" i="6" s="1"/>
  <c r="I104" i="6"/>
  <c r="F104" i="6"/>
  <c r="O103" i="6"/>
  <c r="N103" i="6"/>
  <c r="P103" i="6" s="1"/>
  <c r="I103" i="6"/>
  <c r="F103" i="6"/>
  <c r="P102" i="6"/>
  <c r="O102" i="6"/>
  <c r="N102" i="6"/>
  <c r="I102" i="6"/>
  <c r="F102" i="6"/>
  <c r="P101" i="6"/>
  <c r="O101" i="6"/>
  <c r="N101" i="6"/>
  <c r="I101" i="6"/>
  <c r="F101" i="6"/>
  <c r="O100" i="6"/>
  <c r="N100" i="6"/>
  <c r="P100" i="6" s="1"/>
  <c r="I100" i="6"/>
  <c r="F100" i="6"/>
  <c r="O99" i="6"/>
  <c r="N99" i="6"/>
  <c r="P99" i="6" s="1"/>
  <c r="I99" i="6"/>
  <c r="F99" i="6"/>
  <c r="O98" i="6"/>
  <c r="P98" i="6" s="1"/>
  <c r="N98" i="6"/>
  <c r="I98" i="6"/>
  <c r="F98" i="6"/>
  <c r="P97" i="6"/>
  <c r="O97" i="6"/>
  <c r="N97" i="6"/>
  <c r="I97" i="6"/>
  <c r="F97" i="6"/>
  <c r="O96" i="6"/>
  <c r="N96" i="6"/>
  <c r="P96" i="6" s="1"/>
  <c r="I96" i="6"/>
  <c r="F96" i="6"/>
  <c r="O95" i="6"/>
  <c r="N95" i="6"/>
  <c r="I95" i="6"/>
  <c r="F95" i="6"/>
  <c r="P94" i="6"/>
  <c r="O94" i="6"/>
  <c r="N94" i="6"/>
  <c r="I94" i="6"/>
  <c r="F94" i="6"/>
  <c r="P93" i="6"/>
  <c r="O93" i="6"/>
  <c r="N93" i="6"/>
  <c r="I93" i="6"/>
  <c r="F93" i="6"/>
  <c r="O92" i="6"/>
  <c r="N92" i="6"/>
  <c r="P92" i="6" s="1"/>
  <c r="I92" i="6"/>
  <c r="F92" i="6"/>
  <c r="O91" i="6"/>
  <c r="N91" i="6"/>
  <c r="P91" i="6" s="1"/>
  <c r="I91" i="6"/>
  <c r="F91" i="6"/>
  <c r="O90" i="6"/>
  <c r="P90" i="6" s="1"/>
  <c r="N90" i="6"/>
  <c r="I90" i="6"/>
  <c r="F90" i="6"/>
  <c r="P89" i="6"/>
  <c r="O89" i="6"/>
  <c r="N89" i="6"/>
  <c r="I89" i="6"/>
  <c r="F89" i="6"/>
  <c r="O88" i="6"/>
  <c r="N88" i="6"/>
  <c r="P88" i="6" s="1"/>
  <c r="I88" i="6"/>
  <c r="F88" i="6"/>
  <c r="O87" i="6"/>
  <c r="N87" i="6"/>
  <c r="P87" i="6" s="1"/>
  <c r="I87" i="6"/>
  <c r="F87" i="6"/>
  <c r="P86" i="6"/>
  <c r="O86" i="6"/>
  <c r="N86" i="6"/>
  <c r="I86" i="6"/>
  <c r="F86" i="6"/>
  <c r="P85" i="6"/>
  <c r="O85" i="6"/>
  <c r="N85" i="6"/>
  <c r="I85" i="6"/>
  <c r="F85" i="6"/>
  <c r="O84" i="6"/>
  <c r="N84" i="6"/>
  <c r="P84" i="6" s="1"/>
  <c r="I84" i="6"/>
  <c r="F84" i="6"/>
  <c r="O83" i="6"/>
  <c r="N83" i="6"/>
  <c r="P83" i="6" s="1"/>
  <c r="I83" i="6"/>
  <c r="F83" i="6"/>
  <c r="O82" i="6"/>
  <c r="P82" i="6" s="1"/>
  <c r="N82" i="6"/>
  <c r="I82" i="6"/>
  <c r="F82" i="6"/>
  <c r="P81" i="6"/>
  <c r="O81" i="6"/>
  <c r="N81" i="6"/>
  <c r="I81" i="6"/>
  <c r="F81" i="6"/>
  <c r="O80" i="6"/>
  <c r="N80" i="6"/>
  <c r="P80" i="6" s="1"/>
  <c r="I80" i="6"/>
  <c r="F80" i="6"/>
  <c r="O79" i="6"/>
  <c r="N79" i="6"/>
  <c r="I79" i="6"/>
  <c r="F79" i="6"/>
  <c r="P78" i="6"/>
  <c r="O78" i="6"/>
  <c r="N78" i="6"/>
  <c r="I78" i="6"/>
  <c r="F78" i="6"/>
  <c r="O77" i="6"/>
  <c r="G77" i="6"/>
  <c r="I77" i="6" s="1"/>
  <c r="F77" i="6"/>
  <c r="D77" i="6"/>
  <c r="O76" i="6"/>
  <c r="N76" i="6"/>
  <c r="P76" i="6" s="1"/>
  <c r="I76" i="6"/>
  <c r="F76" i="6"/>
  <c r="O75" i="6"/>
  <c r="N75" i="6"/>
  <c r="L75" i="6"/>
  <c r="I75" i="6"/>
  <c r="F75" i="6"/>
  <c r="O74" i="6"/>
  <c r="L74" i="6"/>
  <c r="N74" i="6" s="1"/>
  <c r="P74" i="6" s="1"/>
  <c r="I74" i="6"/>
  <c r="F74" i="6"/>
  <c r="O73" i="6"/>
  <c r="N73" i="6"/>
  <c r="P73" i="6" s="1"/>
  <c r="L73" i="6"/>
  <c r="I73" i="6"/>
  <c r="F73" i="6"/>
  <c r="O72" i="6"/>
  <c r="L72" i="6"/>
  <c r="N72" i="6" s="1"/>
  <c r="P72" i="6" s="1"/>
  <c r="I72" i="6"/>
  <c r="F72" i="6"/>
  <c r="O71" i="6"/>
  <c r="N71" i="6"/>
  <c r="P71" i="6" s="1"/>
  <c r="L71" i="6"/>
  <c r="I71" i="6"/>
  <c r="F71" i="6"/>
  <c r="P70" i="6"/>
  <c r="O70" i="6"/>
  <c r="L70" i="6"/>
  <c r="N70" i="6" s="1"/>
  <c r="I70" i="6"/>
  <c r="F70" i="6"/>
  <c r="O69" i="6"/>
  <c r="N69" i="6"/>
  <c r="P69" i="6" s="1"/>
  <c r="L69" i="6"/>
  <c r="G69" i="6"/>
  <c r="I69" i="6" s="1"/>
  <c r="F69" i="6"/>
  <c r="D69" i="6"/>
  <c r="O68" i="6"/>
  <c r="N68" i="6"/>
  <c r="P68" i="6" s="1"/>
  <c r="L68" i="6"/>
  <c r="I68" i="6"/>
  <c r="F68" i="6"/>
  <c r="O67" i="6"/>
  <c r="L67" i="6"/>
  <c r="N67" i="6" s="1"/>
  <c r="P67" i="6" s="1"/>
  <c r="I67" i="6"/>
  <c r="F67" i="6"/>
  <c r="O66" i="6"/>
  <c r="N66" i="6"/>
  <c r="L66" i="6"/>
  <c r="I66" i="6"/>
  <c r="F66" i="6"/>
  <c r="O65" i="6"/>
  <c r="L65" i="6"/>
  <c r="N65" i="6" s="1"/>
  <c r="P65" i="6" s="1"/>
  <c r="I65" i="6"/>
  <c r="F65" i="6"/>
  <c r="O64" i="6"/>
  <c r="N64" i="6"/>
  <c r="P64" i="6" s="1"/>
  <c r="L64" i="6"/>
  <c r="I64" i="6"/>
  <c r="F64" i="6"/>
  <c r="O63" i="6"/>
  <c r="L63" i="6"/>
  <c r="N63" i="6" s="1"/>
  <c r="P63" i="6" s="1"/>
  <c r="I63" i="6"/>
  <c r="F63" i="6"/>
  <c r="O62" i="6"/>
  <c r="N62" i="6"/>
  <c r="L62" i="6"/>
  <c r="I62" i="6"/>
  <c r="F62" i="6"/>
  <c r="P61" i="6"/>
  <c r="O61" i="6"/>
  <c r="L61" i="6"/>
  <c r="N61" i="6" s="1"/>
  <c r="I61" i="6"/>
  <c r="F61" i="6"/>
  <c r="O60" i="6"/>
  <c r="N60" i="6"/>
  <c r="P60" i="6" s="1"/>
  <c r="L60" i="6"/>
  <c r="G60" i="6"/>
  <c r="I60" i="6" s="1"/>
  <c r="F60" i="6"/>
  <c r="D60" i="6"/>
  <c r="O59" i="6"/>
  <c r="N59" i="6"/>
  <c r="L59" i="6"/>
  <c r="I59" i="6"/>
  <c r="F59" i="6"/>
  <c r="O58" i="6"/>
  <c r="L58" i="6"/>
  <c r="N58" i="6" s="1"/>
  <c r="P58" i="6" s="1"/>
  <c r="I58" i="6"/>
  <c r="F58" i="6"/>
  <c r="O57" i="6"/>
  <c r="N57" i="6"/>
  <c r="L57" i="6"/>
  <c r="I57" i="6"/>
  <c r="F57" i="6"/>
  <c r="O56" i="6"/>
  <c r="L56" i="6"/>
  <c r="N56" i="6" s="1"/>
  <c r="P56" i="6" s="1"/>
  <c r="I56" i="6"/>
  <c r="F56" i="6"/>
  <c r="O55" i="6"/>
  <c r="N55" i="6"/>
  <c r="P55" i="6" s="1"/>
  <c r="L55" i="6"/>
  <c r="I55" i="6"/>
  <c r="F55" i="6"/>
  <c r="P54" i="6"/>
  <c r="O54" i="6"/>
  <c r="L54" i="6"/>
  <c r="N54" i="6" s="1"/>
  <c r="I54" i="6"/>
  <c r="F54" i="6"/>
  <c r="O53" i="6"/>
  <c r="N53" i="6"/>
  <c r="L53" i="6"/>
  <c r="I53" i="6"/>
  <c r="F53" i="6"/>
  <c r="Q52" i="6"/>
  <c r="O52" i="6"/>
  <c r="L52" i="6"/>
  <c r="N52" i="6" s="1"/>
  <c r="I52" i="6"/>
  <c r="F52" i="6"/>
  <c r="O51" i="6"/>
  <c r="N51" i="6"/>
  <c r="P51" i="6" s="1"/>
  <c r="L51" i="6"/>
  <c r="I51" i="6"/>
  <c r="F51" i="6"/>
  <c r="O50" i="6"/>
  <c r="L50" i="6"/>
  <c r="G50" i="6"/>
  <c r="I50" i="6" s="1"/>
  <c r="F50" i="6"/>
  <c r="D50" i="6"/>
  <c r="O49" i="6"/>
  <c r="L49" i="6"/>
  <c r="I49" i="6"/>
  <c r="F49" i="6"/>
  <c r="O48" i="6"/>
  <c r="N48" i="6"/>
  <c r="L48" i="6"/>
  <c r="I48" i="6"/>
  <c r="F48" i="6"/>
  <c r="O47" i="6"/>
  <c r="L47" i="6"/>
  <c r="N47" i="6" s="1"/>
  <c r="P47" i="6" s="1"/>
  <c r="I47" i="6"/>
  <c r="F47" i="6"/>
  <c r="O46" i="6"/>
  <c r="N46" i="6"/>
  <c r="P46" i="6" s="1"/>
  <c r="L46" i="6"/>
  <c r="I46" i="6"/>
  <c r="F46" i="6"/>
  <c r="P45" i="6"/>
  <c r="O45" i="6"/>
  <c r="N45" i="6"/>
  <c r="G45" i="6"/>
  <c r="I45" i="6" s="1"/>
  <c r="D45" i="6"/>
  <c r="F45" i="6" s="1"/>
  <c r="O44" i="6"/>
  <c r="L44" i="6"/>
  <c r="N44" i="6" s="1"/>
  <c r="P44" i="6" s="1"/>
  <c r="I44" i="6"/>
  <c r="F44" i="6"/>
  <c r="O43" i="6"/>
  <c r="N43" i="6"/>
  <c r="P43" i="6" s="1"/>
  <c r="L43" i="6"/>
  <c r="I43" i="6"/>
  <c r="F43" i="6"/>
  <c r="O42" i="6"/>
  <c r="P42" i="6" s="1"/>
  <c r="L42" i="6"/>
  <c r="N42" i="6" s="1"/>
  <c r="I42" i="6"/>
  <c r="F42" i="6"/>
  <c r="O41" i="6"/>
  <c r="L41" i="6"/>
  <c r="N41" i="6" s="1"/>
  <c r="P41" i="6" s="1"/>
  <c r="I41" i="6"/>
  <c r="F41" i="6"/>
  <c r="O40" i="6"/>
  <c r="L40" i="6"/>
  <c r="N40" i="6" s="1"/>
  <c r="P40" i="6" s="1"/>
  <c r="I40" i="6"/>
  <c r="F40" i="6"/>
  <c r="O39" i="6"/>
  <c r="L39" i="6"/>
  <c r="N39" i="6" s="1"/>
  <c r="P39" i="6" s="1"/>
  <c r="I39" i="6"/>
  <c r="F39" i="6"/>
  <c r="P38" i="6"/>
  <c r="O38" i="6"/>
  <c r="L38" i="6"/>
  <c r="N38" i="6" s="1"/>
  <c r="I38" i="6"/>
  <c r="F38" i="6"/>
  <c r="Q37" i="6"/>
  <c r="N37" i="6"/>
  <c r="G37" i="6"/>
  <c r="I37" i="6" s="1"/>
  <c r="D37" i="6"/>
  <c r="F37" i="6" s="1"/>
  <c r="Q36" i="6"/>
  <c r="N36" i="6"/>
  <c r="G36" i="6"/>
  <c r="I36" i="6" s="1"/>
  <c r="F36" i="6"/>
  <c r="D36" i="6"/>
  <c r="Q35" i="6"/>
  <c r="N35" i="6"/>
  <c r="I35" i="6"/>
  <c r="G35" i="6"/>
  <c r="D35" i="6"/>
  <c r="F35" i="6" s="1"/>
  <c r="O34" i="6"/>
  <c r="P34" i="6" s="1"/>
  <c r="L34" i="6"/>
  <c r="N34" i="6" s="1"/>
  <c r="G34" i="6"/>
  <c r="I34" i="6" s="1"/>
  <c r="D34" i="6"/>
  <c r="F34" i="6" s="1"/>
  <c r="O33" i="6"/>
  <c r="L33" i="6"/>
  <c r="N33" i="6" s="1"/>
  <c r="P33" i="6" s="1"/>
  <c r="I33" i="6"/>
  <c r="G33" i="6"/>
  <c r="D33" i="6"/>
  <c r="F33" i="6" s="1"/>
  <c r="P32" i="6"/>
  <c r="O32" i="6"/>
  <c r="L32" i="6"/>
  <c r="N32" i="6" s="1"/>
  <c r="G32" i="6"/>
  <c r="I32" i="6" s="1"/>
  <c r="D32" i="6"/>
  <c r="F32" i="6" s="1"/>
  <c r="P31" i="6"/>
  <c r="O31" i="6"/>
  <c r="L31" i="6"/>
  <c r="N31" i="6" s="1"/>
  <c r="I31" i="6"/>
  <c r="F31" i="6"/>
  <c r="O30" i="6"/>
  <c r="L30" i="6"/>
  <c r="N30" i="6" s="1"/>
  <c r="P30" i="6" s="1"/>
  <c r="I30" i="6"/>
  <c r="F30" i="6"/>
  <c r="O29" i="6"/>
  <c r="N29" i="6"/>
  <c r="P29" i="6" s="1"/>
  <c r="L29" i="6"/>
  <c r="I29" i="6"/>
  <c r="F29" i="6"/>
  <c r="O28" i="6"/>
  <c r="L28" i="6"/>
  <c r="N28" i="6" s="1"/>
  <c r="P28" i="6" s="1"/>
  <c r="I28" i="6"/>
  <c r="F28" i="6"/>
  <c r="O27" i="6"/>
  <c r="L27" i="6"/>
  <c r="N27" i="6" s="1"/>
  <c r="P27" i="6" s="1"/>
  <c r="I27" i="6"/>
  <c r="G27" i="6"/>
  <c r="D27" i="6"/>
  <c r="F27" i="6" s="1"/>
  <c r="P26" i="6"/>
  <c r="O26" i="6"/>
  <c r="L26" i="6"/>
  <c r="N26" i="6" s="1"/>
  <c r="I26" i="6"/>
  <c r="F26" i="6"/>
  <c r="O25" i="6"/>
  <c r="N25" i="6"/>
  <c r="P25" i="6" s="1"/>
  <c r="L25" i="6"/>
  <c r="G25" i="6"/>
  <c r="I25" i="6" s="1"/>
  <c r="F25" i="6"/>
  <c r="D25" i="6"/>
  <c r="O24" i="6"/>
  <c r="N24" i="6"/>
  <c r="P24" i="6" s="1"/>
  <c r="L24" i="6"/>
  <c r="I24" i="6"/>
  <c r="F24" i="6"/>
  <c r="Q23" i="6"/>
  <c r="Q222" i="6" s="1"/>
  <c r="Q226" i="6" s="1"/>
  <c r="O23" i="6"/>
  <c r="L23" i="6"/>
  <c r="N23" i="6" s="1"/>
  <c r="I23" i="6"/>
  <c r="F23" i="6"/>
  <c r="O22" i="6"/>
  <c r="N22" i="6"/>
  <c r="P22" i="6" s="1"/>
  <c r="L22" i="6"/>
  <c r="I22" i="6"/>
  <c r="F22" i="6"/>
  <c r="O21" i="6"/>
  <c r="L21" i="6"/>
  <c r="N21" i="6" s="1"/>
  <c r="P21" i="6" s="1"/>
  <c r="I21" i="6"/>
  <c r="F21" i="6"/>
  <c r="O20" i="6"/>
  <c r="N20" i="6"/>
  <c r="P20" i="6" s="1"/>
  <c r="L20" i="6"/>
  <c r="I20" i="6"/>
  <c r="F20" i="6"/>
  <c r="O19" i="6"/>
  <c r="L19" i="6"/>
  <c r="N19" i="6" s="1"/>
  <c r="P19" i="6" s="1"/>
  <c r="I19" i="6"/>
  <c r="G19" i="6"/>
  <c r="D19" i="6"/>
  <c r="F19" i="6" s="1"/>
  <c r="O18" i="6"/>
  <c r="L18" i="6"/>
  <c r="N18" i="6" s="1"/>
  <c r="P18" i="6" s="1"/>
  <c r="I18" i="6"/>
  <c r="F18" i="6"/>
  <c r="O17" i="6"/>
  <c r="N17" i="6"/>
  <c r="P17" i="6" s="1"/>
  <c r="L17" i="6"/>
  <c r="G17" i="6"/>
  <c r="I17" i="6" s="1"/>
  <c r="F17" i="6"/>
  <c r="D17" i="6"/>
  <c r="O16" i="6"/>
  <c r="N16" i="6"/>
  <c r="P16" i="6" s="1"/>
  <c r="L16" i="6"/>
  <c r="I16" i="6"/>
  <c r="F16" i="6"/>
  <c r="P15" i="6"/>
  <c r="O15" i="6"/>
  <c r="L15" i="6"/>
  <c r="N15" i="6" s="1"/>
  <c r="I15" i="6"/>
  <c r="G15" i="6"/>
  <c r="D15" i="6"/>
  <c r="F15" i="6" s="1"/>
  <c r="P14" i="6"/>
  <c r="O14" i="6"/>
  <c r="L14" i="6"/>
  <c r="N14" i="6" s="1"/>
  <c r="I14" i="6"/>
  <c r="F14" i="6"/>
  <c r="O13" i="6"/>
  <c r="N13" i="6"/>
  <c r="P13" i="6" s="1"/>
  <c r="L13" i="6"/>
  <c r="I13" i="6"/>
  <c r="F13" i="6"/>
  <c r="O12" i="6"/>
  <c r="L12" i="6"/>
  <c r="N12" i="6" s="1"/>
  <c r="P12" i="6" s="1"/>
  <c r="I12" i="6"/>
  <c r="F12" i="6"/>
  <c r="O11" i="6"/>
  <c r="N11" i="6"/>
  <c r="P11" i="6" s="1"/>
  <c r="L11" i="6"/>
  <c r="I11" i="6"/>
  <c r="F11" i="6"/>
  <c r="O10" i="6"/>
  <c r="L10" i="6"/>
  <c r="N10" i="6" s="1"/>
  <c r="P10" i="6" s="1"/>
  <c r="I10" i="6"/>
  <c r="F10" i="6"/>
  <c r="O9" i="6"/>
  <c r="N9" i="6"/>
  <c r="P9" i="6" s="1"/>
  <c r="L9" i="6"/>
  <c r="I9" i="6"/>
  <c r="F9" i="6"/>
  <c r="O8" i="6"/>
  <c r="L8" i="6"/>
  <c r="I8" i="6"/>
  <c r="F8" i="6"/>
  <c r="O7" i="6"/>
  <c r="N7" i="6"/>
  <c r="P7" i="6" s="1"/>
  <c r="G7" i="6"/>
  <c r="I7" i="6" s="1"/>
  <c r="D7" i="6"/>
  <c r="H247" i="5"/>
  <c r="G247" i="5"/>
  <c r="L246" i="5"/>
  <c r="H246" i="5"/>
  <c r="G246" i="5"/>
  <c r="G245" i="5"/>
  <c r="H244" i="5"/>
  <c r="H243" i="5"/>
  <c r="G243" i="5"/>
  <c r="H242" i="5"/>
  <c r="G242" i="5"/>
  <c r="L242" i="5" s="1"/>
  <c r="G241" i="5"/>
  <c r="H240" i="5"/>
  <c r="H224" i="5" s="1"/>
  <c r="G228" i="5"/>
  <c r="I228" i="5" s="1"/>
  <c r="D228" i="5"/>
  <c r="I227" i="5"/>
  <c r="E227" i="5"/>
  <c r="H226" i="5"/>
  <c r="I226" i="5" s="1"/>
  <c r="F226" i="5"/>
  <c r="H225" i="5"/>
  <c r="I225" i="5" s="1"/>
  <c r="I224" i="5"/>
  <c r="F224" i="5"/>
  <c r="G223" i="5"/>
  <c r="M222" i="5"/>
  <c r="M226" i="5" s="1"/>
  <c r="H222" i="5"/>
  <c r="E222" i="5"/>
  <c r="O221" i="5"/>
  <c r="L221" i="5"/>
  <c r="N221" i="5" s="1"/>
  <c r="P221" i="5" s="1"/>
  <c r="G221" i="5"/>
  <c r="I221" i="5" s="1"/>
  <c r="D221" i="5"/>
  <c r="F221" i="5" s="1"/>
  <c r="O220" i="5"/>
  <c r="L220" i="5"/>
  <c r="N220" i="5" s="1"/>
  <c r="P220" i="5" s="1"/>
  <c r="G220" i="5"/>
  <c r="I220" i="5" s="1"/>
  <c r="D220" i="5"/>
  <c r="F220" i="5" s="1"/>
  <c r="O219" i="5"/>
  <c r="L219" i="5"/>
  <c r="N219" i="5" s="1"/>
  <c r="P219" i="5" s="1"/>
  <c r="G219" i="5"/>
  <c r="I219" i="5" s="1"/>
  <c r="D219" i="5"/>
  <c r="F219" i="5" s="1"/>
  <c r="O218" i="5"/>
  <c r="L218" i="5"/>
  <c r="N218" i="5" s="1"/>
  <c r="P218" i="5" s="1"/>
  <c r="G218" i="5"/>
  <c r="I218" i="5" s="1"/>
  <c r="D218" i="5"/>
  <c r="F218" i="5" s="1"/>
  <c r="O217" i="5"/>
  <c r="L217" i="5"/>
  <c r="N217" i="5" s="1"/>
  <c r="P217" i="5" s="1"/>
  <c r="G217" i="5"/>
  <c r="I217" i="5" s="1"/>
  <c r="D217" i="5"/>
  <c r="F217" i="5" s="1"/>
  <c r="O216" i="5"/>
  <c r="L216" i="5"/>
  <c r="N216" i="5" s="1"/>
  <c r="P216" i="5" s="1"/>
  <c r="G216" i="5"/>
  <c r="I216" i="5" s="1"/>
  <c r="D216" i="5"/>
  <c r="F216" i="5" s="1"/>
  <c r="O215" i="5"/>
  <c r="L215" i="5"/>
  <c r="N215" i="5" s="1"/>
  <c r="P215" i="5" s="1"/>
  <c r="G215" i="5"/>
  <c r="I215" i="5" s="1"/>
  <c r="D215" i="5"/>
  <c r="F215" i="5" s="1"/>
  <c r="O214" i="5"/>
  <c r="L214" i="5"/>
  <c r="N214" i="5" s="1"/>
  <c r="P214" i="5" s="1"/>
  <c r="G214" i="5"/>
  <c r="I214" i="5" s="1"/>
  <c r="D214" i="5"/>
  <c r="F214" i="5" s="1"/>
  <c r="O213" i="5"/>
  <c r="L213" i="5"/>
  <c r="N213" i="5" s="1"/>
  <c r="P213" i="5" s="1"/>
  <c r="G213" i="5"/>
  <c r="I213" i="5" s="1"/>
  <c r="D213" i="5"/>
  <c r="F213" i="5" s="1"/>
  <c r="O212" i="5"/>
  <c r="L212" i="5"/>
  <c r="N212" i="5" s="1"/>
  <c r="P212" i="5" s="1"/>
  <c r="G212" i="5"/>
  <c r="I212" i="5" s="1"/>
  <c r="D212" i="5"/>
  <c r="F212" i="5" s="1"/>
  <c r="O211" i="5"/>
  <c r="L211" i="5"/>
  <c r="N211" i="5" s="1"/>
  <c r="P211" i="5" s="1"/>
  <c r="G211" i="5"/>
  <c r="I211" i="5" s="1"/>
  <c r="D211" i="5"/>
  <c r="F211" i="5" s="1"/>
  <c r="O210" i="5"/>
  <c r="L210" i="5"/>
  <c r="N210" i="5" s="1"/>
  <c r="P210" i="5" s="1"/>
  <c r="G210" i="5"/>
  <c r="I210" i="5" s="1"/>
  <c r="D210" i="5"/>
  <c r="F210" i="5" s="1"/>
  <c r="O209" i="5"/>
  <c r="L209" i="5"/>
  <c r="N209" i="5" s="1"/>
  <c r="P209" i="5" s="1"/>
  <c r="G209" i="5"/>
  <c r="I209" i="5" s="1"/>
  <c r="D209" i="5"/>
  <c r="F209" i="5" s="1"/>
  <c r="O208" i="5"/>
  <c r="L208" i="5"/>
  <c r="N208" i="5" s="1"/>
  <c r="P208" i="5" s="1"/>
  <c r="G208" i="5"/>
  <c r="I208" i="5" s="1"/>
  <c r="D208" i="5"/>
  <c r="F208" i="5" s="1"/>
  <c r="O207" i="5"/>
  <c r="L207" i="5"/>
  <c r="N207" i="5" s="1"/>
  <c r="P207" i="5" s="1"/>
  <c r="G207" i="5"/>
  <c r="I207" i="5" s="1"/>
  <c r="D207" i="5"/>
  <c r="F207" i="5" s="1"/>
  <c r="O206" i="5"/>
  <c r="L206" i="5"/>
  <c r="N206" i="5" s="1"/>
  <c r="P206" i="5" s="1"/>
  <c r="G206" i="5"/>
  <c r="I206" i="5" s="1"/>
  <c r="D206" i="5"/>
  <c r="F206" i="5" s="1"/>
  <c r="O205" i="5"/>
  <c r="L205" i="5"/>
  <c r="N205" i="5" s="1"/>
  <c r="P205" i="5" s="1"/>
  <c r="G205" i="5"/>
  <c r="I205" i="5" s="1"/>
  <c r="D205" i="5"/>
  <c r="F205" i="5" s="1"/>
  <c r="O204" i="5"/>
  <c r="L204" i="5"/>
  <c r="N204" i="5" s="1"/>
  <c r="P204" i="5" s="1"/>
  <c r="G204" i="5"/>
  <c r="I204" i="5" s="1"/>
  <c r="D204" i="5"/>
  <c r="F204" i="5" s="1"/>
  <c r="O203" i="5"/>
  <c r="L203" i="5"/>
  <c r="N203" i="5" s="1"/>
  <c r="P203" i="5" s="1"/>
  <c r="G203" i="5"/>
  <c r="I203" i="5" s="1"/>
  <c r="D203" i="5"/>
  <c r="F203" i="5" s="1"/>
  <c r="O202" i="5"/>
  <c r="L202" i="5"/>
  <c r="N202" i="5" s="1"/>
  <c r="P202" i="5" s="1"/>
  <c r="G202" i="5"/>
  <c r="I202" i="5" s="1"/>
  <c r="D202" i="5"/>
  <c r="F202" i="5" s="1"/>
  <c r="O201" i="5"/>
  <c r="L201" i="5"/>
  <c r="N201" i="5" s="1"/>
  <c r="P201" i="5" s="1"/>
  <c r="G201" i="5"/>
  <c r="I201" i="5" s="1"/>
  <c r="D201" i="5"/>
  <c r="F201" i="5" s="1"/>
  <c r="O200" i="5"/>
  <c r="L200" i="5"/>
  <c r="N200" i="5" s="1"/>
  <c r="P200" i="5" s="1"/>
  <c r="G200" i="5"/>
  <c r="I200" i="5" s="1"/>
  <c r="D200" i="5"/>
  <c r="F200" i="5" s="1"/>
  <c r="O199" i="5"/>
  <c r="L199" i="5"/>
  <c r="N199" i="5" s="1"/>
  <c r="P199" i="5" s="1"/>
  <c r="G199" i="5"/>
  <c r="I199" i="5" s="1"/>
  <c r="D199" i="5"/>
  <c r="F199" i="5" s="1"/>
  <c r="O198" i="5"/>
  <c r="L198" i="5"/>
  <c r="N198" i="5" s="1"/>
  <c r="P198" i="5" s="1"/>
  <c r="G198" i="5"/>
  <c r="I198" i="5" s="1"/>
  <c r="D198" i="5"/>
  <c r="F198" i="5" s="1"/>
  <c r="O197" i="5"/>
  <c r="L197" i="5"/>
  <c r="N197" i="5" s="1"/>
  <c r="P197" i="5" s="1"/>
  <c r="G197" i="5"/>
  <c r="I197" i="5" s="1"/>
  <c r="D197" i="5"/>
  <c r="F197" i="5" s="1"/>
  <c r="O196" i="5"/>
  <c r="L196" i="5"/>
  <c r="N196" i="5" s="1"/>
  <c r="P196" i="5" s="1"/>
  <c r="G196" i="5"/>
  <c r="I196" i="5" s="1"/>
  <c r="D196" i="5"/>
  <c r="F196" i="5" s="1"/>
  <c r="O195" i="5"/>
  <c r="L195" i="5"/>
  <c r="N195" i="5" s="1"/>
  <c r="P195" i="5" s="1"/>
  <c r="G195" i="5"/>
  <c r="I195" i="5" s="1"/>
  <c r="D195" i="5"/>
  <c r="F195" i="5" s="1"/>
  <c r="O194" i="5"/>
  <c r="L194" i="5"/>
  <c r="N194" i="5" s="1"/>
  <c r="P194" i="5" s="1"/>
  <c r="G194" i="5"/>
  <c r="I194" i="5" s="1"/>
  <c r="D194" i="5"/>
  <c r="F194" i="5" s="1"/>
  <c r="O193" i="5"/>
  <c r="L193" i="5"/>
  <c r="N193" i="5" s="1"/>
  <c r="P193" i="5" s="1"/>
  <c r="G193" i="5"/>
  <c r="I193" i="5" s="1"/>
  <c r="D193" i="5"/>
  <c r="F193" i="5" s="1"/>
  <c r="O192" i="5"/>
  <c r="L192" i="5"/>
  <c r="N192" i="5" s="1"/>
  <c r="P192" i="5" s="1"/>
  <c r="G192" i="5"/>
  <c r="I192" i="5" s="1"/>
  <c r="D192" i="5"/>
  <c r="F192" i="5" s="1"/>
  <c r="O191" i="5"/>
  <c r="L191" i="5"/>
  <c r="N191" i="5" s="1"/>
  <c r="P191" i="5" s="1"/>
  <c r="G191" i="5"/>
  <c r="I191" i="5" s="1"/>
  <c r="D191" i="5"/>
  <c r="F191" i="5" s="1"/>
  <c r="P190" i="5"/>
  <c r="O190" i="5"/>
  <c r="L190" i="5"/>
  <c r="N190" i="5" s="1"/>
  <c r="G190" i="5"/>
  <c r="I190" i="5" s="1"/>
  <c r="D190" i="5"/>
  <c r="F190" i="5" s="1"/>
  <c r="O189" i="5"/>
  <c r="L189" i="5"/>
  <c r="N189" i="5" s="1"/>
  <c r="P189" i="5" s="1"/>
  <c r="G189" i="5"/>
  <c r="I189" i="5" s="1"/>
  <c r="D189" i="5"/>
  <c r="F189" i="5" s="1"/>
  <c r="O188" i="5"/>
  <c r="L188" i="5"/>
  <c r="N188" i="5" s="1"/>
  <c r="P188" i="5" s="1"/>
  <c r="G188" i="5"/>
  <c r="I188" i="5" s="1"/>
  <c r="D188" i="5"/>
  <c r="F188" i="5" s="1"/>
  <c r="P187" i="5"/>
  <c r="O187" i="5"/>
  <c r="L187" i="5"/>
  <c r="N187" i="5" s="1"/>
  <c r="G187" i="5"/>
  <c r="I187" i="5" s="1"/>
  <c r="D187" i="5"/>
  <c r="F187" i="5" s="1"/>
  <c r="P186" i="5"/>
  <c r="O186" i="5"/>
  <c r="L186" i="5"/>
  <c r="N186" i="5" s="1"/>
  <c r="G186" i="5"/>
  <c r="I186" i="5" s="1"/>
  <c r="D186" i="5"/>
  <c r="F186" i="5" s="1"/>
  <c r="P185" i="5"/>
  <c r="O185" i="5"/>
  <c r="L185" i="5"/>
  <c r="N185" i="5" s="1"/>
  <c r="G185" i="5"/>
  <c r="I185" i="5" s="1"/>
  <c r="D185" i="5"/>
  <c r="F185" i="5" s="1"/>
  <c r="O184" i="5"/>
  <c r="L184" i="5"/>
  <c r="N184" i="5" s="1"/>
  <c r="P184" i="5" s="1"/>
  <c r="G184" i="5"/>
  <c r="I184" i="5" s="1"/>
  <c r="D184" i="5"/>
  <c r="F184" i="5" s="1"/>
  <c r="O183" i="5"/>
  <c r="L183" i="5"/>
  <c r="N183" i="5" s="1"/>
  <c r="P183" i="5" s="1"/>
  <c r="G183" i="5"/>
  <c r="I183" i="5" s="1"/>
  <c r="D183" i="5"/>
  <c r="F183" i="5" s="1"/>
  <c r="P182" i="5"/>
  <c r="O182" i="5"/>
  <c r="L182" i="5"/>
  <c r="N182" i="5" s="1"/>
  <c r="G182" i="5"/>
  <c r="I182" i="5" s="1"/>
  <c r="D182" i="5"/>
  <c r="F182" i="5" s="1"/>
  <c r="O181" i="5"/>
  <c r="L181" i="5"/>
  <c r="N181" i="5" s="1"/>
  <c r="P181" i="5" s="1"/>
  <c r="G181" i="5"/>
  <c r="I181" i="5" s="1"/>
  <c r="D181" i="5"/>
  <c r="F181" i="5" s="1"/>
  <c r="O180" i="5"/>
  <c r="L180" i="5"/>
  <c r="N180" i="5" s="1"/>
  <c r="P180" i="5" s="1"/>
  <c r="G180" i="5"/>
  <c r="I180" i="5" s="1"/>
  <c r="D180" i="5"/>
  <c r="F180" i="5" s="1"/>
  <c r="P179" i="5"/>
  <c r="O179" i="5"/>
  <c r="L179" i="5"/>
  <c r="N179" i="5" s="1"/>
  <c r="G179" i="5"/>
  <c r="I179" i="5" s="1"/>
  <c r="D179" i="5"/>
  <c r="F179" i="5" s="1"/>
  <c r="P178" i="5"/>
  <c r="O178" i="5"/>
  <c r="L178" i="5"/>
  <c r="N178" i="5" s="1"/>
  <c r="G178" i="5"/>
  <c r="I178" i="5" s="1"/>
  <c r="D178" i="5"/>
  <c r="F178" i="5" s="1"/>
  <c r="P177" i="5"/>
  <c r="O177" i="5"/>
  <c r="L177" i="5"/>
  <c r="N177" i="5" s="1"/>
  <c r="G177" i="5"/>
  <c r="I177" i="5" s="1"/>
  <c r="D177" i="5"/>
  <c r="F177" i="5" s="1"/>
  <c r="O176" i="5"/>
  <c r="L176" i="5"/>
  <c r="N176" i="5" s="1"/>
  <c r="P176" i="5" s="1"/>
  <c r="G176" i="5"/>
  <c r="I176" i="5" s="1"/>
  <c r="D176" i="5"/>
  <c r="F176" i="5" s="1"/>
  <c r="O175" i="5"/>
  <c r="L175" i="5"/>
  <c r="N175" i="5" s="1"/>
  <c r="P175" i="5" s="1"/>
  <c r="G175" i="5"/>
  <c r="I175" i="5" s="1"/>
  <c r="D175" i="5"/>
  <c r="F175" i="5" s="1"/>
  <c r="P174" i="5"/>
  <c r="O174" i="5"/>
  <c r="L174" i="5"/>
  <c r="N174" i="5" s="1"/>
  <c r="G174" i="5"/>
  <c r="I174" i="5" s="1"/>
  <c r="D174" i="5"/>
  <c r="F174" i="5" s="1"/>
  <c r="O173" i="5"/>
  <c r="L173" i="5"/>
  <c r="N173" i="5" s="1"/>
  <c r="P173" i="5" s="1"/>
  <c r="G173" i="5"/>
  <c r="I173" i="5" s="1"/>
  <c r="D173" i="5"/>
  <c r="F173" i="5" s="1"/>
  <c r="O172" i="5"/>
  <c r="L172" i="5"/>
  <c r="N172" i="5" s="1"/>
  <c r="P172" i="5" s="1"/>
  <c r="G172" i="5"/>
  <c r="I172" i="5" s="1"/>
  <c r="D172" i="5"/>
  <c r="F172" i="5" s="1"/>
  <c r="P171" i="5"/>
  <c r="O171" i="5"/>
  <c r="L171" i="5"/>
  <c r="N171" i="5" s="1"/>
  <c r="G171" i="5"/>
  <c r="I171" i="5" s="1"/>
  <c r="D171" i="5"/>
  <c r="F171" i="5" s="1"/>
  <c r="P170" i="5"/>
  <c r="O170" i="5"/>
  <c r="L170" i="5"/>
  <c r="N170" i="5" s="1"/>
  <c r="G170" i="5"/>
  <c r="I170" i="5" s="1"/>
  <c r="D170" i="5"/>
  <c r="F170" i="5" s="1"/>
  <c r="P169" i="5"/>
  <c r="O169" i="5"/>
  <c r="L169" i="5"/>
  <c r="N169" i="5" s="1"/>
  <c r="G169" i="5"/>
  <c r="I169" i="5" s="1"/>
  <c r="D169" i="5"/>
  <c r="F169" i="5" s="1"/>
  <c r="O168" i="5"/>
  <c r="L168" i="5"/>
  <c r="N168" i="5" s="1"/>
  <c r="P168" i="5" s="1"/>
  <c r="G168" i="5"/>
  <c r="I168" i="5" s="1"/>
  <c r="D168" i="5"/>
  <c r="F168" i="5" s="1"/>
  <c r="O167" i="5"/>
  <c r="L167" i="5"/>
  <c r="N167" i="5" s="1"/>
  <c r="P167" i="5" s="1"/>
  <c r="G167" i="5"/>
  <c r="I167" i="5" s="1"/>
  <c r="D167" i="5"/>
  <c r="F167" i="5" s="1"/>
  <c r="P166" i="5"/>
  <c r="O166" i="5"/>
  <c r="L166" i="5"/>
  <c r="N166" i="5" s="1"/>
  <c r="G166" i="5"/>
  <c r="I166" i="5" s="1"/>
  <c r="D166" i="5"/>
  <c r="F166" i="5" s="1"/>
  <c r="O165" i="5"/>
  <c r="L165" i="5"/>
  <c r="N165" i="5" s="1"/>
  <c r="P165" i="5" s="1"/>
  <c r="G165" i="5"/>
  <c r="I165" i="5" s="1"/>
  <c r="D165" i="5"/>
  <c r="F165" i="5" s="1"/>
  <c r="O164" i="5"/>
  <c r="L164" i="5"/>
  <c r="N164" i="5" s="1"/>
  <c r="P164" i="5" s="1"/>
  <c r="G164" i="5"/>
  <c r="I164" i="5" s="1"/>
  <c r="D164" i="5"/>
  <c r="F164" i="5" s="1"/>
  <c r="P163" i="5"/>
  <c r="O163" i="5"/>
  <c r="L163" i="5"/>
  <c r="N163" i="5" s="1"/>
  <c r="G163" i="5"/>
  <c r="I163" i="5" s="1"/>
  <c r="D163" i="5"/>
  <c r="F163" i="5" s="1"/>
  <c r="P162" i="5"/>
  <c r="O162" i="5"/>
  <c r="L162" i="5"/>
  <c r="N162" i="5" s="1"/>
  <c r="G162" i="5"/>
  <c r="I162" i="5" s="1"/>
  <c r="D162" i="5"/>
  <c r="F162" i="5" s="1"/>
  <c r="P161" i="5"/>
  <c r="O161" i="5"/>
  <c r="L161" i="5"/>
  <c r="N161" i="5" s="1"/>
  <c r="G161" i="5"/>
  <c r="I161" i="5" s="1"/>
  <c r="D161" i="5"/>
  <c r="F161" i="5" s="1"/>
  <c r="O160" i="5"/>
  <c r="L160" i="5"/>
  <c r="N160" i="5" s="1"/>
  <c r="P160" i="5" s="1"/>
  <c r="G160" i="5"/>
  <c r="I160" i="5" s="1"/>
  <c r="D160" i="5"/>
  <c r="F160" i="5" s="1"/>
  <c r="O159" i="5"/>
  <c r="L159" i="5"/>
  <c r="N159" i="5" s="1"/>
  <c r="P159" i="5" s="1"/>
  <c r="G159" i="5"/>
  <c r="I159" i="5" s="1"/>
  <c r="D159" i="5"/>
  <c r="F159" i="5" s="1"/>
  <c r="O158" i="5"/>
  <c r="L158" i="5"/>
  <c r="N158" i="5" s="1"/>
  <c r="P158" i="5" s="1"/>
  <c r="I158" i="5"/>
  <c r="G158" i="5"/>
  <c r="F158" i="5"/>
  <c r="D158" i="5"/>
  <c r="O157" i="5"/>
  <c r="L157" i="5"/>
  <c r="N157" i="5" s="1"/>
  <c r="P157" i="5" s="1"/>
  <c r="I157" i="5"/>
  <c r="G157" i="5"/>
  <c r="F157" i="5"/>
  <c r="D157" i="5"/>
  <c r="O156" i="5"/>
  <c r="L156" i="5"/>
  <c r="N156" i="5" s="1"/>
  <c r="P156" i="5" s="1"/>
  <c r="I156" i="5"/>
  <c r="G156" i="5"/>
  <c r="F156" i="5"/>
  <c r="D156" i="5"/>
  <c r="O155" i="5"/>
  <c r="L155" i="5"/>
  <c r="N155" i="5" s="1"/>
  <c r="P155" i="5" s="1"/>
  <c r="I155" i="5"/>
  <c r="G155" i="5"/>
  <c r="F155" i="5"/>
  <c r="D155" i="5"/>
  <c r="O154" i="5"/>
  <c r="L154" i="5"/>
  <c r="N154" i="5" s="1"/>
  <c r="P154" i="5" s="1"/>
  <c r="I154" i="5"/>
  <c r="G154" i="5"/>
  <c r="F154" i="5"/>
  <c r="D154" i="5"/>
  <c r="O153" i="5"/>
  <c r="L153" i="5"/>
  <c r="N153" i="5" s="1"/>
  <c r="P153" i="5" s="1"/>
  <c r="I153" i="5"/>
  <c r="G153" i="5"/>
  <c r="F153" i="5"/>
  <c r="D153" i="5"/>
  <c r="O152" i="5"/>
  <c r="L152" i="5"/>
  <c r="N152" i="5" s="1"/>
  <c r="P152" i="5" s="1"/>
  <c r="I152" i="5"/>
  <c r="G152" i="5"/>
  <c r="F152" i="5"/>
  <c r="D152" i="5"/>
  <c r="O151" i="5"/>
  <c r="L151" i="5"/>
  <c r="N151" i="5" s="1"/>
  <c r="P151" i="5" s="1"/>
  <c r="I151" i="5"/>
  <c r="G151" i="5"/>
  <c r="F151" i="5"/>
  <c r="D151" i="5"/>
  <c r="O150" i="5"/>
  <c r="L150" i="5"/>
  <c r="N150" i="5" s="1"/>
  <c r="P150" i="5" s="1"/>
  <c r="I150" i="5"/>
  <c r="G150" i="5"/>
  <c r="F150" i="5"/>
  <c r="D150" i="5"/>
  <c r="O149" i="5"/>
  <c r="L149" i="5"/>
  <c r="N149" i="5" s="1"/>
  <c r="P149" i="5" s="1"/>
  <c r="I149" i="5"/>
  <c r="G149" i="5"/>
  <c r="F149" i="5"/>
  <c r="D149" i="5"/>
  <c r="O148" i="5"/>
  <c r="L148" i="5"/>
  <c r="N148" i="5" s="1"/>
  <c r="P148" i="5" s="1"/>
  <c r="I148" i="5"/>
  <c r="G148" i="5"/>
  <c r="F148" i="5"/>
  <c r="D148" i="5"/>
  <c r="O147" i="5"/>
  <c r="L147" i="5"/>
  <c r="N147" i="5" s="1"/>
  <c r="P147" i="5" s="1"/>
  <c r="I147" i="5"/>
  <c r="G147" i="5"/>
  <c r="F147" i="5"/>
  <c r="D147" i="5"/>
  <c r="O146" i="5"/>
  <c r="L146" i="5"/>
  <c r="N146" i="5" s="1"/>
  <c r="P146" i="5" s="1"/>
  <c r="I146" i="5"/>
  <c r="G146" i="5"/>
  <c r="F146" i="5"/>
  <c r="D146" i="5"/>
  <c r="O145" i="5"/>
  <c r="L145" i="5"/>
  <c r="N145" i="5" s="1"/>
  <c r="P145" i="5" s="1"/>
  <c r="I145" i="5"/>
  <c r="G145" i="5"/>
  <c r="F145" i="5"/>
  <c r="D145" i="5"/>
  <c r="O144" i="5"/>
  <c r="L144" i="5"/>
  <c r="N144" i="5" s="1"/>
  <c r="P144" i="5" s="1"/>
  <c r="I144" i="5"/>
  <c r="G144" i="5"/>
  <c r="F144" i="5"/>
  <c r="D144" i="5"/>
  <c r="O143" i="5"/>
  <c r="L143" i="5"/>
  <c r="N143" i="5" s="1"/>
  <c r="P143" i="5" s="1"/>
  <c r="I143" i="5"/>
  <c r="G143" i="5"/>
  <c r="F143" i="5"/>
  <c r="D143" i="5"/>
  <c r="O142" i="5"/>
  <c r="L142" i="5"/>
  <c r="N142" i="5" s="1"/>
  <c r="P142" i="5" s="1"/>
  <c r="I142" i="5"/>
  <c r="G142" i="5"/>
  <c r="F142" i="5"/>
  <c r="D142" i="5"/>
  <c r="O141" i="5"/>
  <c r="L141" i="5"/>
  <c r="N141" i="5" s="1"/>
  <c r="P141" i="5" s="1"/>
  <c r="I141" i="5"/>
  <c r="G141" i="5"/>
  <c r="F141" i="5"/>
  <c r="D141" i="5"/>
  <c r="O140" i="5"/>
  <c r="L140" i="5"/>
  <c r="N140" i="5" s="1"/>
  <c r="P140" i="5" s="1"/>
  <c r="I140" i="5"/>
  <c r="G140" i="5"/>
  <c r="F140" i="5"/>
  <c r="D140" i="5"/>
  <c r="O139" i="5"/>
  <c r="L139" i="5"/>
  <c r="N139" i="5" s="1"/>
  <c r="P139" i="5" s="1"/>
  <c r="I139" i="5"/>
  <c r="G139" i="5"/>
  <c r="F139" i="5"/>
  <c r="D139" i="5"/>
  <c r="O138" i="5"/>
  <c r="L138" i="5"/>
  <c r="N138" i="5" s="1"/>
  <c r="P138" i="5" s="1"/>
  <c r="I138" i="5"/>
  <c r="G138" i="5"/>
  <c r="F138" i="5"/>
  <c r="D138" i="5"/>
  <c r="O137" i="5"/>
  <c r="L137" i="5"/>
  <c r="N137" i="5" s="1"/>
  <c r="P137" i="5" s="1"/>
  <c r="I137" i="5"/>
  <c r="G137" i="5"/>
  <c r="F137" i="5"/>
  <c r="D137" i="5"/>
  <c r="O136" i="5"/>
  <c r="L136" i="5"/>
  <c r="N136" i="5" s="1"/>
  <c r="P136" i="5" s="1"/>
  <c r="I136" i="5"/>
  <c r="G136" i="5"/>
  <c r="F136" i="5"/>
  <c r="D136" i="5"/>
  <c r="O135" i="5"/>
  <c r="L135" i="5"/>
  <c r="N135" i="5" s="1"/>
  <c r="P135" i="5" s="1"/>
  <c r="I135" i="5"/>
  <c r="G135" i="5"/>
  <c r="F135" i="5"/>
  <c r="D135" i="5"/>
  <c r="O134" i="5"/>
  <c r="L134" i="5"/>
  <c r="N134" i="5" s="1"/>
  <c r="P134" i="5" s="1"/>
  <c r="I134" i="5"/>
  <c r="G134" i="5"/>
  <c r="F134" i="5"/>
  <c r="D134" i="5"/>
  <c r="O133" i="5"/>
  <c r="L133" i="5"/>
  <c r="N133" i="5" s="1"/>
  <c r="P133" i="5" s="1"/>
  <c r="I133" i="5"/>
  <c r="G133" i="5"/>
  <c r="F133" i="5"/>
  <c r="D133" i="5"/>
  <c r="O132" i="5"/>
  <c r="L132" i="5"/>
  <c r="N132" i="5" s="1"/>
  <c r="P132" i="5" s="1"/>
  <c r="I132" i="5"/>
  <c r="G132" i="5"/>
  <c r="F132" i="5"/>
  <c r="D132" i="5"/>
  <c r="O131" i="5"/>
  <c r="L131" i="5"/>
  <c r="N131" i="5" s="1"/>
  <c r="P131" i="5" s="1"/>
  <c r="I131" i="5"/>
  <c r="G131" i="5"/>
  <c r="F131" i="5"/>
  <c r="D131" i="5"/>
  <c r="O130" i="5"/>
  <c r="L130" i="5"/>
  <c r="N130" i="5" s="1"/>
  <c r="P130" i="5" s="1"/>
  <c r="I130" i="5"/>
  <c r="G130" i="5"/>
  <c r="F130" i="5"/>
  <c r="D130" i="5"/>
  <c r="O129" i="5"/>
  <c r="L129" i="5"/>
  <c r="N129" i="5" s="1"/>
  <c r="P129" i="5" s="1"/>
  <c r="I129" i="5"/>
  <c r="G129" i="5"/>
  <c r="F129" i="5"/>
  <c r="D129" i="5"/>
  <c r="O128" i="5"/>
  <c r="L128" i="5"/>
  <c r="N128" i="5" s="1"/>
  <c r="P128" i="5" s="1"/>
  <c r="I128" i="5"/>
  <c r="G128" i="5"/>
  <c r="F128" i="5"/>
  <c r="D128" i="5"/>
  <c r="O127" i="5"/>
  <c r="L127" i="5"/>
  <c r="N127" i="5" s="1"/>
  <c r="P127" i="5" s="1"/>
  <c r="I127" i="5"/>
  <c r="G127" i="5"/>
  <c r="F127" i="5"/>
  <c r="D127" i="5"/>
  <c r="O126" i="5"/>
  <c r="L126" i="5"/>
  <c r="N126" i="5" s="1"/>
  <c r="P126" i="5" s="1"/>
  <c r="I126" i="5"/>
  <c r="G126" i="5"/>
  <c r="F126" i="5"/>
  <c r="D126" i="5"/>
  <c r="O125" i="5"/>
  <c r="L125" i="5"/>
  <c r="N125" i="5" s="1"/>
  <c r="P125" i="5" s="1"/>
  <c r="I125" i="5"/>
  <c r="G125" i="5"/>
  <c r="F125" i="5"/>
  <c r="D125" i="5"/>
  <c r="O124" i="5"/>
  <c r="L124" i="5"/>
  <c r="N124" i="5" s="1"/>
  <c r="P124" i="5" s="1"/>
  <c r="I124" i="5"/>
  <c r="G124" i="5"/>
  <c r="F124" i="5"/>
  <c r="D124" i="5"/>
  <c r="O123" i="5"/>
  <c r="L123" i="5"/>
  <c r="N123" i="5" s="1"/>
  <c r="P123" i="5" s="1"/>
  <c r="I123" i="5"/>
  <c r="G123" i="5"/>
  <c r="F123" i="5"/>
  <c r="D123" i="5"/>
  <c r="O122" i="5"/>
  <c r="L122" i="5"/>
  <c r="N122" i="5" s="1"/>
  <c r="P122" i="5" s="1"/>
  <c r="I122" i="5"/>
  <c r="G122" i="5"/>
  <c r="F122" i="5"/>
  <c r="D122" i="5"/>
  <c r="O121" i="5"/>
  <c r="L121" i="5"/>
  <c r="N121" i="5" s="1"/>
  <c r="P121" i="5" s="1"/>
  <c r="I121" i="5"/>
  <c r="G121" i="5"/>
  <c r="F121" i="5"/>
  <c r="D121" i="5"/>
  <c r="O120" i="5"/>
  <c r="L120" i="5"/>
  <c r="N120" i="5" s="1"/>
  <c r="P120" i="5" s="1"/>
  <c r="I120" i="5"/>
  <c r="G120" i="5"/>
  <c r="F120" i="5"/>
  <c r="D120" i="5"/>
  <c r="O119" i="5"/>
  <c r="L119" i="5"/>
  <c r="N119" i="5" s="1"/>
  <c r="P119" i="5" s="1"/>
  <c r="I119" i="5"/>
  <c r="G119" i="5"/>
  <c r="F119" i="5"/>
  <c r="D119" i="5"/>
  <c r="O118" i="5"/>
  <c r="L118" i="5"/>
  <c r="N118" i="5" s="1"/>
  <c r="P118" i="5" s="1"/>
  <c r="I118" i="5"/>
  <c r="G118" i="5"/>
  <c r="F118" i="5"/>
  <c r="D118" i="5"/>
  <c r="O117" i="5"/>
  <c r="L117" i="5"/>
  <c r="N117" i="5" s="1"/>
  <c r="P117" i="5" s="1"/>
  <c r="I117" i="5"/>
  <c r="G117" i="5"/>
  <c r="F117" i="5"/>
  <c r="D117" i="5"/>
  <c r="O116" i="5"/>
  <c r="L116" i="5"/>
  <c r="N116" i="5" s="1"/>
  <c r="P116" i="5" s="1"/>
  <c r="I116" i="5"/>
  <c r="G116" i="5"/>
  <c r="F116" i="5"/>
  <c r="D116" i="5"/>
  <c r="O115" i="5"/>
  <c r="L115" i="5"/>
  <c r="N115" i="5" s="1"/>
  <c r="P115" i="5" s="1"/>
  <c r="I115" i="5"/>
  <c r="G115" i="5"/>
  <c r="F115" i="5"/>
  <c r="D115" i="5"/>
  <c r="O114" i="5"/>
  <c r="L114" i="5"/>
  <c r="N114" i="5" s="1"/>
  <c r="P114" i="5" s="1"/>
  <c r="I114" i="5"/>
  <c r="G114" i="5"/>
  <c r="F114" i="5"/>
  <c r="D114" i="5"/>
  <c r="O113" i="5"/>
  <c r="L113" i="5"/>
  <c r="N113" i="5" s="1"/>
  <c r="P113" i="5" s="1"/>
  <c r="I113" i="5"/>
  <c r="G113" i="5"/>
  <c r="F113" i="5"/>
  <c r="D113" i="5"/>
  <c r="O112" i="5"/>
  <c r="L112" i="5"/>
  <c r="N112" i="5" s="1"/>
  <c r="P112" i="5" s="1"/>
  <c r="I112" i="5"/>
  <c r="G112" i="5"/>
  <c r="F112" i="5"/>
  <c r="D112" i="5"/>
  <c r="O111" i="5"/>
  <c r="L111" i="5"/>
  <c r="N111" i="5" s="1"/>
  <c r="P111" i="5" s="1"/>
  <c r="I111" i="5"/>
  <c r="G111" i="5"/>
  <c r="F111" i="5"/>
  <c r="D111" i="5"/>
  <c r="O110" i="5"/>
  <c r="L110" i="5"/>
  <c r="N110" i="5" s="1"/>
  <c r="P110" i="5" s="1"/>
  <c r="I110" i="5"/>
  <c r="G110" i="5"/>
  <c r="F110" i="5"/>
  <c r="D110" i="5"/>
  <c r="O109" i="5"/>
  <c r="L109" i="5"/>
  <c r="N109" i="5" s="1"/>
  <c r="P109" i="5" s="1"/>
  <c r="I109" i="5"/>
  <c r="G109" i="5"/>
  <c r="F109" i="5"/>
  <c r="D109" i="5"/>
  <c r="O108" i="5"/>
  <c r="L108" i="5"/>
  <c r="N108" i="5" s="1"/>
  <c r="P108" i="5" s="1"/>
  <c r="I108" i="5"/>
  <c r="G108" i="5"/>
  <c r="F108" i="5"/>
  <c r="D108" i="5"/>
  <c r="O107" i="5"/>
  <c r="L107" i="5"/>
  <c r="N107" i="5" s="1"/>
  <c r="P107" i="5" s="1"/>
  <c r="I107" i="5"/>
  <c r="G107" i="5"/>
  <c r="F107" i="5"/>
  <c r="D107" i="5"/>
  <c r="O106" i="5"/>
  <c r="L106" i="5"/>
  <c r="N106" i="5" s="1"/>
  <c r="P106" i="5" s="1"/>
  <c r="I106" i="5"/>
  <c r="G106" i="5"/>
  <c r="F106" i="5"/>
  <c r="D106" i="5"/>
  <c r="O105" i="5"/>
  <c r="L105" i="5"/>
  <c r="N105" i="5" s="1"/>
  <c r="P105" i="5" s="1"/>
  <c r="I105" i="5"/>
  <c r="G105" i="5"/>
  <c r="F105" i="5"/>
  <c r="D105" i="5"/>
  <c r="O104" i="5"/>
  <c r="L104" i="5"/>
  <c r="N104" i="5" s="1"/>
  <c r="P104" i="5" s="1"/>
  <c r="I104" i="5"/>
  <c r="G104" i="5"/>
  <c r="F104" i="5"/>
  <c r="D104" i="5"/>
  <c r="O103" i="5"/>
  <c r="L103" i="5"/>
  <c r="N103" i="5" s="1"/>
  <c r="P103" i="5" s="1"/>
  <c r="I103" i="5"/>
  <c r="G103" i="5"/>
  <c r="F103" i="5"/>
  <c r="D103" i="5"/>
  <c r="O102" i="5"/>
  <c r="L102" i="5"/>
  <c r="N102" i="5" s="1"/>
  <c r="P102" i="5" s="1"/>
  <c r="I102" i="5"/>
  <c r="G102" i="5"/>
  <c r="F102" i="5"/>
  <c r="D102" i="5"/>
  <c r="O101" i="5"/>
  <c r="L101" i="5"/>
  <c r="N101" i="5" s="1"/>
  <c r="P101" i="5" s="1"/>
  <c r="I101" i="5"/>
  <c r="G101" i="5"/>
  <c r="F101" i="5"/>
  <c r="D101" i="5"/>
  <c r="O100" i="5"/>
  <c r="L100" i="5"/>
  <c r="N100" i="5" s="1"/>
  <c r="P100" i="5" s="1"/>
  <c r="I100" i="5"/>
  <c r="G100" i="5"/>
  <c r="F100" i="5"/>
  <c r="D100" i="5"/>
  <c r="O99" i="5"/>
  <c r="L99" i="5"/>
  <c r="N99" i="5" s="1"/>
  <c r="P99" i="5" s="1"/>
  <c r="I99" i="5"/>
  <c r="G99" i="5"/>
  <c r="F99" i="5"/>
  <c r="D99" i="5"/>
  <c r="O98" i="5"/>
  <c r="L98" i="5"/>
  <c r="N98" i="5" s="1"/>
  <c r="P98" i="5" s="1"/>
  <c r="I98" i="5"/>
  <c r="G98" i="5"/>
  <c r="F98" i="5"/>
  <c r="D98" i="5"/>
  <c r="O97" i="5"/>
  <c r="L97" i="5"/>
  <c r="N97" i="5" s="1"/>
  <c r="P97" i="5" s="1"/>
  <c r="I97" i="5"/>
  <c r="G97" i="5"/>
  <c r="F97" i="5"/>
  <c r="D97" i="5"/>
  <c r="O96" i="5"/>
  <c r="L96" i="5"/>
  <c r="N96" i="5" s="1"/>
  <c r="P96" i="5" s="1"/>
  <c r="I96" i="5"/>
  <c r="G96" i="5"/>
  <c r="F96" i="5"/>
  <c r="D96" i="5"/>
  <c r="O95" i="5"/>
  <c r="L95" i="5"/>
  <c r="N95" i="5" s="1"/>
  <c r="P95" i="5" s="1"/>
  <c r="I95" i="5"/>
  <c r="G95" i="5"/>
  <c r="F95" i="5"/>
  <c r="D95" i="5"/>
  <c r="O94" i="5"/>
  <c r="L94" i="5"/>
  <c r="N94" i="5" s="1"/>
  <c r="P94" i="5" s="1"/>
  <c r="I94" i="5"/>
  <c r="G94" i="5"/>
  <c r="F94" i="5"/>
  <c r="D94" i="5"/>
  <c r="O93" i="5"/>
  <c r="L93" i="5"/>
  <c r="N93" i="5" s="1"/>
  <c r="P93" i="5" s="1"/>
  <c r="I93" i="5"/>
  <c r="G93" i="5"/>
  <c r="F93" i="5"/>
  <c r="D93" i="5"/>
  <c r="O92" i="5"/>
  <c r="L92" i="5"/>
  <c r="N92" i="5" s="1"/>
  <c r="P92" i="5" s="1"/>
  <c r="I92" i="5"/>
  <c r="G92" i="5"/>
  <c r="F92" i="5"/>
  <c r="D92" i="5"/>
  <c r="O91" i="5"/>
  <c r="L91" i="5"/>
  <c r="N91" i="5" s="1"/>
  <c r="P91" i="5" s="1"/>
  <c r="I91" i="5"/>
  <c r="G91" i="5"/>
  <c r="F91" i="5"/>
  <c r="D91" i="5"/>
  <c r="O90" i="5"/>
  <c r="L90" i="5"/>
  <c r="N90" i="5" s="1"/>
  <c r="P90" i="5" s="1"/>
  <c r="I90" i="5"/>
  <c r="G90" i="5"/>
  <c r="F90" i="5"/>
  <c r="D90" i="5"/>
  <c r="O89" i="5"/>
  <c r="L89" i="5"/>
  <c r="N89" i="5" s="1"/>
  <c r="P89" i="5" s="1"/>
  <c r="I89" i="5"/>
  <c r="G89" i="5"/>
  <c r="F89" i="5"/>
  <c r="D89" i="5"/>
  <c r="O88" i="5"/>
  <c r="L88" i="5"/>
  <c r="N88" i="5" s="1"/>
  <c r="P88" i="5" s="1"/>
  <c r="I88" i="5"/>
  <c r="G88" i="5"/>
  <c r="F88" i="5"/>
  <c r="D88" i="5"/>
  <c r="O87" i="5"/>
  <c r="L87" i="5"/>
  <c r="N87" i="5" s="1"/>
  <c r="P87" i="5" s="1"/>
  <c r="I87" i="5"/>
  <c r="G87" i="5"/>
  <c r="F87" i="5"/>
  <c r="D87" i="5"/>
  <c r="O86" i="5"/>
  <c r="L86" i="5"/>
  <c r="N86" i="5" s="1"/>
  <c r="P86" i="5" s="1"/>
  <c r="I86" i="5"/>
  <c r="G86" i="5"/>
  <c r="F86" i="5"/>
  <c r="D86" i="5"/>
  <c r="O85" i="5"/>
  <c r="L85" i="5"/>
  <c r="N85" i="5" s="1"/>
  <c r="P85" i="5" s="1"/>
  <c r="I85" i="5"/>
  <c r="G85" i="5"/>
  <c r="F85" i="5"/>
  <c r="D85" i="5"/>
  <c r="O84" i="5"/>
  <c r="L84" i="5"/>
  <c r="N84" i="5" s="1"/>
  <c r="P84" i="5" s="1"/>
  <c r="I84" i="5"/>
  <c r="G84" i="5"/>
  <c r="F84" i="5"/>
  <c r="D84" i="5"/>
  <c r="O83" i="5"/>
  <c r="L83" i="5"/>
  <c r="N83" i="5" s="1"/>
  <c r="P83" i="5" s="1"/>
  <c r="I83" i="5"/>
  <c r="G83" i="5"/>
  <c r="F83" i="5"/>
  <c r="D83" i="5"/>
  <c r="O82" i="5"/>
  <c r="L82" i="5"/>
  <c r="N82" i="5" s="1"/>
  <c r="P82" i="5" s="1"/>
  <c r="I82" i="5"/>
  <c r="G82" i="5"/>
  <c r="F82" i="5"/>
  <c r="D82" i="5"/>
  <c r="O81" i="5"/>
  <c r="L81" i="5"/>
  <c r="N81" i="5" s="1"/>
  <c r="P81" i="5" s="1"/>
  <c r="I81" i="5"/>
  <c r="G81" i="5"/>
  <c r="F81" i="5"/>
  <c r="D81" i="5"/>
  <c r="O80" i="5"/>
  <c r="L80" i="5"/>
  <c r="N80" i="5" s="1"/>
  <c r="P80" i="5" s="1"/>
  <c r="I80" i="5"/>
  <c r="G80" i="5"/>
  <c r="F80" i="5"/>
  <c r="D80" i="5"/>
  <c r="O79" i="5"/>
  <c r="L79" i="5"/>
  <c r="N79" i="5" s="1"/>
  <c r="P79" i="5" s="1"/>
  <c r="I79" i="5"/>
  <c r="G79" i="5"/>
  <c r="F79" i="5"/>
  <c r="D79" i="5"/>
  <c r="O78" i="5"/>
  <c r="L78" i="5"/>
  <c r="N78" i="5" s="1"/>
  <c r="P78" i="5" s="1"/>
  <c r="I78" i="5"/>
  <c r="G78" i="5"/>
  <c r="F78" i="5"/>
  <c r="D78" i="5"/>
  <c r="O77" i="5"/>
  <c r="L77" i="5"/>
  <c r="G77" i="5"/>
  <c r="I77" i="5" s="1"/>
  <c r="F77" i="5"/>
  <c r="D77" i="5"/>
  <c r="O76" i="5"/>
  <c r="L76" i="5"/>
  <c r="N76" i="5" s="1"/>
  <c r="P76" i="5" s="1"/>
  <c r="G76" i="5"/>
  <c r="I76" i="5" s="1"/>
  <c r="F76" i="5"/>
  <c r="D76" i="5"/>
  <c r="O75" i="5"/>
  <c r="L75" i="5"/>
  <c r="N75" i="5" s="1"/>
  <c r="P75" i="5" s="1"/>
  <c r="G75" i="5"/>
  <c r="I75" i="5" s="1"/>
  <c r="F75" i="5"/>
  <c r="D75" i="5"/>
  <c r="O74" i="5"/>
  <c r="L74" i="5"/>
  <c r="N74" i="5" s="1"/>
  <c r="P74" i="5" s="1"/>
  <c r="G74" i="5"/>
  <c r="I74" i="5" s="1"/>
  <c r="F74" i="5"/>
  <c r="D74" i="5"/>
  <c r="O73" i="5"/>
  <c r="L73" i="5"/>
  <c r="N73" i="5" s="1"/>
  <c r="P73" i="5" s="1"/>
  <c r="G73" i="5"/>
  <c r="I73" i="5" s="1"/>
  <c r="F73" i="5"/>
  <c r="D73" i="5"/>
  <c r="O72" i="5"/>
  <c r="L72" i="5"/>
  <c r="N72" i="5" s="1"/>
  <c r="P72" i="5" s="1"/>
  <c r="G72" i="5"/>
  <c r="I72" i="5" s="1"/>
  <c r="F72" i="5"/>
  <c r="D72" i="5"/>
  <c r="O71" i="5"/>
  <c r="L71" i="5"/>
  <c r="N71" i="5" s="1"/>
  <c r="P71" i="5" s="1"/>
  <c r="G71" i="5"/>
  <c r="I71" i="5" s="1"/>
  <c r="F71" i="5"/>
  <c r="D71" i="5"/>
  <c r="O70" i="5"/>
  <c r="L70" i="5"/>
  <c r="N70" i="5" s="1"/>
  <c r="P70" i="5" s="1"/>
  <c r="G70" i="5"/>
  <c r="I70" i="5" s="1"/>
  <c r="F70" i="5"/>
  <c r="D70" i="5"/>
  <c r="O69" i="5"/>
  <c r="L69" i="5"/>
  <c r="N69" i="5" s="1"/>
  <c r="P69" i="5" s="1"/>
  <c r="I69" i="5"/>
  <c r="F69" i="5"/>
  <c r="O68" i="5"/>
  <c r="N68" i="5"/>
  <c r="P68" i="5" s="1"/>
  <c r="L68" i="5"/>
  <c r="G68" i="5"/>
  <c r="I68" i="5" s="1"/>
  <c r="D68" i="5"/>
  <c r="F68" i="5" s="1"/>
  <c r="O67" i="5"/>
  <c r="N67" i="5"/>
  <c r="P67" i="5" s="1"/>
  <c r="L67" i="5"/>
  <c r="G67" i="5"/>
  <c r="I67" i="5" s="1"/>
  <c r="D67" i="5"/>
  <c r="F67" i="5" s="1"/>
  <c r="O66" i="5"/>
  <c r="N66" i="5"/>
  <c r="P66" i="5" s="1"/>
  <c r="L66" i="5"/>
  <c r="G66" i="5"/>
  <c r="I66" i="5" s="1"/>
  <c r="D66" i="5"/>
  <c r="F66" i="5" s="1"/>
  <c r="O65" i="5"/>
  <c r="N65" i="5"/>
  <c r="P65" i="5" s="1"/>
  <c r="L65" i="5"/>
  <c r="G65" i="5"/>
  <c r="I65" i="5" s="1"/>
  <c r="D65" i="5"/>
  <c r="F65" i="5" s="1"/>
  <c r="O64" i="5"/>
  <c r="N64" i="5"/>
  <c r="P64" i="5" s="1"/>
  <c r="L64" i="5"/>
  <c r="G64" i="5"/>
  <c r="I64" i="5" s="1"/>
  <c r="D64" i="5"/>
  <c r="F64" i="5" s="1"/>
  <c r="O63" i="5"/>
  <c r="N63" i="5"/>
  <c r="P63" i="5" s="1"/>
  <c r="L63" i="5"/>
  <c r="G63" i="5"/>
  <c r="I63" i="5" s="1"/>
  <c r="D63" i="5"/>
  <c r="F63" i="5" s="1"/>
  <c r="O62" i="5"/>
  <c r="N62" i="5"/>
  <c r="P62" i="5" s="1"/>
  <c r="L62" i="5"/>
  <c r="G62" i="5"/>
  <c r="I62" i="5" s="1"/>
  <c r="D62" i="5"/>
  <c r="F62" i="5" s="1"/>
  <c r="O61" i="5"/>
  <c r="N61" i="5"/>
  <c r="P61" i="5" s="1"/>
  <c r="L61" i="5"/>
  <c r="G61" i="5"/>
  <c r="I61" i="5" s="1"/>
  <c r="D61" i="5"/>
  <c r="F61" i="5" s="1"/>
  <c r="O60" i="5"/>
  <c r="N60" i="5"/>
  <c r="P60" i="5" s="1"/>
  <c r="L60" i="5"/>
  <c r="I60" i="5"/>
  <c r="F60" i="5"/>
  <c r="O59" i="5"/>
  <c r="N59" i="5"/>
  <c r="P59" i="5" s="1"/>
  <c r="L59" i="5"/>
  <c r="I59" i="5"/>
  <c r="G59" i="5"/>
  <c r="D59" i="5"/>
  <c r="F59" i="5" s="1"/>
  <c r="O58" i="5"/>
  <c r="N58" i="5"/>
  <c r="P58" i="5" s="1"/>
  <c r="L58" i="5"/>
  <c r="I58" i="5"/>
  <c r="G58" i="5"/>
  <c r="D58" i="5"/>
  <c r="F58" i="5" s="1"/>
  <c r="O57" i="5"/>
  <c r="N57" i="5"/>
  <c r="P57" i="5" s="1"/>
  <c r="L57" i="5"/>
  <c r="I57" i="5"/>
  <c r="G57" i="5"/>
  <c r="D57" i="5"/>
  <c r="F57" i="5" s="1"/>
  <c r="O56" i="5"/>
  <c r="N56" i="5"/>
  <c r="P56" i="5" s="1"/>
  <c r="L56" i="5"/>
  <c r="I56" i="5"/>
  <c r="F56" i="5"/>
  <c r="O55" i="5"/>
  <c r="L55" i="5"/>
  <c r="N55" i="5" s="1"/>
  <c r="P55" i="5" s="1"/>
  <c r="I55" i="5"/>
  <c r="G55" i="5"/>
  <c r="F55" i="5"/>
  <c r="D55" i="5"/>
  <c r="O54" i="5"/>
  <c r="L54" i="5"/>
  <c r="N54" i="5" s="1"/>
  <c r="P54" i="5" s="1"/>
  <c r="I54" i="5"/>
  <c r="G54" i="5"/>
  <c r="F54" i="5"/>
  <c r="D54" i="5"/>
  <c r="O53" i="5"/>
  <c r="L53" i="5"/>
  <c r="N53" i="5" s="1"/>
  <c r="P53" i="5" s="1"/>
  <c r="I53" i="5"/>
  <c r="G53" i="5"/>
  <c r="F53" i="5"/>
  <c r="D53" i="5"/>
  <c r="O52" i="5"/>
  <c r="L52" i="5"/>
  <c r="N52" i="5" s="1"/>
  <c r="P52" i="5" s="1"/>
  <c r="I52" i="5"/>
  <c r="G52" i="5"/>
  <c r="F52" i="5"/>
  <c r="D52" i="5"/>
  <c r="O51" i="5"/>
  <c r="L51" i="5"/>
  <c r="N51" i="5" s="1"/>
  <c r="P51" i="5" s="1"/>
  <c r="I51" i="5"/>
  <c r="G51" i="5"/>
  <c r="F51" i="5"/>
  <c r="D51" i="5"/>
  <c r="Q50" i="5"/>
  <c r="O50" i="5"/>
  <c r="N50" i="5"/>
  <c r="L50" i="5"/>
  <c r="I50" i="5"/>
  <c r="F50" i="5"/>
  <c r="Q49" i="5"/>
  <c r="Q222" i="5" s="1"/>
  <c r="Q227" i="5" s="1"/>
  <c r="O49" i="5"/>
  <c r="N49" i="5"/>
  <c r="L49" i="5"/>
  <c r="I49" i="5"/>
  <c r="F49" i="5"/>
  <c r="O48" i="5"/>
  <c r="N48" i="5"/>
  <c r="P48" i="5" s="1"/>
  <c r="L48" i="5"/>
  <c r="G48" i="5"/>
  <c r="I48" i="5" s="1"/>
  <c r="D48" i="5"/>
  <c r="F48" i="5" s="1"/>
  <c r="O47" i="5"/>
  <c r="N47" i="5"/>
  <c r="P47" i="5" s="1"/>
  <c r="L47" i="5"/>
  <c r="G47" i="5"/>
  <c r="I47" i="5" s="1"/>
  <c r="D47" i="5"/>
  <c r="F47" i="5" s="1"/>
  <c r="O46" i="5"/>
  <c r="N46" i="5"/>
  <c r="P46" i="5" s="1"/>
  <c r="L46" i="5"/>
  <c r="G46" i="5"/>
  <c r="I46" i="5" s="1"/>
  <c r="D46" i="5"/>
  <c r="F46" i="5" s="1"/>
  <c r="O45" i="5"/>
  <c r="N45" i="5"/>
  <c r="P45" i="5" s="1"/>
  <c r="L45" i="5"/>
  <c r="I45" i="5"/>
  <c r="F45" i="5"/>
  <c r="O44" i="5"/>
  <c r="N44" i="5"/>
  <c r="P44" i="5" s="1"/>
  <c r="L44" i="5"/>
  <c r="I44" i="5"/>
  <c r="F44" i="5"/>
  <c r="O43" i="5"/>
  <c r="L43" i="5"/>
  <c r="N43" i="5" s="1"/>
  <c r="P43" i="5" s="1"/>
  <c r="I43" i="5"/>
  <c r="G43" i="5"/>
  <c r="F43" i="5"/>
  <c r="D43" i="5"/>
  <c r="O42" i="5"/>
  <c r="L42" i="5"/>
  <c r="N42" i="5" s="1"/>
  <c r="P42" i="5" s="1"/>
  <c r="I42" i="5"/>
  <c r="G42" i="5"/>
  <c r="F42" i="5"/>
  <c r="D42" i="5"/>
  <c r="O41" i="5"/>
  <c r="L41" i="5"/>
  <c r="N41" i="5" s="1"/>
  <c r="P41" i="5" s="1"/>
  <c r="I41" i="5"/>
  <c r="G41" i="5"/>
  <c r="F41" i="5"/>
  <c r="D41" i="5"/>
  <c r="O40" i="5"/>
  <c r="L40" i="5"/>
  <c r="N40" i="5" s="1"/>
  <c r="P40" i="5" s="1"/>
  <c r="I40" i="5"/>
  <c r="G40" i="5"/>
  <c r="F40" i="5"/>
  <c r="D40" i="5"/>
  <c r="O39" i="5"/>
  <c r="L39" i="5"/>
  <c r="N39" i="5" s="1"/>
  <c r="P39" i="5" s="1"/>
  <c r="I39" i="5"/>
  <c r="G39" i="5"/>
  <c r="F39" i="5"/>
  <c r="D39" i="5"/>
  <c r="O38" i="5"/>
  <c r="L38" i="5"/>
  <c r="N38" i="5" s="1"/>
  <c r="P38" i="5" s="1"/>
  <c r="I38" i="5"/>
  <c r="G38" i="5"/>
  <c r="F38" i="5"/>
  <c r="D38" i="5"/>
  <c r="O37" i="5"/>
  <c r="L37" i="5"/>
  <c r="N37" i="5" s="1"/>
  <c r="P37" i="5" s="1"/>
  <c r="I37" i="5"/>
  <c r="F37" i="5"/>
  <c r="O36" i="5"/>
  <c r="L36" i="5"/>
  <c r="N36" i="5" s="1"/>
  <c r="P36" i="5" s="1"/>
  <c r="I36" i="5"/>
  <c r="F36" i="5"/>
  <c r="O35" i="5"/>
  <c r="N35" i="5"/>
  <c r="P35" i="5" s="1"/>
  <c r="L35" i="5"/>
  <c r="I35" i="5"/>
  <c r="F35" i="5"/>
  <c r="O34" i="5"/>
  <c r="N34" i="5"/>
  <c r="P34" i="5" s="1"/>
  <c r="L34" i="5"/>
  <c r="I34" i="5"/>
  <c r="F34" i="5"/>
  <c r="O33" i="5"/>
  <c r="L33" i="5"/>
  <c r="N33" i="5" s="1"/>
  <c r="P33" i="5" s="1"/>
  <c r="I33" i="5"/>
  <c r="G33" i="5"/>
  <c r="F33" i="5"/>
  <c r="D33" i="5"/>
  <c r="O32" i="5"/>
  <c r="L32" i="5"/>
  <c r="N32" i="5" s="1"/>
  <c r="P32" i="5" s="1"/>
  <c r="I32" i="5"/>
  <c r="F32" i="5"/>
  <c r="O31" i="5"/>
  <c r="L31" i="5"/>
  <c r="N31" i="5" s="1"/>
  <c r="P31" i="5" s="1"/>
  <c r="G31" i="5"/>
  <c r="I31" i="5" s="1"/>
  <c r="F31" i="5"/>
  <c r="D31" i="5"/>
  <c r="O30" i="5"/>
  <c r="L30" i="5"/>
  <c r="N30" i="5" s="1"/>
  <c r="P30" i="5" s="1"/>
  <c r="G30" i="5"/>
  <c r="I30" i="5" s="1"/>
  <c r="F30" i="5"/>
  <c r="D30" i="5"/>
  <c r="O29" i="5"/>
  <c r="L29" i="5"/>
  <c r="N29" i="5" s="1"/>
  <c r="P29" i="5" s="1"/>
  <c r="G29" i="5"/>
  <c r="I29" i="5" s="1"/>
  <c r="F29" i="5"/>
  <c r="D29" i="5"/>
  <c r="O28" i="5"/>
  <c r="L28" i="5"/>
  <c r="N28" i="5" s="1"/>
  <c r="P28" i="5" s="1"/>
  <c r="G28" i="5"/>
  <c r="I28" i="5" s="1"/>
  <c r="F28" i="5"/>
  <c r="D28" i="5"/>
  <c r="O27" i="5"/>
  <c r="L27" i="5"/>
  <c r="N27" i="5" s="1"/>
  <c r="P27" i="5" s="1"/>
  <c r="I27" i="5"/>
  <c r="F27" i="5"/>
  <c r="O26" i="5"/>
  <c r="N26" i="5"/>
  <c r="P26" i="5" s="1"/>
  <c r="L26" i="5"/>
  <c r="G26" i="5"/>
  <c r="I26" i="5" s="1"/>
  <c r="D26" i="5"/>
  <c r="F26" i="5" s="1"/>
  <c r="O25" i="5"/>
  <c r="N25" i="5"/>
  <c r="P25" i="5" s="1"/>
  <c r="L25" i="5"/>
  <c r="G25" i="5"/>
  <c r="I25" i="5" s="1"/>
  <c r="D25" i="5"/>
  <c r="F25" i="5" s="1"/>
  <c r="O24" i="5"/>
  <c r="N24" i="5"/>
  <c r="P24" i="5" s="1"/>
  <c r="L24" i="5"/>
  <c r="G24" i="5"/>
  <c r="I24" i="5" s="1"/>
  <c r="D24" i="5"/>
  <c r="F24" i="5" s="1"/>
  <c r="O23" i="5"/>
  <c r="N23" i="5"/>
  <c r="P23" i="5" s="1"/>
  <c r="L23" i="5"/>
  <c r="G23" i="5"/>
  <c r="I23" i="5" s="1"/>
  <c r="D23" i="5"/>
  <c r="F23" i="5" s="1"/>
  <c r="O22" i="5"/>
  <c r="N22" i="5"/>
  <c r="P22" i="5" s="1"/>
  <c r="L22" i="5"/>
  <c r="G22" i="5"/>
  <c r="I22" i="5" s="1"/>
  <c r="D22" i="5"/>
  <c r="F22" i="5" s="1"/>
  <c r="O21" i="5"/>
  <c r="N21" i="5"/>
  <c r="P21" i="5" s="1"/>
  <c r="L21" i="5"/>
  <c r="G21" i="5"/>
  <c r="I21" i="5" s="1"/>
  <c r="D21" i="5"/>
  <c r="F21" i="5" s="1"/>
  <c r="O20" i="5"/>
  <c r="N20" i="5"/>
  <c r="P20" i="5" s="1"/>
  <c r="L20" i="5"/>
  <c r="I20" i="5"/>
  <c r="F20" i="5"/>
  <c r="D20" i="5"/>
  <c r="O19" i="5"/>
  <c r="L19" i="5"/>
  <c r="N19" i="5" s="1"/>
  <c r="P19" i="5" s="1"/>
  <c r="I19" i="5"/>
  <c r="F19" i="5"/>
  <c r="O18" i="5"/>
  <c r="N18" i="5"/>
  <c r="P18" i="5" s="1"/>
  <c r="L18" i="5"/>
  <c r="G18" i="5"/>
  <c r="I18" i="5" s="1"/>
  <c r="F18" i="5"/>
  <c r="D18" i="5"/>
  <c r="O17" i="5"/>
  <c r="N17" i="5"/>
  <c r="P17" i="5" s="1"/>
  <c r="L17" i="5"/>
  <c r="I17" i="5"/>
  <c r="F17" i="5"/>
  <c r="P16" i="5"/>
  <c r="O16" i="5"/>
  <c r="N16" i="5"/>
  <c r="L16" i="5"/>
  <c r="I16" i="5"/>
  <c r="G16" i="5"/>
  <c r="D16" i="5"/>
  <c r="F16" i="5" s="1"/>
  <c r="P15" i="5"/>
  <c r="O15" i="5"/>
  <c r="N15" i="5"/>
  <c r="L15" i="5"/>
  <c r="I15" i="5"/>
  <c r="F15" i="5"/>
  <c r="O14" i="5"/>
  <c r="N14" i="5"/>
  <c r="P14" i="5" s="1"/>
  <c r="L14" i="5"/>
  <c r="I14" i="5"/>
  <c r="G14" i="5"/>
  <c r="F14" i="5"/>
  <c r="D14" i="5"/>
  <c r="O13" i="5"/>
  <c r="N13" i="5"/>
  <c r="P13" i="5" s="1"/>
  <c r="L13" i="5"/>
  <c r="I13" i="5"/>
  <c r="G13" i="5"/>
  <c r="F13" i="5"/>
  <c r="D13" i="5"/>
  <c r="O12" i="5"/>
  <c r="N12" i="5"/>
  <c r="P12" i="5" s="1"/>
  <c r="L12" i="5"/>
  <c r="I12" i="5"/>
  <c r="G12" i="5"/>
  <c r="F12" i="5"/>
  <c r="D12" i="5"/>
  <c r="O11" i="5"/>
  <c r="N11" i="5"/>
  <c r="P11" i="5" s="1"/>
  <c r="L11" i="5"/>
  <c r="I11" i="5"/>
  <c r="G11" i="5"/>
  <c r="F11" i="5"/>
  <c r="D11" i="5"/>
  <c r="O10" i="5"/>
  <c r="N10" i="5"/>
  <c r="P10" i="5" s="1"/>
  <c r="L10" i="5"/>
  <c r="I10" i="5"/>
  <c r="G10" i="5"/>
  <c r="F10" i="5"/>
  <c r="D10" i="5"/>
  <c r="O9" i="5"/>
  <c r="N9" i="5"/>
  <c r="P9" i="5" s="1"/>
  <c r="L9" i="5"/>
  <c r="I9" i="5"/>
  <c r="F9" i="5"/>
  <c r="O8" i="5"/>
  <c r="L8" i="5"/>
  <c r="N8" i="5" s="1"/>
  <c r="P8" i="5" s="1"/>
  <c r="I8" i="5"/>
  <c r="G8" i="5"/>
  <c r="F8" i="5"/>
  <c r="D8" i="5"/>
  <c r="O7" i="5"/>
  <c r="L7" i="5"/>
  <c r="L222" i="5" s="1"/>
  <c r="L224" i="5" s="1"/>
  <c r="I7" i="5"/>
  <c r="F7" i="5"/>
  <c r="L222" i="18" l="1"/>
  <c r="L224" i="18" s="1"/>
  <c r="P80" i="18"/>
  <c r="P83" i="18"/>
  <c r="P96" i="18"/>
  <c r="O222" i="18"/>
  <c r="P69" i="18"/>
  <c r="P79" i="18"/>
  <c r="P82" i="18"/>
  <c r="P95" i="18"/>
  <c r="P145" i="18"/>
  <c r="P71" i="18"/>
  <c r="P91" i="18"/>
  <c r="P98" i="18"/>
  <c r="P102" i="18"/>
  <c r="P106" i="18"/>
  <c r="P110" i="18"/>
  <c r="P114" i="18"/>
  <c r="P118" i="18"/>
  <c r="P122" i="18"/>
  <c r="P126" i="18"/>
  <c r="P130" i="18"/>
  <c r="P134" i="18"/>
  <c r="P138" i="18"/>
  <c r="P150" i="18"/>
  <c r="I226" i="13"/>
  <c r="D63" i="14"/>
  <c r="F63" i="14" s="1"/>
  <c r="D62" i="14"/>
  <c r="F62" i="14" s="1"/>
  <c r="F59" i="14"/>
  <c r="AC64" i="16"/>
  <c r="AC63" i="16"/>
  <c r="U76" i="16"/>
  <c r="F226" i="13"/>
  <c r="F227" i="13" s="1"/>
  <c r="E227" i="13"/>
  <c r="E63" i="14"/>
  <c r="G63" i="15"/>
  <c r="I62" i="15"/>
  <c r="O64" i="16"/>
  <c r="O63" i="16"/>
  <c r="F222" i="13"/>
  <c r="I227" i="13"/>
  <c r="I59" i="14"/>
  <c r="G63" i="14"/>
  <c r="G62" i="14"/>
  <c r="N25" i="16"/>
  <c r="Q64" i="16"/>
  <c r="Q63" i="16"/>
  <c r="H63" i="14"/>
  <c r="H62" i="14"/>
  <c r="Q62" i="14" s="1"/>
  <c r="M52" i="17"/>
  <c r="N5" i="17"/>
  <c r="N52" i="17" s="1"/>
  <c r="N222" i="13"/>
  <c r="N226" i="13" s="1"/>
  <c r="I63" i="15"/>
  <c r="W52" i="16"/>
  <c r="W62" i="16" s="1"/>
  <c r="W63" i="16" s="1"/>
  <c r="Y25" i="16"/>
  <c r="M48" i="16"/>
  <c r="N48" i="16" s="1"/>
  <c r="K54" i="16"/>
  <c r="L59" i="15"/>
  <c r="G64" i="16"/>
  <c r="G63" i="16"/>
  <c r="I63" i="16" s="1"/>
  <c r="V64" i="16"/>
  <c r="V63" i="16"/>
  <c r="P222" i="13"/>
  <c r="P225" i="13" s="1"/>
  <c r="L59" i="14"/>
  <c r="Z5" i="17"/>
  <c r="Z52" i="17" s="1"/>
  <c r="Y52" i="17"/>
  <c r="D63" i="15"/>
  <c r="I7" i="13"/>
  <c r="I222" i="13" s="1"/>
  <c r="E62" i="14"/>
  <c r="N62" i="14" s="1"/>
  <c r="E59" i="15"/>
  <c r="AA64" i="16"/>
  <c r="AA63" i="16"/>
  <c r="K52" i="17"/>
  <c r="W52" i="17"/>
  <c r="W62" i="17" s="1"/>
  <c r="W54" i="17"/>
  <c r="I58" i="17"/>
  <c r="O61" i="17"/>
  <c r="I62" i="17"/>
  <c r="I64" i="17" s="1"/>
  <c r="S64" i="16"/>
  <c r="P52" i="17"/>
  <c r="L222" i="13"/>
  <c r="L224" i="13" s="1"/>
  <c r="I52" i="16"/>
  <c r="K52" i="16"/>
  <c r="K62" i="16" s="1"/>
  <c r="K63" i="16" s="1"/>
  <c r="E63" i="16"/>
  <c r="U52" i="17"/>
  <c r="Y54" i="17"/>
  <c r="G227" i="13"/>
  <c r="W54" i="16"/>
  <c r="AA54" i="17"/>
  <c r="AA62" i="17" s="1"/>
  <c r="AC55" i="17"/>
  <c r="AC54" i="17" s="1"/>
  <c r="E62" i="17"/>
  <c r="E64" i="17" s="1"/>
  <c r="D64" i="16"/>
  <c r="D63" i="16"/>
  <c r="I62" i="16"/>
  <c r="I64" i="16" s="1"/>
  <c r="J63" i="16"/>
  <c r="I52" i="17"/>
  <c r="G62" i="17"/>
  <c r="G64" i="17" s="1"/>
  <c r="AK63" i="17"/>
  <c r="K55" i="17"/>
  <c r="T63" i="17"/>
  <c r="U63" i="17" s="1"/>
  <c r="T64" i="17"/>
  <c r="J62" i="17"/>
  <c r="I54" i="17"/>
  <c r="I61" i="17"/>
  <c r="I76" i="17"/>
  <c r="Q222" i="18"/>
  <c r="O59" i="17"/>
  <c r="O58" i="17" s="1"/>
  <c r="F222" i="18"/>
  <c r="P169" i="18"/>
  <c r="P173" i="18"/>
  <c r="P177" i="18"/>
  <c r="P181" i="18"/>
  <c r="P185" i="18"/>
  <c r="P189" i="18"/>
  <c r="P193" i="18"/>
  <c r="P197" i="18"/>
  <c r="P201" i="18"/>
  <c r="P205" i="18"/>
  <c r="P209" i="18"/>
  <c r="P213" i="18"/>
  <c r="P217" i="18"/>
  <c r="P221" i="18"/>
  <c r="I222" i="18"/>
  <c r="G222" i="18"/>
  <c r="P85" i="18"/>
  <c r="P93" i="18"/>
  <c r="P101" i="18"/>
  <c r="P109" i="18"/>
  <c r="I222" i="19"/>
  <c r="H63" i="17"/>
  <c r="I224" i="18"/>
  <c r="N222" i="18"/>
  <c r="N226" i="18" s="1"/>
  <c r="P156" i="18"/>
  <c r="P105" i="18"/>
  <c r="P164" i="18"/>
  <c r="F10" i="18"/>
  <c r="P166" i="18"/>
  <c r="P222" i="18" s="1"/>
  <c r="P170" i="18"/>
  <c r="P174" i="18"/>
  <c r="P178" i="18"/>
  <c r="P182" i="18"/>
  <c r="P186" i="18"/>
  <c r="P190" i="18"/>
  <c r="P194" i="18"/>
  <c r="P198" i="18"/>
  <c r="P202" i="18"/>
  <c r="P206" i="18"/>
  <c r="P210" i="18"/>
  <c r="P214" i="18"/>
  <c r="P218" i="18"/>
  <c r="O222" i="19"/>
  <c r="P7" i="19"/>
  <c r="N222" i="19"/>
  <c r="N227" i="19" s="1"/>
  <c r="P66" i="19"/>
  <c r="P99" i="19"/>
  <c r="P103" i="19"/>
  <c r="P107" i="19"/>
  <c r="P156" i="19"/>
  <c r="P164" i="19"/>
  <c r="D222" i="20"/>
  <c r="F8" i="20"/>
  <c r="F222" i="20" s="1"/>
  <c r="H226" i="18"/>
  <c r="I226" i="18" s="1"/>
  <c r="D222" i="19"/>
  <c r="P161" i="19"/>
  <c r="P62" i="19"/>
  <c r="P97" i="19"/>
  <c r="P101" i="19"/>
  <c r="P105" i="19"/>
  <c r="P109" i="19"/>
  <c r="P160" i="19"/>
  <c r="N222" i="20"/>
  <c r="P8" i="20"/>
  <c r="F222" i="19"/>
  <c r="P61" i="19"/>
  <c r="P159" i="19"/>
  <c r="L222" i="19"/>
  <c r="L224" i="19" s="1"/>
  <c r="O222" i="20"/>
  <c r="P36" i="20"/>
  <c r="P41" i="20"/>
  <c r="P56" i="20"/>
  <c r="P61" i="20"/>
  <c r="P130" i="20"/>
  <c r="I222" i="20"/>
  <c r="P28" i="20"/>
  <c r="P33" i="20"/>
  <c r="P43" i="20"/>
  <c r="P58" i="20"/>
  <c r="P63" i="20"/>
  <c r="P122" i="20"/>
  <c r="G222" i="20"/>
  <c r="P30" i="20"/>
  <c r="P37" i="20"/>
  <c r="P65" i="20"/>
  <c r="P114" i="20"/>
  <c r="L222" i="20"/>
  <c r="L224" i="20" s="1"/>
  <c r="P182" i="20"/>
  <c r="P152" i="20"/>
  <c r="P156" i="20"/>
  <c r="P160" i="20"/>
  <c r="P176" i="20"/>
  <c r="P180" i="20"/>
  <c r="P186" i="20"/>
  <c r="P190" i="20"/>
  <c r="P194" i="20"/>
  <c r="P198" i="20"/>
  <c r="P204" i="20"/>
  <c r="P212" i="20"/>
  <c r="P220" i="20"/>
  <c r="P201" i="20"/>
  <c r="P209" i="20"/>
  <c r="P217" i="20"/>
  <c r="F228" i="20"/>
  <c r="P66" i="21"/>
  <c r="P164" i="21"/>
  <c r="P132" i="21"/>
  <c r="P184" i="20"/>
  <c r="P188" i="20"/>
  <c r="P192" i="20"/>
  <c r="P196" i="20"/>
  <c r="P200" i="20"/>
  <c r="P208" i="20"/>
  <c r="P216" i="20"/>
  <c r="P205" i="20"/>
  <c r="P213" i="20"/>
  <c r="I222" i="21"/>
  <c r="I56" i="22"/>
  <c r="P108" i="21"/>
  <c r="G62" i="22"/>
  <c r="F222" i="21"/>
  <c r="Q56" i="22"/>
  <c r="Q61" i="22" s="1"/>
  <c r="L222" i="21"/>
  <c r="L224" i="21" s="1"/>
  <c r="N56" i="22"/>
  <c r="N61" i="22" s="1"/>
  <c r="I62" i="22"/>
  <c r="N222" i="21"/>
  <c r="N226" i="21" s="1"/>
  <c r="L56" i="22"/>
  <c r="L58" i="22" s="1"/>
  <c r="O222" i="21"/>
  <c r="O224" i="21" s="1"/>
  <c r="P7" i="21"/>
  <c r="P222" i="21" s="1"/>
  <c r="P225" i="21" s="1"/>
  <c r="F56" i="22"/>
  <c r="D56" i="22"/>
  <c r="D61" i="22" s="1"/>
  <c r="F61" i="22" s="1"/>
  <c r="F222" i="5"/>
  <c r="N7" i="5"/>
  <c r="O222" i="5"/>
  <c r="E228" i="5"/>
  <c r="F227" i="5"/>
  <c r="F228" i="5" s="1"/>
  <c r="D222" i="5"/>
  <c r="F7" i="6"/>
  <c r="F222" i="6" s="1"/>
  <c r="D222" i="6"/>
  <c r="I222" i="6"/>
  <c r="F226" i="6"/>
  <c r="G222" i="5"/>
  <c r="I222" i="5"/>
  <c r="P48" i="6"/>
  <c r="P53" i="6"/>
  <c r="P66" i="6"/>
  <c r="G227" i="6"/>
  <c r="I225" i="6"/>
  <c r="I227" i="6" s="1"/>
  <c r="P125" i="7"/>
  <c r="L222" i="6"/>
  <c r="L224" i="6" s="1"/>
  <c r="G222" i="6"/>
  <c r="N8" i="6"/>
  <c r="P8" i="6" s="1"/>
  <c r="P222" i="6" s="1"/>
  <c r="P225" i="6" s="1"/>
  <c r="D227" i="6"/>
  <c r="F224" i="6"/>
  <c r="F227" i="6" s="1"/>
  <c r="L222" i="7"/>
  <c r="L224" i="7" s="1"/>
  <c r="P133" i="7"/>
  <c r="P57" i="6"/>
  <c r="P75" i="6"/>
  <c r="P183" i="6"/>
  <c r="P214" i="6"/>
  <c r="Q222" i="7"/>
  <c r="Q226" i="7" s="1"/>
  <c r="P93" i="7"/>
  <c r="P59" i="6"/>
  <c r="P62" i="6"/>
  <c r="P79" i="6"/>
  <c r="P95" i="6"/>
  <c r="P111" i="6"/>
  <c r="P127" i="6"/>
  <c r="P143" i="6"/>
  <c r="P190" i="6"/>
  <c r="O222" i="8"/>
  <c r="O224" i="8" s="1"/>
  <c r="O222" i="6"/>
  <c r="O224" i="6" s="1"/>
  <c r="P141" i="7"/>
  <c r="I226" i="7"/>
  <c r="I227" i="7" s="1"/>
  <c r="P157" i="7"/>
  <c r="P9" i="8"/>
  <c r="P94" i="8"/>
  <c r="P109" i="8"/>
  <c r="P126" i="8"/>
  <c r="P141" i="8"/>
  <c r="P185" i="8"/>
  <c r="P210" i="8"/>
  <c r="D222" i="9"/>
  <c r="F7" i="9"/>
  <c r="F222" i="9" s="1"/>
  <c r="P14" i="9"/>
  <c r="P21" i="9"/>
  <c r="P38" i="9"/>
  <c r="F222" i="7"/>
  <c r="D222" i="7"/>
  <c r="P155" i="7"/>
  <c r="P205" i="7"/>
  <c r="P214" i="7"/>
  <c r="P49" i="8"/>
  <c r="P75" i="8"/>
  <c r="P157" i="8"/>
  <c r="P165" i="8"/>
  <c r="P173" i="8"/>
  <c r="P181" i="8"/>
  <c r="P53" i="9"/>
  <c r="P58" i="9"/>
  <c r="L222" i="8"/>
  <c r="L224" i="8" s="1"/>
  <c r="N8" i="8"/>
  <c r="P8" i="8" s="1"/>
  <c r="P33" i="8"/>
  <c r="P67" i="8"/>
  <c r="P85" i="8"/>
  <c r="P102" i="8"/>
  <c r="P117" i="8"/>
  <c r="P134" i="8"/>
  <c r="P149" i="8"/>
  <c r="P202" i="8"/>
  <c r="N222" i="7"/>
  <c r="N226" i="7" s="1"/>
  <c r="O222" i="7"/>
  <c r="O224" i="7" s="1"/>
  <c r="I36" i="7"/>
  <c r="I222" i="7" s="1"/>
  <c r="P197" i="7"/>
  <c r="P206" i="7"/>
  <c r="F226" i="8"/>
  <c r="N222" i="9"/>
  <c r="N226" i="9" s="1"/>
  <c r="P7" i="9"/>
  <c r="P7" i="7"/>
  <c r="P222" i="7" s="1"/>
  <c r="P225" i="7" s="1"/>
  <c r="I222" i="8"/>
  <c r="P55" i="8"/>
  <c r="P76" i="8"/>
  <c r="P161" i="8"/>
  <c r="P169" i="8"/>
  <c r="P177" i="8"/>
  <c r="P209" i="8"/>
  <c r="F227" i="8"/>
  <c r="I226" i="8"/>
  <c r="I227" i="8" s="1"/>
  <c r="P32" i="9"/>
  <c r="P84" i="9"/>
  <c r="P161" i="7"/>
  <c r="P213" i="7"/>
  <c r="P7" i="8"/>
  <c r="P19" i="8"/>
  <c r="P68" i="8"/>
  <c r="P71" i="8"/>
  <c r="P86" i="8"/>
  <c r="P101" i="8"/>
  <c r="P118" i="8"/>
  <c r="P133" i="8"/>
  <c r="P150" i="8"/>
  <c r="P201" i="8"/>
  <c r="P218" i="8"/>
  <c r="P31" i="9"/>
  <c r="D227" i="7"/>
  <c r="O222" i="9"/>
  <c r="O224" i="9" s="1"/>
  <c r="P163" i="9"/>
  <c r="P195" i="9"/>
  <c r="D227" i="9"/>
  <c r="F226" i="9"/>
  <c r="F227" i="9" s="1"/>
  <c r="O222" i="11"/>
  <c r="O224" i="11" s="1"/>
  <c r="Q222" i="9"/>
  <c r="Q226" i="9" s="1"/>
  <c r="P79" i="9"/>
  <c r="P87" i="9"/>
  <c r="P103" i="9"/>
  <c r="P119" i="9"/>
  <c r="P135" i="9"/>
  <c r="P151" i="9"/>
  <c r="F222" i="11"/>
  <c r="P15" i="11"/>
  <c r="P31" i="11"/>
  <c r="I227" i="9"/>
  <c r="G222" i="9"/>
  <c r="P164" i="9"/>
  <c r="P179" i="9"/>
  <c r="P211" i="9"/>
  <c r="I222" i="9"/>
  <c r="L222" i="9"/>
  <c r="L224" i="9" s="1"/>
  <c r="P156" i="9"/>
  <c r="P171" i="9"/>
  <c r="P203" i="9"/>
  <c r="P185" i="11"/>
  <c r="N8" i="11"/>
  <c r="P8" i="11" s="1"/>
  <c r="P222" i="11" s="1"/>
  <c r="P225" i="11" s="1"/>
  <c r="L222" i="11"/>
  <c r="L224" i="11" s="1"/>
  <c r="P155" i="11"/>
  <c r="P201" i="11"/>
  <c r="I222" i="11"/>
  <c r="P179" i="11"/>
  <c r="O222" i="12"/>
  <c r="O224" i="12" s="1"/>
  <c r="P12" i="12"/>
  <c r="P46" i="12"/>
  <c r="N222" i="11"/>
  <c r="N226" i="11" s="1"/>
  <c r="P24" i="12"/>
  <c r="P28" i="12"/>
  <c r="P58" i="12"/>
  <c r="F226" i="11"/>
  <c r="P38" i="12"/>
  <c r="F227" i="11"/>
  <c r="I226" i="11"/>
  <c r="I227" i="11" s="1"/>
  <c r="L222" i="12"/>
  <c r="L224" i="12" s="1"/>
  <c r="P42" i="12"/>
  <c r="N8" i="12"/>
  <c r="P8" i="12" s="1"/>
  <c r="P222" i="12" s="1"/>
  <c r="P225" i="12" s="1"/>
  <c r="D222" i="12"/>
  <c r="D227" i="11"/>
  <c r="G227" i="11"/>
  <c r="H227" i="18" l="1"/>
  <c r="I227" i="18" s="1"/>
  <c r="AA64" i="17"/>
  <c r="AC62" i="17"/>
  <c r="AA63" i="17"/>
  <c r="Q226" i="18"/>
  <c r="D62" i="22"/>
  <c r="F62" i="22" s="1"/>
  <c r="E63" i="17"/>
  <c r="G63" i="17"/>
  <c r="I63" i="17" s="1"/>
  <c r="M55" i="17"/>
  <c r="M54" i="17" s="1"/>
  <c r="K54" i="17"/>
  <c r="Q61" i="17"/>
  <c r="E63" i="15"/>
  <c r="F63" i="15" s="1"/>
  <c r="F59" i="15"/>
  <c r="N52" i="16"/>
  <c r="W64" i="17"/>
  <c r="W63" i="17"/>
  <c r="Y62" i="17"/>
  <c r="P222" i="19"/>
  <c r="P222" i="20"/>
  <c r="M52" i="16"/>
  <c r="M62" i="16" s="1"/>
  <c r="M63" i="16" s="1"/>
  <c r="J64" i="17"/>
  <c r="J63" i="17"/>
  <c r="K64" i="16"/>
  <c r="M54" i="16"/>
  <c r="I62" i="14"/>
  <c r="I63" i="14" s="1"/>
  <c r="E62" i="15"/>
  <c r="Y54" i="16"/>
  <c r="W64" i="16"/>
  <c r="K62" i="17"/>
  <c r="Y52" i="16"/>
  <c r="Z25" i="16"/>
  <c r="N222" i="12"/>
  <c r="N226" i="12" s="1"/>
  <c r="N222" i="8"/>
  <c r="N226" i="8" s="1"/>
  <c r="P222" i="9"/>
  <c r="P225" i="9" s="1"/>
  <c r="P222" i="8"/>
  <c r="P225" i="8" s="1"/>
  <c r="N222" i="6"/>
  <c r="N226" i="6" s="1"/>
  <c r="N222" i="5"/>
  <c r="N227" i="5" s="1"/>
  <c r="P7" i="5"/>
  <c r="P222" i="5" s="1"/>
  <c r="K63" i="17" l="1"/>
  <c r="K64" i="17"/>
  <c r="M62" i="17"/>
  <c r="N62" i="16"/>
  <c r="N63" i="16" s="1"/>
  <c r="Z54" i="16"/>
  <c r="Y62" i="16"/>
  <c r="Z52" i="16"/>
  <c r="F62" i="15"/>
  <c r="N62" i="15"/>
  <c r="M64" i="16"/>
  <c r="N54" i="16"/>
  <c r="Y64" i="17"/>
  <c r="Y63" i="17"/>
  <c r="AC64" i="17"/>
  <c r="AC63" i="17"/>
  <c r="O241" i="4"/>
  <c r="N241" i="4"/>
  <c r="O242" i="4" s="1"/>
  <c r="M241" i="4"/>
  <c r="L241" i="4"/>
  <c r="M242" i="4" s="1"/>
  <c r="I227" i="4"/>
  <c r="G227" i="4"/>
  <c r="D227" i="4"/>
  <c r="I226" i="4"/>
  <c r="H226" i="4"/>
  <c r="H227" i="4" s="1"/>
  <c r="E226" i="4"/>
  <c r="F226" i="4" s="1"/>
  <c r="H225" i="4"/>
  <c r="I225" i="4" s="1"/>
  <c r="E225" i="4"/>
  <c r="F225" i="4" s="1"/>
  <c r="H224" i="4"/>
  <c r="I224" i="4" s="1"/>
  <c r="E224" i="4"/>
  <c r="E227" i="4" s="1"/>
  <c r="G223" i="4"/>
  <c r="H222" i="4"/>
  <c r="E222" i="4"/>
  <c r="O221" i="4"/>
  <c r="N221" i="4"/>
  <c r="P221" i="4" s="1"/>
  <c r="L221" i="4"/>
  <c r="I221" i="4"/>
  <c r="G221" i="4"/>
  <c r="D221" i="4"/>
  <c r="F221" i="4" s="1"/>
  <c r="O220" i="4"/>
  <c r="N220" i="4"/>
  <c r="P220" i="4" s="1"/>
  <c r="L220" i="4"/>
  <c r="I220" i="4"/>
  <c r="G220" i="4"/>
  <c r="D220" i="4"/>
  <c r="F220" i="4" s="1"/>
  <c r="O219" i="4"/>
  <c r="N219" i="4"/>
  <c r="P219" i="4" s="1"/>
  <c r="L219" i="4"/>
  <c r="I219" i="4"/>
  <c r="G219" i="4"/>
  <c r="D219" i="4"/>
  <c r="F219" i="4" s="1"/>
  <c r="O218" i="4"/>
  <c r="N218" i="4"/>
  <c r="P218" i="4" s="1"/>
  <c r="L218" i="4"/>
  <c r="I218" i="4"/>
  <c r="G218" i="4"/>
  <c r="D218" i="4"/>
  <c r="F218" i="4" s="1"/>
  <c r="O217" i="4"/>
  <c r="N217" i="4"/>
  <c r="P217" i="4" s="1"/>
  <c r="L217" i="4"/>
  <c r="I217" i="4"/>
  <c r="G217" i="4"/>
  <c r="D217" i="4"/>
  <c r="F217" i="4" s="1"/>
  <c r="O216" i="4"/>
  <c r="N216" i="4"/>
  <c r="P216" i="4" s="1"/>
  <c r="L216" i="4"/>
  <c r="I216" i="4"/>
  <c r="G216" i="4"/>
  <c r="D216" i="4"/>
  <c r="F216" i="4" s="1"/>
  <c r="O215" i="4"/>
  <c r="N215" i="4"/>
  <c r="P215" i="4" s="1"/>
  <c r="L215" i="4"/>
  <c r="I215" i="4"/>
  <c r="G215" i="4"/>
  <c r="D215" i="4"/>
  <c r="F215" i="4" s="1"/>
  <c r="O214" i="4"/>
  <c r="N214" i="4"/>
  <c r="P214" i="4" s="1"/>
  <c r="L214" i="4"/>
  <c r="I214" i="4"/>
  <c r="G214" i="4"/>
  <c r="D214" i="4"/>
  <c r="F214" i="4" s="1"/>
  <c r="O213" i="4"/>
  <c r="N213" i="4"/>
  <c r="P213" i="4" s="1"/>
  <c r="L213" i="4"/>
  <c r="I213" i="4"/>
  <c r="G213" i="4"/>
  <c r="D213" i="4"/>
  <c r="F213" i="4" s="1"/>
  <c r="O212" i="4"/>
  <c r="N212" i="4"/>
  <c r="P212" i="4" s="1"/>
  <c r="L212" i="4"/>
  <c r="I212" i="4"/>
  <c r="G212" i="4"/>
  <c r="D212" i="4"/>
  <c r="F212" i="4" s="1"/>
  <c r="O211" i="4"/>
  <c r="N211" i="4"/>
  <c r="P211" i="4" s="1"/>
  <c r="L211" i="4"/>
  <c r="I211" i="4"/>
  <c r="G211" i="4"/>
  <c r="D211" i="4"/>
  <c r="F211" i="4" s="1"/>
  <c r="O210" i="4"/>
  <c r="N210" i="4"/>
  <c r="P210" i="4" s="1"/>
  <c r="L210" i="4"/>
  <c r="I210" i="4"/>
  <c r="G210" i="4"/>
  <c r="D210" i="4"/>
  <c r="F210" i="4" s="1"/>
  <c r="O209" i="4"/>
  <c r="N209" i="4"/>
  <c r="P209" i="4" s="1"/>
  <c r="L209" i="4"/>
  <c r="I209" i="4"/>
  <c r="G209" i="4"/>
  <c r="D209" i="4"/>
  <c r="F209" i="4" s="1"/>
  <c r="O208" i="4"/>
  <c r="N208" i="4"/>
  <c r="P208" i="4" s="1"/>
  <c r="L208" i="4"/>
  <c r="I208" i="4"/>
  <c r="G208" i="4"/>
  <c r="D208" i="4"/>
  <c r="F208" i="4" s="1"/>
  <c r="O207" i="4"/>
  <c r="N207" i="4"/>
  <c r="P207" i="4" s="1"/>
  <c r="L207" i="4"/>
  <c r="I207" i="4"/>
  <c r="G207" i="4"/>
  <c r="D207" i="4"/>
  <c r="F207" i="4" s="1"/>
  <c r="O206" i="4"/>
  <c r="N206" i="4"/>
  <c r="P206" i="4" s="1"/>
  <c r="L206" i="4"/>
  <c r="I206" i="4"/>
  <c r="G206" i="4"/>
  <c r="D206" i="4"/>
  <c r="F206" i="4" s="1"/>
  <c r="O205" i="4"/>
  <c r="N205" i="4"/>
  <c r="P205" i="4" s="1"/>
  <c r="L205" i="4"/>
  <c r="I205" i="4"/>
  <c r="G205" i="4"/>
  <c r="D205" i="4"/>
  <c r="F205" i="4" s="1"/>
  <c r="O204" i="4"/>
  <c r="N204" i="4"/>
  <c r="P204" i="4" s="1"/>
  <c r="L204" i="4"/>
  <c r="I204" i="4"/>
  <c r="G204" i="4"/>
  <c r="D204" i="4"/>
  <c r="F204" i="4" s="1"/>
  <c r="O203" i="4"/>
  <c r="N203" i="4"/>
  <c r="P203" i="4" s="1"/>
  <c r="L203" i="4"/>
  <c r="I203" i="4"/>
  <c r="G203" i="4"/>
  <c r="D203" i="4"/>
  <c r="F203" i="4" s="1"/>
  <c r="O202" i="4"/>
  <c r="N202" i="4"/>
  <c r="P202" i="4" s="1"/>
  <c r="L202" i="4"/>
  <c r="I202" i="4"/>
  <c r="G202" i="4"/>
  <c r="D202" i="4"/>
  <c r="F202" i="4" s="1"/>
  <c r="O201" i="4"/>
  <c r="N201" i="4"/>
  <c r="P201" i="4" s="1"/>
  <c r="L201" i="4"/>
  <c r="I201" i="4"/>
  <c r="G201" i="4"/>
  <c r="D201" i="4"/>
  <c r="F201" i="4" s="1"/>
  <c r="O200" i="4"/>
  <c r="N200" i="4"/>
  <c r="P200" i="4" s="1"/>
  <c r="L200" i="4"/>
  <c r="I200" i="4"/>
  <c r="G200" i="4"/>
  <c r="D200" i="4"/>
  <c r="F200" i="4" s="1"/>
  <c r="O199" i="4"/>
  <c r="N199" i="4"/>
  <c r="P199" i="4" s="1"/>
  <c r="L199" i="4"/>
  <c r="I199" i="4"/>
  <c r="G199" i="4"/>
  <c r="D199" i="4"/>
  <c r="F199" i="4" s="1"/>
  <c r="O198" i="4"/>
  <c r="N198" i="4"/>
  <c r="P198" i="4" s="1"/>
  <c r="L198" i="4"/>
  <c r="I198" i="4"/>
  <c r="G198" i="4"/>
  <c r="D198" i="4"/>
  <c r="F198" i="4" s="1"/>
  <c r="O197" i="4"/>
  <c r="N197" i="4"/>
  <c r="P197" i="4" s="1"/>
  <c r="L197" i="4"/>
  <c r="I197" i="4"/>
  <c r="G197" i="4"/>
  <c r="D197" i="4"/>
  <c r="F197" i="4" s="1"/>
  <c r="O196" i="4"/>
  <c r="N196" i="4"/>
  <c r="P196" i="4" s="1"/>
  <c r="L196" i="4"/>
  <c r="I196" i="4"/>
  <c r="G196" i="4"/>
  <c r="D196" i="4"/>
  <c r="F196" i="4" s="1"/>
  <c r="O195" i="4"/>
  <c r="N195" i="4"/>
  <c r="P195" i="4" s="1"/>
  <c r="L195" i="4"/>
  <c r="I195" i="4"/>
  <c r="G195" i="4"/>
  <c r="D195" i="4"/>
  <c r="F195" i="4" s="1"/>
  <c r="O194" i="4"/>
  <c r="N194" i="4"/>
  <c r="P194" i="4" s="1"/>
  <c r="L194" i="4"/>
  <c r="I194" i="4"/>
  <c r="G194" i="4"/>
  <c r="D194" i="4"/>
  <c r="F194" i="4" s="1"/>
  <c r="O193" i="4"/>
  <c r="N193" i="4"/>
  <c r="P193" i="4" s="1"/>
  <c r="L193" i="4"/>
  <c r="I193" i="4"/>
  <c r="G193" i="4"/>
  <c r="D193" i="4"/>
  <c r="F193" i="4" s="1"/>
  <c r="O192" i="4"/>
  <c r="N192" i="4"/>
  <c r="P192" i="4" s="1"/>
  <c r="L192" i="4"/>
  <c r="I192" i="4"/>
  <c r="G192" i="4"/>
  <c r="D192" i="4"/>
  <c r="F192" i="4" s="1"/>
  <c r="O191" i="4"/>
  <c r="N191" i="4"/>
  <c r="P191" i="4" s="1"/>
  <c r="L191" i="4"/>
  <c r="I191" i="4"/>
  <c r="G191" i="4"/>
  <c r="D191" i="4"/>
  <c r="F191" i="4" s="1"/>
  <c r="O190" i="4"/>
  <c r="N190" i="4"/>
  <c r="P190" i="4" s="1"/>
  <c r="L190" i="4"/>
  <c r="I190" i="4"/>
  <c r="G190" i="4"/>
  <c r="D190" i="4"/>
  <c r="F190" i="4" s="1"/>
  <c r="O189" i="4"/>
  <c r="N189" i="4"/>
  <c r="P189" i="4" s="1"/>
  <c r="L189" i="4"/>
  <c r="I189" i="4"/>
  <c r="G189" i="4"/>
  <c r="D189" i="4"/>
  <c r="F189" i="4" s="1"/>
  <c r="O188" i="4"/>
  <c r="N188" i="4"/>
  <c r="P188" i="4" s="1"/>
  <c r="L188" i="4"/>
  <c r="I188" i="4"/>
  <c r="G188" i="4"/>
  <c r="D188" i="4"/>
  <c r="F188" i="4" s="1"/>
  <c r="O187" i="4"/>
  <c r="N187" i="4"/>
  <c r="P187" i="4" s="1"/>
  <c r="L187" i="4"/>
  <c r="G187" i="4"/>
  <c r="I187" i="4" s="1"/>
  <c r="D187" i="4"/>
  <c r="F187" i="4" s="1"/>
  <c r="O186" i="4"/>
  <c r="N186" i="4"/>
  <c r="P186" i="4" s="1"/>
  <c r="L186" i="4"/>
  <c r="G186" i="4"/>
  <c r="I186" i="4" s="1"/>
  <c r="D186" i="4"/>
  <c r="F186" i="4" s="1"/>
  <c r="O185" i="4"/>
  <c r="N185" i="4"/>
  <c r="P185" i="4" s="1"/>
  <c r="L185" i="4"/>
  <c r="G185" i="4"/>
  <c r="I185" i="4" s="1"/>
  <c r="D185" i="4"/>
  <c r="F185" i="4" s="1"/>
  <c r="O184" i="4"/>
  <c r="N184" i="4"/>
  <c r="P184" i="4" s="1"/>
  <c r="L184" i="4"/>
  <c r="G184" i="4"/>
  <c r="I184" i="4" s="1"/>
  <c r="D184" i="4"/>
  <c r="F184" i="4" s="1"/>
  <c r="O183" i="4"/>
  <c r="N183" i="4"/>
  <c r="P183" i="4" s="1"/>
  <c r="L183" i="4"/>
  <c r="G183" i="4"/>
  <c r="I183" i="4" s="1"/>
  <c r="D183" i="4"/>
  <c r="F183" i="4" s="1"/>
  <c r="O182" i="4"/>
  <c r="N182" i="4"/>
  <c r="P182" i="4" s="1"/>
  <c r="L182" i="4"/>
  <c r="G182" i="4"/>
  <c r="I182" i="4" s="1"/>
  <c r="D182" i="4"/>
  <c r="F182" i="4" s="1"/>
  <c r="O181" i="4"/>
  <c r="N181" i="4"/>
  <c r="P181" i="4" s="1"/>
  <c r="L181" i="4"/>
  <c r="G181" i="4"/>
  <c r="I181" i="4" s="1"/>
  <c r="D181" i="4"/>
  <c r="F181" i="4" s="1"/>
  <c r="O180" i="4"/>
  <c r="N180" i="4"/>
  <c r="P180" i="4" s="1"/>
  <c r="L180" i="4"/>
  <c r="G180" i="4"/>
  <c r="I180" i="4" s="1"/>
  <c r="D180" i="4"/>
  <c r="F180" i="4" s="1"/>
  <c r="O179" i="4"/>
  <c r="N179" i="4"/>
  <c r="P179" i="4" s="1"/>
  <c r="L179" i="4"/>
  <c r="G179" i="4"/>
  <c r="I179" i="4" s="1"/>
  <c r="D179" i="4"/>
  <c r="F179" i="4" s="1"/>
  <c r="O178" i="4"/>
  <c r="N178" i="4"/>
  <c r="P178" i="4" s="1"/>
  <c r="L178" i="4"/>
  <c r="G178" i="4"/>
  <c r="I178" i="4" s="1"/>
  <c r="D178" i="4"/>
  <c r="F178" i="4" s="1"/>
  <c r="O177" i="4"/>
  <c r="N177" i="4"/>
  <c r="P177" i="4" s="1"/>
  <c r="L177" i="4"/>
  <c r="G177" i="4"/>
  <c r="I177" i="4" s="1"/>
  <c r="D177" i="4"/>
  <c r="F177" i="4" s="1"/>
  <c r="O176" i="4"/>
  <c r="N176" i="4"/>
  <c r="P176" i="4" s="1"/>
  <c r="L176" i="4"/>
  <c r="G176" i="4"/>
  <c r="I176" i="4" s="1"/>
  <c r="D176" i="4"/>
  <c r="F176" i="4" s="1"/>
  <c r="O175" i="4"/>
  <c r="N175" i="4"/>
  <c r="P175" i="4" s="1"/>
  <c r="L175" i="4"/>
  <c r="G175" i="4"/>
  <c r="I175" i="4" s="1"/>
  <c r="D175" i="4"/>
  <c r="F175" i="4" s="1"/>
  <c r="O174" i="4"/>
  <c r="N174" i="4"/>
  <c r="P174" i="4" s="1"/>
  <c r="L174" i="4"/>
  <c r="G174" i="4"/>
  <c r="I174" i="4" s="1"/>
  <c r="D174" i="4"/>
  <c r="F174" i="4" s="1"/>
  <c r="O173" i="4"/>
  <c r="N173" i="4"/>
  <c r="P173" i="4" s="1"/>
  <c r="L173" i="4"/>
  <c r="G173" i="4"/>
  <c r="I173" i="4" s="1"/>
  <c r="D173" i="4"/>
  <c r="F173" i="4" s="1"/>
  <c r="O172" i="4"/>
  <c r="N172" i="4"/>
  <c r="P172" i="4" s="1"/>
  <c r="L172" i="4"/>
  <c r="G172" i="4"/>
  <c r="I172" i="4" s="1"/>
  <c r="D172" i="4"/>
  <c r="F172" i="4" s="1"/>
  <c r="O171" i="4"/>
  <c r="N171" i="4"/>
  <c r="P171" i="4" s="1"/>
  <c r="L171" i="4"/>
  <c r="G171" i="4"/>
  <c r="I171" i="4" s="1"/>
  <c r="D171" i="4"/>
  <c r="F171" i="4" s="1"/>
  <c r="O170" i="4"/>
  <c r="N170" i="4"/>
  <c r="P170" i="4" s="1"/>
  <c r="L170" i="4"/>
  <c r="G170" i="4"/>
  <c r="I170" i="4" s="1"/>
  <c r="D170" i="4"/>
  <c r="F170" i="4" s="1"/>
  <c r="O169" i="4"/>
  <c r="N169" i="4"/>
  <c r="P169" i="4" s="1"/>
  <c r="L169" i="4"/>
  <c r="G169" i="4"/>
  <c r="I169" i="4" s="1"/>
  <c r="D169" i="4"/>
  <c r="F169" i="4" s="1"/>
  <c r="O168" i="4"/>
  <c r="N168" i="4"/>
  <c r="P168" i="4" s="1"/>
  <c r="L168" i="4"/>
  <c r="G168" i="4"/>
  <c r="I168" i="4" s="1"/>
  <c r="D168" i="4"/>
  <c r="F168" i="4" s="1"/>
  <c r="O167" i="4"/>
  <c r="N167" i="4"/>
  <c r="P167" i="4" s="1"/>
  <c r="L167" i="4"/>
  <c r="G167" i="4"/>
  <c r="I167" i="4" s="1"/>
  <c r="D167" i="4"/>
  <c r="F167" i="4" s="1"/>
  <c r="O166" i="4"/>
  <c r="N166" i="4"/>
  <c r="P166" i="4" s="1"/>
  <c r="L166" i="4"/>
  <c r="G166" i="4"/>
  <c r="I166" i="4" s="1"/>
  <c r="D166" i="4"/>
  <c r="F166" i="4" s="1"/>
  <c r="O165" i="4"/>
  <c r="N165" i="4"/>
  <c r="P165" i="4" s="1"/>
  <c r="L165" i="4"/>
  <c r="G165" i="4"/>
  <c r="I165" i="4" s="1"/>
  <c r="D165" i="4"/>
  <c r="F165" i="4" s="1"/>
  <c r="O164" i="4"/>
  <c r="N164" i="4"/>
  <c r="P164" i="4" s="1"/>
  <c r="L164" i="4"/>
  <c r="G164" i="4"/>
  <c r="I164" i="4" s="1"/>
  <c r="D164" i="4"/>
  <c r="F164" i="4" s="1"/>
  <c r="O163" i="4"/>
  <c r="N163" i="4"/>
  <c r="P163" i="4" s="1"/>
  <c r="L163" i="4"/>
  <c r="G163" i="4"/>
  <c r="I163" i="4" s="1"/>
  <c r="D163" i="4"/>
  <c r="F163" i="4" s="1"/>
  <c r="O162" i="4"/>
  <c r="N162" i="4"/>
  <c r="P162" i="4" s="1"/>
  <c r="L162" i="4"/>
  <c r="G162" i="4"/>
  <c r="I162" i="4" s="1"/>
  <c r="D162" i="4"/>
  <c r="F162" i="4" s="1"/>
  <c r="O161" i="4"/>
  <c r="N161" i="4"/>
  <c r="P161" i="4" s="1"/>
  <c r="L161" i="4"/>
  <c r="G161" i="4"/>
  <c r="I161" i="4" s="1"/>
  <c r="D161" i="4"/>
  <c r="F161" i="4" s="1"/>
  <c r="O160" i="4"/>
  <c r="L160" i="4"/>
  <c r="N160" i="4" s="1"/>
  <c r="P160" i="4" s="1"/>
  <c r="G160" i="4"/>
  <c r="I160" i="4" s="1"/>
  <c r="D160" i="4"/>
  <c r="F160" i="4" s="1"/>
  <c r="O159" i="4"/>
  <c r="L159" i="4"/>
  <c r="N159" i="4" s="1"/>
  <c r="P159" i="4" s="1"/>
  <c r="G159" i="4"/>
  <c r="I159" i="4" s="1"/>
  <c r="D159" i="4"/>
  <c r="F159" i="4" s="1"/>
  <c r="O158" i="4"/>
  <c r="L158" i="4"/>
  <c r="N158" i="4" s="1"/>
  <c r="P158" i="4" s="1"/>
  <c r="G158" i="4"/>
  <c r="I158" i="4" s="1"/>
  <c r="D158" i="4"/>
  <c r="F158" i="4" s="1"/>
  <c r="O157" i="4"/>
  <c r="N157" i="4"/>
  <c r="P157" i="4" s="1"/>
  <c r="L157" i="4"/>
  <c r="G157" i="4"/>
  <c r="I157" i="4" s="1"/>
  <c r="D157" i="4"/>
  <c r="F157" i="4" s="1"/>
  <c r="O156" i="4"/>
  <c r="L156" i="4"/>
  <c r="N156" i="4" s="1"/>
  <c r="P156" i="4" s="1"/>
  <c r="G156" i="4"/>
  <c r="I156" i="4" s="1"/>
  <c r="D156" i="4"/>
  <c r="F156" i="4" s="1"/>
  <c r="O155" i="4"/>
  <c r="N155" i="4"/>
  <c r="P155" i="4" s="1"/>
  <c r="L155" i="4"/>
  <c r="G155" i="4"/>
  <c r="I155" i="4" s="1"/>
  <c r="D155" i="4"/>
  <c r="F155" i="4" s="1"/>
  <c r="O154" i="4"/>
  <c r="N154" i="4"/>
  <c r="P154" i="4" s="1"/>
  <c r="L154" i="4"/>
  <c r="G154" i="4"/>
  <c r="D154" i="4"/>
  <c r="O153" i="4"/>
  <c r="N153" i="4"/>
  <c r="P153" i="4" s="1"/>
  <c r="L153" i="4"/>
  <c r="I153" i="4"/>
  <c r="F153" i="4"/>
  <c r="O152" i="4"/>
  <c r="L152" i="4"/>
  <c r="N152" i="4" s="1"/>
  <c r="I152" i="4"/>
  <c r="F152" i="4"/>
  <c r="O151" i="4"/>
  <c r="L151" i="4"/>
  <c r="N151" i="4" s="1"/>
  <c r="I151" i="4"/>
  <c r="F151" i="4"/>
  <c r="P150" i="4"/>
  <c r="O150" i="4"/>
  <c r="L150" i="4"/>
  <c r="N150" i="4" s="1"/>
  <c r="I150" i="4"/>
  <c r="F150" i="4"/>
  <c r="O149" i="4"/>
  <c r="L149" i="4"/>
  <c r="N149" i="4" s="1"/>
  <c r="P149" i="4" s="1"/>
  <c r="I149" i="4"/>
  <c r="F149" i="4"/>
  <c r="O148" i="4"/>
  <c r="L148" i="4"/>
  <c r="N148" i="4" s="1"/>
  <c r="I148" i="4"/>
  <c r="F148" i="4"/>
  <c r="O147" i="4"/>
  <c r="L147" i="4"/>
  <c r="N147" i="4" s="1"/>
  <c r="P147" i="4" s="1"/>
  <c r="I147" i="4"/>
  <c r="F147" i="4"/>
  <c r="P146" i="4"/>
  <c r="O146" i="4"/>
  <c r="L146" i="4"/>
  <c r="N146" i="4" s="1"/>
  <c r="I146" i="4"/>
  <c r="F146" i="4"/>
  <c r="O145" i="4"/>
  <c r="N145" i="4"/>
  <c r="L145" i="4"/>
  <c r="I145" i="4"/>
  <c r="F145" i="4"/>
  <c r="O144" i="4"/>
  <c r="L144" i="4"/>
  <c r="N144" i="4" s="1"/>
  <c r="I144" i="4"/>
  <c r="F144" i="4"/>
  <c r="O143" i="4"/>
  <c r="L143" i="4"/>
  <c r="N143" i="4" s="1"/>
  <c r="I143" i="4"/>
  <c r="F143" i="4"/>
  <c r="P142" i="4"/>
  <c r="O142" i="4"/>
  <c r="L142" i="4"/>
  <c r="N142" i="4" s="1"/>
  <c r="I142" i="4"/>
  <c r="F142" i="4"/>
  <c r="O141" i="4"/>
  <c r="N141" i="4"/>
  <c r="P141" i="4" s="1"/>
  <c r="L141" i="4"/>
  <c r="I141" i="4"/>
  <c r="F141" i="4"/>
  <c r="O140" i="4"/>
  <c r="L140" i="4"/>
  <c r="N140" i="4" s="1"/>
  <c r="P140" i="4" s="1"/>
  <c r="I140" i="4"/>
  <c r="F140" i="4"/>
  <c r="O139" i="4"/>
  <c r="L139" i="4"/>
  <c r="N139" i="4" s="1"/>
  <c r="P139" i="4" s="1"/>
  <c r="I139" i="4"/>
  <c r="F139" i="4"/>
  <c r="O138" i="4"/>
  <c r="L138" i="4"/>
  <c r="N138" i="4" s="1"/>
  <c r="P138" i="4" s="1"/>
  <c r="I138" i="4"/>
  <c r="F138" i="4"/>
  <c r="O137" i="4"/>
  <c r="N137" i="4"/>
  <c r="L137" i="4"/>
  <c r="I137" i="4"/>
  <c r="F137" i="4"/>
  <c r="P136" i="4"/>
  <c r="O136" i="4"/>
  <c r="L136" i="4"/>
  <c r="N136" i="4" s="1"/>
  <c r="I136" i="4"/>
  <c r="F136" i="4"/>
  <c r="O135" i="4"/>
  <c r="L135" i="4"/>
  <c r="N135" i="4" s="1"/>
  <c r="P135" i="4" s="1"/>
  <c r="I135" i="4"/>
  <c r="F135" i="4"/>
  <c r="O134" i="4"/>
  <c r="L134" i="4"/>
  <c r="N134" i="4" s="1"/>
  <c r="P134" i="4" s="1"/>
  <c r="I134" i="4"/>
  <c r="F134" i="4"/>
  <c r="O133" i="4"/>
  <c r="L133" i="4"/>
  <c r="N133" i="4" s="1"/>
  <c r="P133" i="4" s="1"/>
  <c r="I133" i="4"/>
  <c r="F133" i="4"/>
  <c r="P132" i="4"/>
  <c r="O132" i="4"/>
  <c r="L132" i="4"/>
  <c r="N132" i="4" s="1"/>
  <c r="I132" i="4"/>
  <c r="F132" i="4"/>
  <c r="O131" i="4"/>
  <c r="L131" i="4"/>
  <c r="N131" i="4" s="1"/>
  <c r="P131" i="4" s="1"/>
  <c r="I131" i="4"/>
  <c r="F131" i="4"/>
  <c r="O130" i="4"/>
  <c r="N130" i="4"/>
  <c r="P130" i="4" s="1"/>
  <c r="L130" i="4"/>
  <c r="I130" i="4"/>
  <c r="F130" i="4"/>
  <c r="O129" i="4"/>
  <c r="N129" i="4"/>
  <c r="P129" i="4" s="1"/>
  <c r="L129" i="4"/>
  <c r="I129" i="4"/>
  <c r="F129" i="4"/>
  <c r="P128" i="4"/>
  <c r="O128" i="4"/>
  <c r="L128" i="4"/>
  <c r="N128" i="4" s="1"/>
  <c r="I128" i="4"/>
  <c r="F128" i="4"/>
  <c r="O127" i="4"/>
  <c r="N127" i="4"/>
  <c r="P127" i="4" s="1"/>
  <c r="L127" i="4"/>
  <c r="I127" i="4"/>
  <c r="F127" i="4"/>
  <c r="O126" i="4"/>
  <c r="L126" i="4"/>
  <c r="N126" i="4" s="1"/>
  <c r="P126" i="4" s="1"/>
  <c r="I126" i="4"/>
  <c r="F126" i="4"/>
  <c r="O125" i="4"/>
  <c r="N125" i="4"/>
  <c r="P125" i="4" s="1"/>
  <c r="L125" i="4"/>
  <c r="I125" i="4"/>
  <c r="F125" i="4"/>
  <c r="O124" i="4"/>
  <c r="N124" i="4"/>
  <c r="P124" i="4" s="1"/>
  <c r="L124" i="4"/>
  <c r="I124" i="4"/>
  <c r="F124" i="4"/>
  <c r="O123" i="4"/>
  <c r="L123" i="4"/>
  <c r="N123" i="4" s="1"/>
  <c r="P123" i="4" s="1"/>
  <c r="I123" i="4"/>
  <c r="F123" i="4"/>
  <c r="P122" i="4"/>
  <c r="O122" i="4"/>
  <c r="N122" i="4"/>
  <c r="L122" i="4"/>
  <c r="I122" i="4"/>
  <c r="F122" i="4"/>
  <c r="P121" i="4"/>
  <c r="O121" i="4"/>
  <c r="N121" i="4"/>
  <c r="L121" i="4"/>
  <c r="I121" i="4"/>
  <c r="F121" i="4"/>
  <c r="O120" i="4"/>
  <c r="N120" i="4"/>
  <c r="P120" i="4" s="1"/>
  <c r="L120" i="4"/>
  <c r="I120" i="4"/>
  <c r="F120" i="4"/>
  <c r="O119" i="4"/>
  <c r="L119" i="4"/>
  <c r="N119" i="4" s="1"/>
  <c r="P119" i="4" s="1"/>
  <c r="I119" i="4"/>
  <c r="F119" i="4"/>
  <c r="P118" i="4"/>
  <c r="O118" i="4"/>
  <c r="N118" i="4"/>
  <c r="L118" i="4"/>
  <c r="I118" i="4"/>
  <c r="F118" i="4"/>
  <c r="P117" i="4"/>
  <c r="O117" i="4"/>
  <c r="N117" i="4"/>
  <c r="L117" i="4"/>
  <c r="I117" i="4"/>
  <c r="F117" i="4"/>
  <c r="O116" i="4"/>
  <c r="N116" i="4"/>
  <c r="P116" i="4" s="1"/>
  <c r="L116" i="4"/>
  <c r="I116" i="4"/>
  <c r="F116" i="4"/>
  <c r="O115" i="4"/>
  <c r="L115" i="4"/>
  <c r="N115" i="4" s="1"/>
  <c r="P115" i="4" s="1"/>
  <c r="I115" i="4"/>
  <c r="F115" i="4"/>
  <c r="P114" i="4"/>
  <c r="O114" i="4"/>
  <c r="N114" i="4"/>
  <c r="L114" i="4"/>
  <c r="I114" i="4"/>
  <c r="F114" i="4"/>
  <c r="P113" i="4"/>
  <c r="O113" i="4"/>
  <c r="N113" i="4"/>
  <c r="L113" i="4"/>
  <c r="I113" i="4"/>
  <c r="F113" i="4"/>
  <c r="O112" i="4"/>
  <c r="N112" i="4"/>
  <c r="P112" i="4" s="1"/>
  <c r="L112" i="4"/>
  <c r="I112" i="4"/>
  <c r="F112" i="4"/>
  <c r="O111" i="4"/>
  <c r="L111" i="4"/>
  <c r="N111" i="4" s="1"/>
  <c r="P111" i="4" s="1"/>
  <c r="I111" i="4"/>
  <c r="F111" i="4"/>
  <c r="P110" i="4"/>
  <c r="O110" i="4"/>
  <c r="N110" i="4"/>
  <c r="L110" i="4"/>
  <c r="I110" i="4"/>
  <c r="F110" i="4"/>
  <c r="P109" i="4"/>
  <c r="O109" i="4"/>
  <c r="N109" i="4"/>
  <c r="L109" i="4"/>
  <c r="I109" i="4"/>
  <c r="F109" i="4"/>
  <c r="O108" i="4"/>
  <c r="N108" i="4"/>
  <c r="P108" i="4" s="1"/>
  <c r="L108" i="4"/>
  <c r="I108" i="4"/>
  <c r="F108" i="4"/>
  <c r="O107" i="4"/>
  <c r="L107" i="4"/>
  <c r="N107" i="4" s="1"/>
  <c r="P107" i="4" s="1"/>
  <c r="I107" i="4"/>
  <c r="F107" i="4"/>
  <c r="P106" i="4"/>
  <c r="O106" i="4"/>
  <c r="N106" i="4"/>
  <c r="L106" i="4"/>
  <c r="I106" i="4"/>
  <c r="F106" i="4"/>
  <c r="P105" i="4"/>
  <c r="O105" i="4"/>
  <c r="N105" i="4"/>
  <c r="L105" i="4"/>
  <c r="I105" i="4"/>
  <c r="F105" i="4"/>
  <c r="O104" i="4"/>
  <c r="N104" i="4"/>
  <c r="P104" i="4" s="1"/>
  <c r="L104" i="4"/>
  <c r="I104" i="4"/>
  <c r="F104" i="4"/>
  <c r="O103" i="4"/>
  <c r="L103" i="4"/>
  <c r="N103" i="4" s="1"/>
  <c r="P103" i="4" s="1"/>
  <c r="I103" i="4"/>
  <c r="F103" i="4"/>
  <c r="P102" i="4"/>
  <c r="O102" i="4"/>
  <c r="N102" i="4"/>
  <c r="L102" i="4"/>
  <c r="I102" i="4"/>
  <c r="F102" i="4"/>
  <c r="P101" i="4"/>
  <c r="O101" i="4"/>
  <c r="N101" i="4"/>
  <c r="L101" i="4"/>
  <c r="I101" i="4"/>
  <c r="F101" i="4"/>
  <c r="O100" i="4"/>
  <c r="N100" i="4"/>
  <c r="P100" i="4" s="1"/>
  <c r="L100" i="4"/>
  <c r="I100" i="4"/>
  <c r="F100" i="4"/>
  <c r="O99" i="4"/>
  <c r="L99" i="4"/>
  <c r="N99" i="4" s="1"/>
  <c r="P99" i="4" s="1"/>
  <c r="I99" i="4"/>
  <c r="F99" i="4"/>
  <c r="P98" i="4"/>
  <c r="O98" i="4"/>
  <c r="N98" i="4"/>
  <c r="L98" i="4"/>
  <c r="I98" i="4"/>
  <c r="F98" i="4"/>
  <c r="P97" i="4"/>
  <c r="O97" i="4"/>
  <c r="N97" i="4"/>
  <c r="L97" i="4"/>
  <c r="I97" i="4"/>
  <c r="F97" i="4"/>
  <c r="O96" i="4"/>
  <c r="N96" i="4"/>
  <c r="P96" i="4" s="1"/>
  <c r="L96" i="4"/>
  <c r="I96" i="4"/>
  <c r="F96" i="4"/>
  <c r="O95" i="4"/>
  <c r="L95" i="4"/>
  <c r="N95" i="4" s="1"/>
  <c r="P95" i="4" s="1"/>
  <c r="I95" i="4"/>
  <c r="F95" i="4"/>
  <c r="P94" i="4"/>
  <c r="O94" i="4"/>
  <c r="N94" i="4"/>
  <c r="L94" i="4"/>
  <c r="I94" i="4"/>
  <c r="F94" i="4"/>
  <c r="P93" i="4"/>
  <c r="O93" i="4"/>
  <c r="N93" i="4"/>
  <c r="L93" i="4"/>
  <c r="I93" i="4"/>
  <c r="F93" i="4"/>
  <c r="O92" i="4"/>
  <c r="N92" i="4"/>
  <c r="P92" i="4" s="1"/>
  <c r="L92" i="4"/>
  <c r="I92" i="4"/>
  <c r="F92" i="4"/>
  <c r="O91" i="4"/>
  <c r="L91" i="4"/>
  <c r="N91" i="4" s="1"/>
  <c r="P91" i="4" s="1"/>
  <c r="I91" i="4"/>
  <c r="F91" i="4"/>
  <c r="P90" i="4"/>
  <c r="O90" i="4"/>
  <c r="N90" i="4"/>
  <c r="L90" i="4"/>
  <c r="I90" i="4"/>
  <c r="F90" i="4"/>
  <c r="P89" i="4"/>
  <c r="O89" i="4"/>
  <c r="N89" i="4"/>
  <c r="L89" i="4"/>
  <c r="I89" i="4"/>
  <c r="F89" i="4"/>
  <c r="O88" i="4"/>
  <c r="N88" i="4"/>
  <c r="P88" i="4" s="1"/>
  <c r="L88" i="4"/>
  <c r="I88" i="4"/>
  <c r="F88" i="4"/>
  <c r="O87" i="4"/>
  <c r="L87" i="4"/>
  <c r="N87" i="4" s="1"/>
  <c r="P87" i="4" s="1"/>
  <c r="I87" i="4"/>
  <c r="F87" i="4"/>
  <c r="P86" i="4"/>
  <c r="O86" i="4"/>
  <c r="N86" i="4"/>
  <c r="L86" i="4"/>
  <c r="I86" i="4"/>
  <c r="F86" i="4"/>
  <c r="P85" i="4"/>
  <c r="O85" i="4"/>
  <c r="N85" i="4"/>
  <c r="L85" i="4"/>
  <c r="I85" i="4"/>
  <c r="F85" i="4"/>
  <c r="O84" i="4"/>
  <c r="N84" i="4"/>
  <c r="P84" i="4" s="1"/>
  <c r="L84" i="4"/>
  <c r="I84" i="4"/>
  <c r="F84" i="4"/>
  <c r="O83" i="4"/>
  <c r="L83" i="4"/>
  <c r="N83" i="4" s="1"/>
  <c r="P83" i="4" s="1"/>
  <c r="I83" i="4"/>
  <c r="F83" i="4"/>
  <c r="P82" i="4"/>
  <c r="O82" i="4"/>
  <c r="N82" i="4"/>
  <c r="L82" i="4"/>
  <c r="I82" i="4"/>
  <c r="F82" i="4"/>
  <c r="P81" i="4"/>
  <c r="O81" i="4"/>
  <c r="N81" i="4"/>
  <c r="L81" i="4"/>
  <c r="I81" i="4"/>
  <c r="F81" i="4"/>
  <c r="O80" i="4"/>
  <c r="N80" i="4"/>
  <c r="P80" i="4" s="1"/>
  <c r="L80" i="4"/>
  <c r="I80" i="4"/>
  <c r="F80" i="4"/>
  <c r="O79" i="4"/>
  <c r="L79" i="4"/>
  <c r="N79" i="4" s="1"/>
  <c r="P79" i="4" s="1"/>
  <c r="I79" i="4"/>
  <c r="F79" i="4"/>
  <c r="P78" i="4"/>
  <c r="O78" i="4"/>
  <c r="N78" i="4"/>
  <c r="L78" i="4"/>
  <c r="I78" i="4"/>
  <c r="F78" i="4"/>
  <c r="O77" i="4"/>
  <c r="L77" i="4"/>
  <c r="I77" i="4"/>
  <c r="F77" i="4"/>
  <c r="O76" i="4"/>
  <c r="L76" i="4"/>
  <c r="N76" i="4" s="1"/>
  <c r="P76" i="4" s="1"/>
  <c r="I76" i="4"/>
  <c r="F76" i="4"/>
  <c r="P75" i="4"/>
  <c r="O75" i="4"/>
  <c r="N75" i="4"/>
  <c r="L75" i="4"/>
  <c r="I75" i="4"/>
  <c r="F75" i="4"/>
  <c r="P74" i="4"/>
  <c r="O74" i="4"/>
  <c r="N74" i="4"/>
  <c r="L74" i="4"/>
  <c r="I74" i="4"/>
  <c r="F74" i="4"/>
  <c r="O73" i="4"/>
  <c r="N73" i="4"/>
  <c r="P73" i="4" s="1"/>
  <c r="L73" i="4"/>
  <c r="I73" i="4"/>
  <c r="F73" i="4"/>
  <c r="O72" i="4"/>
  <c r="L72" i="4"/>
  <c r="N72" i="4" s="1"/>
  <c r="P72" i="4" s="1"/>
  <c r="I72" i="4"/>
  <c r="F72" i="4"/>
  <c r="P71" i="4"/>
  <c r="O71" i="4"/>
  <c r="N71" i="4"/>
  <c r="L71" i="4"/>
  <c r="I71" i="4"/>
  <c r="F71" i="4"/>
  <c r="P70" i="4"/>
  <c r="O70" i="4"/>
  <c r="N70" i="4"/>
  <c r="L70" i="4"/>
  <c r="I70" i="4"/>
  <c r="F70" i="4"/>
  <c r="O69" i="4"/>
  <c r="N69" i="4"/>
  <c r="P69" i="4" s="1"/>
  <c r="L69" i="4"/>
  <c r="I69" i="4"/>
  <c r="F69" i="4"/>
  <c r="O68" i="4"/>
  <c r="L68" i="4"/>
  <c r="N68" i="4" s="1"/>
  <c r="P68" i="4" s="1"/>
  <c r="I68" i="4"/>
  <c r="F68" i="4"/>
  <c r="P67" i="4"/>
  <c r="O67" i="4"/>
  <c r="N67" i="4"/>
  <c r="L67" i="4"/>
  <c r="I67" i="4"/>
  <c r="F67" i="4"/>
  <c r="P66" i="4"/>
  <c r="O66" i="4"/>
  <c r="N66" i="4"/>
  <c r="L66" i="4"/>
  <c r="I66" i="4"/>
  <c r="F66" i="4"/>
  <c r="O65" i="4"/>
  <c r="N65" i="4"/>
  <c r="P65" i="4" s="1"/>
  <c r="L65" i="4"/>
  <c r="I65" i="4"/>
  <c r="F65" i="4"/>
  <c r="O64" i="4"/>
  <c r="L64" i="4"/>
  <c r="N64" i="4" s="1"/>
  <c r="P64" i="4" s="1"/>
  <c r="I64" i="4"/>
  <c r="F64" i="4"/>
  <c r="P63" i="4"/>
  <c r="O63" i="4"/>
  <c r="N63" i="4"/>
  <c r="L63" i="4"/>
  <c r="I63" i="4"/>
  <c r="F63" i="4"/>
  <c r="P62" i="4"/>
  <c r="O62" i="4"/>
  <c r="N62" i="4"/>
  <c r="L62" i="4"/>
  <c r="I62" i="4"/>
  <c r="F62" i="4"/>
  <c r="O61" i="4"/>
  <c r="N61" i="4"/>
  <c r="P61" i="4" s="1"/>
  <c r="L61" i="4"/>
  <c r="I61" i="4"/>
  <c r="F61" i="4"/>
  <c r="O60" i="4"/>
  <c r="L60" i="4"/>
  <c r="N60" i="4" s="1"/>
  <c r="P60" i="4" s="1"/>
  <c r="I60" i="4"/>
  <c r="F60" i="4"/>
  <c r="P59" i="4"/>
  <c r="O59" i="4"/>
  <c r="N59" i="4"/>
  <c r="L59" i="4"/>
  <c r="I59" i="4"/>
  <c r="F59" i="4"/>
  <c r="P58" i="4"/>
  <c r="O58" i="4"/>
  <c r="N58" i="4"/>
  <c r="L58" i="4"/>
  <c r="I58" i="4"/>
  <c r="F58" i="4"/>
  <c r="O57" i="4"/>
  <c r="N57" i="4"/>
  <c r="P57" i="4" s="1"/>
  <c r="L57" i="4"/>
  <c r="I57" i="4"/>
  <c r="F57" i="4"/>
  <c r="O56" i="4"/>
  <c r="L56" i="4"/>
  <c r="N56" i="4" s="1"/>
  <c r="P56" i="4" s="1"/>
  <c r="I56" i="4"/>
  <c r="F56" i="4"/>
  <c r="P55" i="4"/>
  <c r="O55" i="4"/>
  <c r="N55" i="4"/>
  <c r="L55" i="4"/>
  <c r="I55" i="4"/>
  <c r="F55" i="4"/>
  <c r="P54" i="4"/>
  <c r="O54" i="4"/>
  <c r="N54" i="4"/>
  <c r="L54" i="4"/>
  <c r="I54" i="4"/>
  <c r="F54" i="4"/>
  <c r="O53" i="4"/>
  <c r="N53" i="4"/>
  <c r="P53" i="4" s="1"/>
  <c r="L53" i="4"/>
  <c r="I53" i="4"/>
  <c r="F53" i="4"/>
  <c r="O52" i="4"/>
  <c r="L52" i="4"/>
  <c r="N52" i="4" s="1"/>
  <c r="P52" i="4" s="1"/>
  <c r="I52" i="4"/>
  <c r="F52" i="4"/>
  <c r="P51" i="4"/>
  <c r="O51" i="4"/>
  <c r="N51" i="4"/>
  <c r="L51" i="4"/>
  <c r="I51" i="4"/>
  <c r="F51" i="4"/>
  <c r="Q50" i="4"/>
  <c r="P50" i="4"/>
  <c r="O50" i="4"/>
  <c r="N50" i="4"/>
  <c r="M50" i="4"/>
  <c r="L50" i="4"/>
  <c r="I50" i="4"/>
  <c r="F50" i="4"/>
  <c r="Q49" i="4"/>
  <c r="O49" i="4"/>
  <c r="N49" i="4"/>
  <c r="L49" i="4"/>
  <c r="I49" i="4"/>
  <c r="F49" i="4"/>
  <c r="O48" i="4"/>
  <c r="N48" i="4"/>
  <c r="P48" i="4" s="1"/>
  <c r="L48" i="4"/>
  <c r="I48" i="4"/>
  <c r="F48" i="4"/>
  <c r="O47" i="4"/>
  <c r="L47" i="4"/>
  <c r="N47" i="4" s="1"/>
  <c r="P47" i="4" s="1"/>
  <c r="I47" i="4"/>
  <c r="F47" i="4"/>
  <c r="P46" i="4"/>
  <c r="O46" i="4"/>
  <c r="N46" i="4"/>
  <c r="L46" i="4"/>
  <c r="I46" i="4"/>
  <c r="F46" i="4"/>
  <c r="P45" i="4"/>
  <c r="O45" i="4"/>
  <c r="N45" i="4"/>
  <c r="L45" i="4"/>
  <c r="I45" i="4"/>
  <c r="F45" i="4"/>
  <c r="O44" i="4"/>
  <c r="N44" i="4"/>
  <c r="P44" i="4" s="1"/>
  <c r="L44" i="4"/>
  <c r="I44" i="4"/>
  <c r="F44" i="4"/>
  <c r="O43" i="4"/>
  <c r="L43" i="4"/>
  <c r="N43" i="4" s="1"/>
  <c r="P43" i="4" s="1"/>
  <c r="I43" i="4"/>
  <c r="F43" i="4"/>
  <c r="P42" i="4"/>
  <c r="O42" i="4"/>
  <c r="N42" i="4"/>
  <c r="L42" i="4"/>
  <c r="I42" i="4"/>
  <c r="F42" i="4"/>
  <c r="P41" i="4"/>
  <c r="O41" i="4"/>
  <c r="N41" i="4"/>
  <c r="L41" i="4"/>
  <c r="I41" i="4"/>
  <c r="F41" i="4"/>
  <c r="O40" i="4"/>
  <c r="N40" i="4"/>
  <c r="P40" i="4" s="1"/>
  <c r="L40" i="4"/>
  <c r="I40" i="4"/>
  <c r="F40" i="4"/>
  <c r="O39" i="4"/>
  <c r="L39" i="4"/>
  <c r="N39" i="4" s="1"/>
  <c r="P39" i="4" s="1"/>
  <c r="I39" i="4"/>
  <c r="F39" i="4"/>
  <c r="P38" i="4"/>
  <c r="O38" i="4"/>
  <c r="N38" i="4"/>
  <c r="L38" i="4"/>
  <c r="I38" i="4"/>
  <c r="F38" i="4"/>
  <c r="P37" i="4"/>
  <c r="O37" i="4"/>
  <c r="N37" i="4"/>
  <c r="L37" i="4"/>
  <c r="I37" i="4"/>
  <c r="F37" i="4"/>
  <c r="O36" i="4"/>
  <c r="N36" i="4"/>
  <c r="P36" i="4" s="1"/>
  <c r="L36" i="4"/>
  <c r="I36" i="4"/>
  <c r="F36" i="4"/>
  <c r="O35" i="4"/>
  <c r="L35" i="4"/>
  <c r="N35" i="4" s="1"/>
  <c r="P35" i="4" s="1"/>
  <c r="I35" i="4"/>
  <c r="F35" i="4"/>
  <c r="P34" i="4"/>
  <c r="O34" i="4"/>
  <c r="N34" i="4"/>
  <c r="L34" i="4"/>
  <c r="I34" i="4"/>
  <c r="F34" i="4"/>
  <c r="P33" i="4"/>
  <c r="O33" i="4"/>
  <c r="N33" i="4"/>
  <c r="L33" i="4"/>
  <c r="I33" i="4"/>
  <c r="F33" i="4"/>
  <c r="O32" i="4"/>
  <c r="N32" i="4"/>
  <c r="P32" i="4" s="1"/>
  <c r="L32" i="4"/>
  <c r="I32" i="4"/>
  <c r="F32" i="4"/>
  <c r="O31" i="4"/>
  <c r="L31" i="4"/>
  <c r="N31" i="4" s="1"/>
  <c r="P31" i="4" s="1"/>
  <c r="I31" i="4"/>
  <c r="F31" i="4"/>
  <c r="P30" i="4"/>
  <c r="O30" i="4"/>
  <c r="N30" i="4"/>
  <c r="L30" i="4"/>
  <c r="I30" i="4"/>
  <c r="F30" i="4"/>
  <c r="P29" i="4"/>
  <c r="O29" i="4"/>
  <c r="N29" i="4"/>
  <c r="L29" i="4"/>
  <c r="I29" i="4"/>
  <c r="F29" i="4"/>
  <c r="O28" i="4"/>
  <c r="N28" i="4"/>
  <c r="P28" i="4" s="1"/>
  <c r="L28" i="4"/>
  <c r="I28" i="4"/>
  <c r="F28" i="4"/>
  <c r="O27" i="4"/>
  <c r="L27" i="4"/>
  <c r="N27" i="4" s="1"/>
  <c r="P27" i="4" s="1"/>
  <c r="I27" i="4"/>
  <c r="F27" i="4"/>
  <c r="P26" i="4"/>
  <c r="O26" i="4"/>
  <c r="N26" i="4"/>
  <c r="L26" i="4"/>
  <c r="I26" i="4"/>
  <c r="F26" i="4"/>
  <c r="P25" i="4"/>
  <c r="O25" i="4"/>
  <c r="N25" i="4"/>
  <c r="L25" i="4"/>
  <c r="I25" i="4"/>
  <c r="F25" i="4"/>
  <c r="O24" i="4"/>
  <c r="N24" i="4"/>
  <c r="P24" i="4" s="1"/>
  <c r="L24" i="4"/>
  <c r="I24" i="4"/>
  <c r="F24" i="4"/>
  <c r="O23" i="4"/>
  <c r="L23" i="4"/>
  <c r="N23" i="4" s="1"/>
  <c r="P23" i="4" s="1"/>
  <c r="I23" i="4"/>
  <c r="F23" i="4"/>
  <c r="P22" i="4"/>
  <c r="O22" i="4"/>
  <c r="N22" i="4"/>
  <c r="L22" i="4"/>
  <c r="I22" i="4"/>
  <c r="F22" i="4"/>
  <c r="P21" i="4"/>
  <c r="O21" i="4"/>
  <c r="N21" i="4"/>
  <c r="L21" i="4"/>
  <c r="I21" i="4"/>
  <c r="F21" i="4"/>
  <c r="O20" i="4"/>
  <c r="N20" i="4"/>
  <c r="P20" i="4" s="1"/>
  <c r="L20" i="4"/>
  <c r="I20" i="4"/>
  <c r="F20" i="4"/>
  <c r="O19" i="4"/>
  <c r="L19" i="4"/>
  <c r="N19" i="4" s="1"/>
  <c r="P19" i="4" s="1"/>
  <c r="I19" i="4"/>
  <c r="F19" i="4"/>
  <c r="P18" i="4"/>
  <c r="O18" i="4"/>
  <c r="N18" i="4"/>
  <c r="L18" i="4"/>
  <c r="I18" i="4"/>
  <c r="F18" i="4"/>
  <c r="P17" i="4"/>
  <c r="O17" i="4"/>
  <c r="N17" i="4"/>
  <c r="L17" i="4"/>
  <c r="I17" i="4"/>
  <c r="F17" i="4"/>
  <c r="O16" i="4"/>
  <c r="N16" i="4"/>
  <c r="P16" i="4" s="1"/>
  <c r="L16" i="4"/>
  <c r="I16" i="4"/>
  <c r="F16" i="4"/>
  <c r="O15" i="4"/>
  <c r="L15" i="4"/>
  <c r="N15" i="4" s="1"/>
  <c r="P15" i="4" s="1"/>
  <c r="I15" i="4"/>
  <c r="F15" i="4"/>
  <c r="P14" i="4"/>
  <c r="O14" i="4"/>
  <c r="N14" i="4"/>
  <c r="L14" i="4"/>
  <c r="I14" i="4"/>
  <c r="F14" i="4"/>
  <c r="P13" i="4"/>
  <c r="O13" i="4"/>
  <c r="N13" i="4"/>
  <c r="L13" i="4"/>
  <c r="I13" i="4"/>
  <c r="F13" i="4"/>
  <c r="O12" i="4"/>
  <c r="N12" i="4"/>
  <c r="P12" i="4" s="1"/>
  <c r="L12" i="4"/>
  <c r="I12" i="4"/>
  <c r="F12" i="4"/>
  <c r="O11" i="4"/>
  <c r="L11" i="4"/>
  <c r="N11" i="4" s="1"/>
  <c r="P11" i="4" s="1"/>
  <c r="I11" i="4"/>
  <c r="F11" i="4"/>
  <c r="P10" i="4"/>
  <c r="O10" i="4"/>
  <c r="N10" i="4"/>
  <c r="L10" i="4"/>
  <c r="I10" i="4"/>
  <c r="F10" i="4"/>
  <c r="P9" i="4"/>
  <c r="O9" i="4"/>
  <c r="N9" i="4"/>
  <c r="L9" i="4"/>
  <c r="I9" i="4"/>
  <c r="F9" i="4"/>
  <c r="O8" i="4"/>
  <c r="N8" i="4"/>
  <c r="P8" i="4" s="1"/>
  <c r="L8" i="4"/>
  <c r="I8" i="4"/>
  <c r="F8" i="4"/>
  <c r="Q7" i="4"/>
  <c r="Q222" i="4" s="1"/>
  <c r="Q226" i="4" s="1"/>
  <c r="P7" i="4"/>
  <c r="O7" i="4"/>
  <c r="N7" i="4"/>
  <c r="M7" i="4"/>
  <c r="M222" i="4" s="1"/>
  <c r="M225" i="4" s="1"/>
  <c r="L7" i="4"/>
  <c r="I7" i="4"/>
  <c r="F7" i="4"/>
  <c r="Z62" i="16" l="1"/>
  <c r="Z63" i="16" s="1"/>
  <c r="Y63" i="16"/>
  <c r="Y64" i="16"/>
  <c r="N64" i="16"/>
  <c r="Z64" i="16"/>
  <c r="O62" i="17"/>
  <c r="M64" i="17"/>
  <c r="M63" i="17"/>
  <c r="O222" i="4"/>
  <c r="P144" i="4"/>
  <c r="P151" i="4"/>
  <c r="N222" i="4"/>
  <c r="N226" i="4" s="1"/>
  <c r="F222" i="4"/>
  <c r="P148" i="4"/>
  <c r="F154" i="4"/>
  <c r="D222" i="4"/>
  <c r="L222" i="4"/>
  <c r="L224" i="4" s="1"/>
  <c r="P143" i="4"/>
  <c r="P152" i="4"/>
  <c r="G222" i="4"/>
  <c r="I154" i="4"/>
  <c r="I222" i="4" s="1"/>
  <c r="P137" i="4"/>
  <c r="P222" i="4" s="1"/>
  <c r="P145" i="4"/>
  <c r="F224" i="4"/>
  <c r="F227" i="4" s="1"/>
  <c r="O241" i="3"/>
  <c r="N241" i="3"/>
  <c r="M241" i="3"/>
  <c r="L241" i="3"/>
  <c r="H227" i="3"/>
  <c r="I227" i="3" s="1"/>
  <c r="G227" i="3"/>
  <c r="D227" i="3"/>
  <c r="H226" i="3"/>
  <c r="I226" i="3" s="1"/>
  <c r="E226" i="3"/>
  <c r="F226" i="3" s="1"/>
  <c r="H225" i="3"/>
  <c r="I225" i="3" s="1"/>
  <c r="E225" i="3"/>
  <c r="E227" i="3" s="1"/>
  <c r="H224" i="3"/>
  <c r="I224" i="3" s="1"/>
  <c r="F224" i="3"/>
  <c r="E224" i="3"/>
  <c r="G223" i="3"/>
  <c r="H222" i="3"/>
  <c r="E222" i="3"/>
  <c r="O221" i="3"/>
  <c r="L221" i="3"/>
  <c r="N221" i="3" s="1"/>
  <c r="P221" i="3" s="1"/>
  <c r="G221" i="3"/>
  <c r="I221" i="3" s="1"/>
  <c r="F221" i="3"/>
  <c r="D221" i="3"/>
  <c r="O220" i="3"/>
  <c r="L220" i="3"/>
  <c r="N220" i="3" s="1"/>
  <c r="P220" i="3" s="1"/>
  <c r="G220" i="3"/>
  <c r="I220" i="3" s="1"/>
  <c r="F220" i="3"/>
  <c r="D220" i="3"/>
  <c r="O219" i="3"/>
  <c r="L219" i="3"/>
  <c r="N219" i="3" s="1"/>
  <c r="P219" i="3" s="1"/>
  <c r="G219" i="3"/>
  <c r="I219" i="3" s="1"/>
  <c r="F219" i="3"/>
  <c r="D219" i="3"/>
  <c r="O218" i="3"/>
  <c r="L218" i="3"/>
  <c r="N218" i="3" s="1"/>
  <c r="P218" i="3" s="1"/>
  <c r="G218" i="3"/>
  <c r="I218" i="3" s="1"/>
  <c r="F218" i="3"/>
  <c r="D218" i="3"/>
  <c r="O217" i="3"/>
  <c r="L217" i="3"/>
  <c r="N217" i="3" s="1"/>
  <c r="P217" i="3" s="1"/>
  <c r="G217" i="3"/>
  <c r="I217" i="3" s="1"/>
  <c r="F217" i="3"/>
  <c r="D217" i="3"/>
  <c r="O216" i="3"/>
  <c r="L216" i="3"/>
  <c r="N216" i="3" s="1"/>
  <c r="P216" i="3" s="1"/>
  <c r="G216" i="3"/>
  <c r="I216" i="3" s="1"/>
  <c r="F216" i="3"/>
  <c r="D216" i="3"/>
  <c r="O215" i="3"/>
  <c r="L215" i="3"/>
  <c r="N215" i="3" s="1"/>
  <c r="P215" i="3" s="1"/>
  <c r="G215" i="3"/>
  <c r="I215" i="3" s="1"/>
  <c r="F215" i="3"/>
  <c r="D215" i="3"/>
  <c r="O214" i="3"/>
  <c r="L214" i="3"/>
  <c r="N214" i="3" s="1"/>
  <c r="P214" i="3" s="1"/>
  <c r="G214" i="3"/>
  <c r="I214" i="3" s="1"/>
  <c r="F214" i="3"/>
  <c r="D214" i="3"/>
  <c r="O213" i="3"/>
  <c r="L213" i="3"/>
  <c r="N213" i="3" s="1"/>
  <c r="P213" i="3" s="1"/>
  <c r="G213" i="3"/>
  <c r="I213" i="3" s="1"/>
  <c r="F213" i="3"/>
  <c r="D213" i="3"/>
  <c r="O212" i="3"/>
  <c r="L212" i="3"/>
  <c r="N212" i="3" s="1"/>
  <c r="P212" i="3" s="1"/>
  <c r="G212" i="3"/>
  <c r="I212" i="3" s="1"/>
  <c r="F212" i="3"/>
  <c r="D212" i="3"/>
  <c r="O211" i="3"/>
  <c r="L211" i="3"/>
  <c r="N211" i="3" s="1"/>
  <c r="P211" i="3" s="1"/>
  <c r="G211" i="3"/>
  <c r="I211" i="3" s="1"/>
  <c r="F211" i="3"/>
  <c r="D211" i="3"/>
  <c r="O210" i="3"/>
  <c r="L210" i="3"/>
  <c r="N210" i="3" s="1"/>
  <c r="P210" i="3" s="1"/>
  <c r="G210" i="3"/>
  <c r="I210" i="3" s="1"/>
  <c r="F210" i="3"/>
  <c r="D210" i="3"/>
  <c r="O209" i="3"/>
  <c r="L209" i="3"/>
  <c r="N209" i="3" s="1"/>
  <c r="P209" i="3" s="1"/>
  <c r="G209" i="3"/>
  <c r="I209" i="3" s="1"/>
  <c r="F209" i="3"/>
  <c r="D209" i="3"/>
  <c r="O208" i="3"/>
  <c r="L208" i="3"/>
  <c r="N208" i="3" s="1"/>
  <c r="P208" i="3" s="1"/>
  <c r="G208" i="3"/>
  <c r="I208" i="3" s="1"/>
  <c r="F208" i="3"/>
  <c r="D208" i="3"/>
  <c r="O207" i="3"/>
  <c r="L207" i="3"/>
  <c r="N207" i="3" s="1"/>
  <c r="P207" i="3" s="1"/>
  <c r="G207" i="3"/>
  <c r="I207" i="3" s="1"/>
  <c r="F207" i="3"/>
  <c r="D207" i="3"/>
  <c r="O206" i="3"/>
  <c r="L206" i="3"/>
  <c r="N206" i="3" s="1"/>
  <c r="P206" i="3" s="1"/>
  <c r="G206" i="3"/>
  <c r="I206" i="3" s="1"/>
  <c r="F206" i="3"/>
  <c r="D206" i="3"/>
  <c r="O205" i="3"/>
  <c r="L205" i="3"/>
  <c r="N205" i="3" s="1"/>
  <c r="P205" i="3" s="1"/>
  <c r="G205" i="3"/>
  <c r="I205" i="3" s="1"/>
  <c r="F205" i="3"/>
  <c r="D205" i="3"/>
  <c r="O204" i="3"/>
  <c r="L204" i="3"/>
  <c r="N204" i="3" s="1"/>
  <c r="P204" i="3" s="1"/>
  <c r="G204" i="3"/>
  <c r="I204" i="3" s="1"/>
  <c r="F204" i="3"/>
  <c r="D204" i="3"/>
  <c r="O203" i="3"/>
  <c r="L203" i="3"/>
  <c r="N203" i="3" s="1"/>
  <c r="P203" i="3" s="1"/>
  <c r="G203" i="3"/>
  <c r="I203" i="3" s="1"/>
  <c r="F203" i="3"/>
  <c r="D203" i="3"/>
  <c r="O202" i="3"/>
  <c r="L202" i="3"/>
  <c r="N202" i="3" s="1"/>
  <c r="P202" i="3" s="1"/>
  <c r="G202" i="3"/>
  <c r="I202" i="3" s="1"/>
  <c r="F202" i="3"/>
  <c r="D202" i="3"/>
  <c r="O201" i="3"/>
  <c r="L201" i="3"/>
  <c r="N201" i="3" s="1"/>
  <c r="P201" i="3" s="1"/>
  <c r="G201" i="3"/>
  <c r="I201" i="3" s="1"/>
  <c r="F201" i="3"/>
  <c r="D201" i="3"/>
  <c r="O200" i="3"/>
  <c r="L200" i="3"/>
  <c r="N200" i="3" s="1"/>
  <c r="P200" i="3" s="1"/>
  <c r="G200" i="3"/>
  <c r="I200" i="3" s="1"/>
  <c r="F200" i="3"/>
  <c r="D200" i="3"/>
  <c r="O199" i="3"/>
  <c r="L199" i="3"/>
  <c r="N199" i="3" s="1"/>
  <c r="P199" i="3" s="1"/>
  <c r="G199" i="3"/>
  <c r="I199" i="3" s="1"/>
  <c r="F199" i="3"/>
  <c r="D199" i="3"/>
  <c r="O198" i="3"/>
  <c r="L198" i="3"/>
  <c r="N198" i="3" s="1"/>
  <c r="P198" i="3" s="1"/>
  <c r="G198" i="3"/>
  <c r="I198" i="3" s="1"/>
  <c r="F198" i="3"/>
  <c r="D198" i="3"/>
  <c r="O197" i="3"/>
  <c r="L197" i="3"/>
  <c r="N197" i="3" s="1"/>
  <c r="P197" i="3" s="1"/>
  <c r="G197" i="3"/>
  <c r="I197" i="3" s="1"/>
  <c r="F197" i="3"/>
  <c r="D197" i="3"/>
  <c r="O196" i="3"/>
  <c r="L196" i="3"/>
  <c r="N196" i="3" s="1"/>
  <c r="P196" i="3" s="1"/>
  <c r="G196" i="3"/>
  <c r="I196" i="3" s="1"/>
  <c r="F196" i="3"/>
  <c r="D196" i="3"/>
  <c r="O195" i="3"/>
  <c r="L195" i="3"/>
  <c r="N195" i="3" s="1"/>
  <c r="P195" i="3" s="1"/>
  <c r="G195" i="3"/>
  <c r="I195" i="3" s="1"/>
  <c r="F195" i="3"/>
  <c r="D195" i="3"/>
  <c r="O194" i="3"/>
  <c r="L194" i="3"/>
  <c r="N194" i="3" s="1"/>
  <c r="P194" i="3" s="1"/>
  <c r="G194" i="3"/>
  <c r="I194" i="3" s="1"/>
  <c r="F194" i="3"/>
  <c r="D194" i="3"/>
  <c r="O193" i="3"/>
  <c r="L193" i="3"/>
  <c r="N193" i="3" s="1"/>
  <c r="P193" i="3" s="1"/>
  <c r="G193" i="3"/>
  <c r="I193" i="3" s="1"/>
  <c r="F193" i="3"/>
  <c r="D193" i="3"/>
  <c r="O192" i="3"/>
  <c r="L192" i="3"/>
  <c r="N192" i="3" s="1"/>
  <c r="P192" i="3" s="1"/>
  <c r="G192" i="3"/>
  <c r="I192" i="3" s="1"/>
  <c r="F192" i="3"/>
  <c r="D192" i="3"/>
  <c r="O191" i="3"/>
  <c r="L191" i="3"/>
  <c r="N191" i="3" s="1"/>
  <c r="P191" i="3" s="1"/>
  <c r="G191" i="3"/>
  <c r="I191" i="3" s="1"/>
  <c r="F191" i="3"/>
  <c r="D191" i="3"/>
  <c r="O190" i="3"/>
  <c r="L190" i="3"/>
  <c r="N190" i="3" s="1"/>
  <c r="P190" i="3" s="1"/>
  <c r="G190" i="3"/>
  <c r="I190" i="3" s="1"/>
  <c r="F190" i="3"/>
  <c r="D190" i="3"/>
  <c r="O189" i="3"/>
  <c r="L189" i="3"/>
  <c r="N189" i="3" s="1"/>
  <c r="P189" i="3" s="1"/>
  <c r="G189" i="3"/>
  <c r="I189" i="3" s="1"/>
  <c r="F189" i="3"/>
  <c r="D189" i="3"/>
  <c r="O188" i="3"/>
  <c r="L188" i="3"/>
  <c r="N188" i="3" s="1"/>
  <c r="P188" i="3" s="1"/>
  <c r="G188" i="3"/>
  <c r="I188" i="3" s="1"/>
  <c r="F188" i="3"/>
  <c r="D188" i="3"/>
  <c r="O187" i="3"/>
  <c r="L187" i="3"/>
  <c r="N187" i="3" s="1"/>
  <c r="P187" i="3" s="1"/>
  <c r="G187" i="3"/>
  <c r="I187" i="3" s="1"/>
  <c r="F187" i="3"/>
  <c r="D187" i="3"/>
  <c r="O186" i="3"/>
  <c r="L186" i="3"/>
  <c r="N186" i="3" s="1"/>
  <c r="P186" i="3" s="1"/>
  <c r="G186" i="3"/>
  <c r="I186" i="3" s="1"/>
  <c r="F186" i="3"/>
  <c r="D186" i="3"/>
  <c r="O185" i="3"/>
  <c r="L185" i="3"/>
  <c r="N185" i="3" s="1"/>
  <c r="P185" i="3" s="1"/>
  <c r="G185" i="3"/>
  <c r="I185" i="3" s="1"/>
  <c r="F185" i="3"/>
  <c r="D185" i="3"/>
  <c r="O184" i="3"/>
  <c r="L184" i="3"/>
  <c r="N184" i="3" s="1"/>
  <c r="P184" i="3" s="1"/>
  <c r="G184" i="3"/>
  <c r="I184" i="3" s="1"/>
  <c r="D184" i="3"/>
  <c r="F184" i="3" s="1"/>
  <c r="O183" i="3"/>
  <c r="L183" i="3"/>
  <c r="N183" i="3" s="1"/>
  <c r="P183" i="3" s="1"/>
  <c r="G183" i="3"/>
  <c r="I183" i="3" s="1"/>
  <c r="F183" i="3"/>
  <c r="D183" i="3"/>
  <c r="O182" i="3"/>
  <c r="L182" i="3"/>
  <c r="N182" i="3" s="1"/>
  <c r="P182" i="3" s="1"/>
  <c r="G182" i="3"/>
  <c r="I182" i="3" s="1"/>
  <c r="D182" i="3"/>
  <c r="F182" i="3" s="1"/>
  <c r="O181" i="3"/>
  <c r="L181" i="3"/>
  <c r="N181" i="3" s="1"/>
  <c r="P181" i="3" s="1"/>
  <c r="G181" i="3"/>
  <c r="I181" i="3" s="1"/>
  <c r="D181" i="3"/>
  <c r="F181" i="3" s="1"/>
  <c r="O180" i="3"/>
  <c r="L180" i="3"/>
  <c r="N180" i="3" s="1"/>
  <c r="P180" i="3" s="1"/>
  <c r="G180" i="3"/>
  <c r="I180" i="3" s="1"/>
  <c r="D180" i="3"/>
  <c r="F180" i="3" s="1"/>
  <c r="O179" i="3"/>
  <c r="L179" i="3"/>
  <c r="N179" i="3" s="1"/>
  <c r="P179" i="3" s="1"/>
  <c r="G179" i="3"/>
  <c r="I179" i="3" s="1"/>
  <c r="F179" i="3"/>
  <c r="D179" i="3"/>
  <c r="O178" i="3"/>
  <c r="L178" i="3"/>
  <c r="N178" i="3" s="1"/>
  <c r="P178" i="3" s="1"/>
  <c r="G178" i="3"/>
  <c r="I178" i="3" s="1"/>
  <c r="F178" i="3"/>
  <c r="D178" i="3"/>
  <c r="O177" i="3"/>
  <c r="L177" i="3"/>
  <c r="N177" i="3" s="1"/>
  <c r="P177" i="3" s="1"/>
  <c r="G177" i="3"/>
  <c r="I177" i="3" s="1"/>
  <c r="D177" i="3"/>
  <c r="F177" i="3" s="1"/>
  <c r="O176" i="3"/>
  <c r="L176" i="3"/>
  <c r="N176" i="3" s="1"/>
  <c r="P176" i="3" s="1"/>
  <c r="G176" i="3"/>
  <c r="I176" i="3" s="1"/>
  <c r="D176" i="3"/>
  <c r="F176" i="3" s="1"/>
  <c r="O175" i="3"/>
  <c r="L175" i="3"/>
  <c r="N175" i="3" s="1"/>
  <c r="P175" i="3" s="1"/>
  <c r="G175" i="3"/>
  <c r="I175" i="3" s="1"/>
  <c r="F175" i="3"/>
  <c r="D175" i="3"/>
  <c r="O174" i="3"/>
  <c r="L174" i="3"/>
  <c r="N174" i="3" s="1"/>
  <c r="P174" i="3" s="1"/>
  <c r="G174" i="3"/>
  <c r="I174" i="3" s="1"/>
  <c r="D174" i="3"/>
  <c r="F174" i="3" s="1"/>
  <c r="O173" i="3"/>
  <c r="L173" i="3"/>
  <c r="N173" i="3" s="1"/>
  <c r="P173" i="3" s="1"/>
  <c r="G173" i="3"/>
  <c r="I173" i="3" s="1"/>
  <c r="D173" i="3"/>
  <c r="F173" i="3" s="1"/>
  <c r="O172" i="3"/>
  <c r="L172" i="3"/>
  <c r="N172" i="3" s="1"/>
  <c r="P172" i="3" s="1"/>
  <c r="G172" i="3"/>
  <c r="I172" i="3" s="1"/>
  <c r="D172" i="3"/>
  <c r="F172" i="3" s="1"/>
  <c r="O171" i="3"/>
  <c r="L171" i="3"/>
  <c r="N171" i="3" s="1"/>
  <c r="P171" i="3" s="1"/>
  <c r="G171" i="3"/>
  <c r="I171" i="3" s="1"/>
  <c r="F171" i="3"/>
  <c r="D171" i="3"/>
  <c r="O170" i="3"/>
  <c r="L170" i="3"/>
  <c r="N170" i="3" s="1"/>
  <c r="P170" i="3" s="1"/>
  <c r="G170" i="3"/>
  <c r="I170" i="3" s="1"/>
  <c r="F170" i="3"/>
  <c r="D170" i="3"/>
  <c r="O169" i="3"/>
  <c r="L169" i="3"/>
  <c r="N169" i="3" s="1"/>
  <c r="P169" i="3" s="1"/>
  <c r="G169" i="3"/>
  <c r="I169" i="3" s="1"/>
  <c r="F169" i="3"/>
  <c r="D169" i="3"/>
  <c r="O168" i="3"/>
  <c r="L168" i="3"/>
  <c r="N168" i="3" s="1"/>
  <c r="P168" i="3" s="1"/>
  <c r="G168" i="3"/>
  <c r="I168" i="3" s="1"/>
  <c r="D168" i="3"/>
  <c r="F168" i="3" s="1"/>
  <c r="O167" i="3"/>
  <c r="L167" i="3"/>
  <c r="N167" i="3" s="1"/>
  <c r="P167" i="3" s="1"/>
  <c r="G167" i="3"/>
  <c r="I167" i="3" s="1"/>
  <c r="F167" i="3"/>
  <c r="D167" i="3"/>
  <c r="O166" i="3"/>
  <c r="L166" i="3"/>
  <c r="N166" i="3" s="1"/>
  <c r="P166" i="3" s="1"/>
  <c r="G166" i="3"/>
  <c r="I166" i="3" s="1"/>
  <c r="D166" i="3"/>
  <c r="F166" i="3" s="1"/>
  <c r="O165" i="3"/>
  <c r="L165" i="3"/>
  <c r="N165" i="3" s="1"/>
  <c r="P165" i="3" s="1"/>
  <c r="G165" i="3"/>
  <c r="I165" i="3" s="1"/>
  <c r="D165" i="3"/>
  <c r="F165" i="3" s="1"/>
  <c r="O164" i="3"/>
  <c r="L164" i="3"/>
  <c r="N164" i="3" s="1"/>
  <c r="P164" i="3" s="1"/>
  <c r="G164" i="3"/>
  <c r="I164" i="3" s="1"/>
  <c r="D164" i="3"/>
  <c r="F164" i="3" s="1"/>
  <c r="O163" i="3"/>
  <c r="L163" i="3"/>
  <c r="N163" i="3" s="1"/>
  <c r="P163" i="3" s="1"/>
  <c r="G163" i="3"/>
  <c r="I163" i="3" s="1"/>
  <c r="F163" i="3"/>
  <c r="D163" i="3"/>
  <c r="O162" i="3"/>
  <c r="L162" i="3"/>
  <c r="N162" i="3" s="1"/>
  <c r="P162" i="3" s="1"/>
  <c r="G162" i="3"/>
  <c r="I162" i="3" s="1"/>
  <c r="F162" i="3"/>
  <c r="D162" i="3"/>
  <c r="O161" i="3"/>
  <c r="L161" i="3"/>
  <c r="N161" i="3" s="1"/>
  <c r="P161" i="3" s="1"/>
  <c r="G161" i="3"/>
  <c r="I161" i="3" s="1"/>
  <c r="F161" i="3"/>
  <c r="D161" i="3"/>
  <c r="O160" i="3"/>
  <c r="L160" i="3"/>
  <c r="N160" i="3" s="1"/>
  <c r="P160" i="3" s="1"/>
  <c r="G160" i="3"/>
  <c r="I160" i="3" s="1"/>
  <c r="D160" i="3"/>
  <c r="F160" i="3" s="1"/>
  <c r="O159" i="3"/>
  <c r="L159" i="3"/>
  <c r="N159" i="3" s="1"/>
  <c r="P159" i="3" s="1"/>
  <c r="G159" i="3"/>
  <c r="I159" i="3" s="1"/>
  <c r="F159" i="3"/>
  <c r="D159" i="3"/>
  <c r="O158" i="3"/>
  <c r="L158" i="3"/>
  <c r="N158" i="3" s="1"/>
  <c r="P158" i="3" s="1"/>
  <c r="G158" i="3"/>
  <c r="I158" i="3" s="1"/>
  <c r="F158" i="3"/>
  <c r="D158" i="3"/>
  <c r="O157" i="3"/>
  <c r="L157" i="3"/>
  <c r="N157" i="3" s="1"/>
  <c r="P157" i="3" s="1"/>
  <c r="G157" i="3"/>
  <c r="I157" i="3" s="1"/>
  <c r="D157" i="3"/>
  <c r="F157" i="3" s="1"/>
  <c r="O156" i="3"/>
  <c r="L156" i="3"/>
  <c r="N156" i="3" s="1"/>
  <c r="G156" i="3"/>
  <c r="I156" i="3" s="1"/>
  <c r="D156" i="3"/>
  <c r="F156" i="3" s="1"/>
  <c r="O155" i="3"/>
  <c r="L155" i="3"/>
  <c r="N155" i="3" s="1"/>
  <c r="G155" i="3"/>
  <c r="I155" i="3" s="1"/>
  <c r="F155" i="3"/>
  <c r="D155" i="3"/>
  <c r="O154" i="3"/>
  <c r="L154" i="3"/>
  <c r="N154" i="3" s="1"/>
  <c r="G154" i="3"/>
  <c r="I154" i="3" s="1"/>
  <c r="F154" i="3"/>
  <c r="D154" i="3"/>
  <c r="O153" i="3"/>
  <c r="L153" i="3"/>
  <c r="N153" i="3" s="1"/>
  <c r="P153" i="3" s="1"/>
  <c r="I153" i="3"/>
  <c r="F153" i="3"/>
  <c r="O152" i="3"/>
  <c r="P152" i="3" s="1"/>
  <c r="L152" i="3"/>
  <c r="N152" i="3" s="1"/>
  <c r="G152" i="3"/>
  <c r="I152" i="3" s="1"/>
  <c r="D152" i="3"/>
  <c r="F152" i="3" s="1"/>
  <c r="P151" i="3"/>
  <c r="O151" i="3"/>
  <c r="N151" i="3"/>
  <c r="L151" i="3"/>
  <c r="G151" i="3"/>
  <c r="I151" i="3" s="1"/>
  <c r="D151" i="3"/>
  <c r="F151" i="3" s="1"/>
  <c r="O150" i="3"/>
  <c r="N150" i="3"/>
  <c r="P150" i="3" s="1"/>
  <c r="L150" i="3"/>
  <c r="G150" i="3"/>
  <c r="I150" i="3" s="1"/>
  <c r="D150" i="3"/>
  <c r="F150" i="3" s="1"/>
  <c r="O149" i="3"/>
  <c r="L149" i="3"/>
  <c r="N149" i="3" s="1"/>
  <c r="P149" i="3" s="1"/>
  <c r="G149" i="3"/>
  <c r="I149" i="3" s="1"/>
  <c r="D149" i="3"/>
  <c r="F149" i="3" s="1"/>
  <c r="O148" i="3"/>
  <c r="N148" i="3"/>
  <c r="P148" i="3" s="1"/>
  <c r="L148" i="3"/>
  <c r="G148" i="3"/>
  <c r="I148" i="3" s="1"/>
  <c r="D148" i="3"/>
  <c r="F148" i="3" s="1"/>
  <c r="P147" i="3"/>
  <c r="O147" i="3"/>
  <c r="N147" i="3"/>
  <c r="L147" i="3"/>
  <c r="G147" i="3"/>
  <c r="I147" i="3" s="1"/>
  <c r="D147" i="3"/>
  <c r="F147" i="3" s="1"/>
  <c r="O146" i="3"/>
  <c r="N146" i="3"/>
  <c r="P146" i="3" s="1"/>
  <c r="L146" i="3"/>
  <c r="G146" i="3"/>
  <c r="I146" i="3" s="1"/>
  <c r="D146" i="3"/>
  <c r="F146" i="3" s="1"/>
  <c r="O145" i="3"/>
  <c r="L145" i="3"/>
  <c r="N145" i="3" s="1"/>
  <c r="P145" i="3" s="1"/>
  <c r="G145" i="3"/>
  <c r="I145" i="3" s="1"/>
  <c r="D145" i="3"/>
  <c r="F145" i="3" s="1"/>
  <c r="O144" i="3"/>
  <c r="N144" i="3"/>
  <c r="P144" i="3" s="1"/>
  <c r="L144" i="3"/>
  <c r="G144" i="3"/>
  <c r="I144" i="3" s="1"/>
  <c r="D144" i="3"/>
  <c r="F144" i="3" s="1"/>
  <c r="P143" i="3"/>
  <c r="O143" i="3"/>
  <c r="N143" i="3"/>
  <c r="L143" i="3"/>
  <c r="I143" i="3"/>
  <c r="G143" i="3"/>
  <c r="D143" i="3"/>
  <c r="F143" i="3" s="1"/>
  <c r="O142" i="3"/>
  <c r="N142" i="3"/>
  <c r="P142" i="3" s="1"/>
  <c r="L142" i="3"/>
  <c r="G142" i="3"/>
  <c r="I142" i="3" s="1"/>
  <c r="D142" i="3"/>
  <c r="F142" i="3" s="1"/>
  <c r="O141" i="3"/>
  <c r="N141" i="3"/>
  <c r="P141" i="3" s="1"/>
  <c r="L141" i="3"/>
  <c r="I141" i="3"/>
  <c r="G141" i="3"/>
  <c r="D141" i="3"/>
  <c r="F141" i="3" s="1"/>
  <c r="O140" i="3"/>
  <c r="L140" i="3"/>
  <c r="N140" i="3" s="1"/>
  <c r="P140" i="3" s="1"/>
  <c r="I140" i="3"/>
  <c r="G140" i="3"/>
  <c r="D140" i="3"/>
  <c r="F140" i="3" s="1"/>
  <c r="O139" i="3"/>
  <c r="L139" i="3"/>
  <c r="N139" i="3" s="1"/>
  <c r="P139" i="3" s="1"/>
  <c r="I139" i="3"/>
  <c r="G139" i="3"/>
  <c r="D139" i="3"/>
  <c r="F139" i="3" s="1"/>
  <c r="O138" i="3"/>
  <c r="L138" i="3"/>
  <c r="N138" i="3" s="1"/>
  <c r="P138" i="3" s="1"/>
  <c r="I138" i="3"/>
  <c r="G138" i="3"/>
  <c r="D138" i="3"/>
  <c r="F138" i="3" s="1"/>
  <c r="O137" i="3"/>
  <c r="L137" i="3"/>
  <c r="N137" i="3" s="1"/>
  <c r="P137" i="3" s="1"/>
  <c r="I137" i="3"/>
  <c r="G137" i="3"/>
  <c r="D137" i="3"/>
  <c r="F137" i="3" s="1"/>
  <c r="O136" i="3"/>
  <c r="L136" i="3"/>
  <c r="N136" i="3" s="1"/>
  <c r="P136" i="3" s="1"/>
  <c r="I136" i="3"/>
  <c r="G136" i="3"/>
  <c r="D136" i="3"/>
  <c r="F136" i="3" s="1"/>
  <c r="O135" i="3"/>
  <c r="L135" i="3"/>
  <c r="N135" i="3" s="1"/>
  <c r="P135" i="3" s="1"/>
  <c r="I135" i="3"/>
  <c r="G135" i="3"/>
  <c r="D135" i="3"/>
  <c r="F135" i="3" s="1"/>
  <c r="O134" i="3"/>
  <c r="L134" i="3"/>
  <c r="N134" i="3" s="1"/>
  <c r="P134" i="3" s="1"/>
  <c r="I134" i="3"/>
  <c r="G134" i="3"/>
  <c r="D134" i="3"/>
  <c r="F134" i="3" s="1"/>
  <c r="O133" i="3"/>
  <c r="L133" i="3"/>
  <c r="N133" i="3" s="1"/>
  <c r="P133" i="3" s="1"/>
  <c r="I133" i="3"/>
  <c r="G133" i="3"/>
  <c r="D133" i="3"/>
  <c r="F133" i="3" s="1"/>
  <c r="O132" i="3"/>
  <c r="L132" i="3"/>
  <c r="N132" i="3" s="1"/>
  <c r="P132" i="3" s="1"/>
  <c r="I132" i="3"/>
  <c r="G132" i="3"/>
  <c r="D132" i="3"/>
  <c r="F132" i="3" s="1"/>
  <c r="O131" i="3"/>
  <c r="L131" i="3"/>
  <c r="N131" i="3" s="1"/>
  <c r="P131" i="3" s="1"/>
  <c r="I131" i="3"/>
  <c r="G131" i="3"/>
  <c r="D131" i="3"/>
  <c r="F131" i="3" s="1"/>
  <c r="O130" i="3"/>
  <c r="L130" i="3"/>
  <c r="N130" i="3" s="1"/>
  <c r="P130" i="3" s="1"/>
  <c r="I130" i="3"/>
  <c r="G130" i="3"/>
  <c r="D130" i="3"/>
  <c r="F130" i="3" s="1"/>
  <c r="O129" i="3"/>
  <c r="L129" i="3"/>
  <c r="N129" i="3" s="1"/>
  <c r="P129" i="3" s="1"/>
  <c r="I129" i="3"/>
  <c r="G129" i="3"/>
  <c r="D129" i="3"/>
  <c r="F129" i="3" s="1"/>
  <c r="O128" i="3"/>
  <c r="L128" i="3"/>
  <c r="N128" i="3" s="1"/>
  <c r="P128" i="3" s="1"/>
  <c r="I128" i="3"/>
  <c r="G128" i="3"/>
  <c r="D128" i="3"/>
  <c r="F128" i="3" s="1"/>
  <c r="O127" i="3"/>
  <c r="L127" i="3"/>
  <c r="N127" i="3" s="1"/>
  <c r="P127" i="3" s="1"/>
  <c r="I127" i="3"/>
  <c r="G127" i="3"/>
  <c r="D127" i="3"/>
  <c r="F127" i="3" s="1"/>
  <c r="O126" i="3"/>
  <c r="L126" i="3"/>
  <c r="N126" i="3" s="1"/>
  <c r="P126" i="3" s="1"/>
  <c r="I126" i="3"/>
  <c r="G126" i="3"/>
  <c r="D126" i="3"/>
  <c r="F126" i="3" s="1"/>
  <c r="O125" i="3"/>
  <c r="L125" i="3"/>
  <c r="N125" i="3" s="1"/>
  <c r="P125" i="3" s="1"/>
  <c r="I125" i="3"/>
  <c r="G125" i="3"/>
  <c r="D125" i="3"/>
  <c r="F125" i="3" s="1"/>
  <c r="O124" i="3"/>
  <c r="L124" i="3"/>
  <c r="N124" i="3" s="1"/>
  <c r="P124" i="3" s="1"/>
  <c r="I124" i="3"/>
  <c r="G124" i="3"/>
  <c r="D124" i="3"/>
  <c r="F124" i="3" s="1"/>
  <c r="O123" i="3"/>
  <c r="L123" i="3"/>
  <c r="N123" i="3" s="1"/>
  <c r="P123" i="3" s="1"/>
  <c r="I123" i="3"/>
  <c r="G123" i="3"/>
  <c r="D123" i="3"/>
  <c r="F123" i="3" s="1"/>
  <c r="O122" i="3"/>
  <c r="L122" i="3"/>
  <c r="N122" i="3" s="1"/>
  <c r="P122" i="3" s="1"/>
  <c r="I122" i="3"/>
  <c r="G122" i="3"/>
  <c r="D122" i="3"/>
  <c r="F122" i="3" s="1"/>
  <c r="O121" i="3"/>
  <c r="L121" i="3"/>
  <c r="N121" i="3" s="1"/>
  <c r="P121" i="3" s="1"/>
  <c r="I121" i="3"/>
  <c r="G121" i="3"/>
  <c r="D121" i="3"/>
  <c r="F121" i="3" s="1"/>
  <c r="O120" i="3"/>
  <c r="L120" i="3"/>
  <c r="N120" i="3" s="1"/>
  <c r="P120" i="3" s="1"/>
  <c r="I120" i="3"/>
  <c r="G120" i="3"/>
  <c r="D120" i="3"/>
  <c r="F120" i="3" s="1"/>
  <c r="O119" i="3"/>
  <c r="L119" i="3"/>
  <c r="N119" i="3" s="1"/>
  <c r="P119" i="3" s="1"/>
  <c r="I119" i="3"/>
  <c r="G119" i="3"/>
  <c r="D119" i="3"/>
  <c r="F119" i="3" s="1"/>
  <c r="O118" i="3"/>
  <c r="L118" i="3"/>
  <c r="N118" i="3" s="1"/>
  <c r="P118" i="3" s="1"/>
  <c r="I118" i="3"/>
  <c r="G118" i="3"/>
  <c r="D118" i="3"/>
  <c r="F118" i="3" s="1"/>
  <c r="O117" i="3"/>
  <c r="L117" i="3"/>
  <c r="N117" i="3" s="1"/>
  <c r="P117" i="3" s="1"/>
  <c r="I117" i="3"/>
  <c r="G117" i="3"/>
  <c r="D117" i="3"/>
  <c r="F117" i="3" s="1"/>
  <c r="O116" i="3"/>
  <c r="L116" i="3"/>
  <c r="N116" i="3" s="1"/>
  <c r="P116" i="3" s="1"/>
  <c r="I116" i="3"/>
  <c r="G116" i="3"/>
  <c r="D116" i="3"/>
  <c r="F116" i="3" s="1"/>
  <c r="O115" i="3"/>
  <c r="L115" i="3"/>
  <c r="N115" i="3" s="1"/>
  <c r="P115" i="3" s="1"/>
  <c r="I115" i="3"/>
  <c r="G115" i="3"/>
  <c r="D115" i="3"/>
  <c r="F115" i="3" s="1"/>
  <c r="O114" i="3"/>
  <c r="L114" i="3"/>
  <c r="N114" i="3" s="1"/>
  <c r="P114" i="3" s="1"/>
  <c r="I114" i="3"/>
  <c r="G114" i="3"/>
  <c r="D114" i="3"/>
  <c r="F114" i="3" s="1"/>
  <c r="O113" i="3"/>
  <c r="L113" i="3"/>
  <c r="N113" i="3" s="1"/>
  <c r="P113" i="3" s="1"/>
  <c r="I113" i="3"/>
  <c r="G113" i="3"/>
  <c r="D113" i="3"/>
  <c r="F113" i="3" s="1"/>
  <c r="O112" i="3"/>
  <c r="L112" i="3"/>
  <c r="N112" i="3" s="1"/>
  <c r="P112" i="3" s="1"/>
  <c r="I112" i="3"/>
  <c r="G112" i="3"/>
  <c r="D112" i="3"/>
  <c r="F112" i="3" s="1"/>
  <c r="O111" i="3"/>
  <c r="L111" i="3"/>
  <c r="N111" i="3" s="1"/>
  <c r="P111" i="3" s="1"/>
  <c r="I111" i="3"/>
  <c r="G111" i="3"/>
  <c r="D111" i="3"/>
  <c r="F111" i="3" s="1"/>
  <c r="O110" i="3"/>
  <c r="L110" i="3"/>
  <c r="N110" i="3" s="1"/>
  <c r="P110" i="3" s="1"/>
  <c r="I110" i="3"/>
  <c r="G110" i="3"/>
  <c r="D110" i="3"/>
  <c r="F110" i="3" s="1"/>
  <c r="O109" i="3"/>
  <c r="L109" i="3"/>
  <c r="N109" i="3" s="1"/>
  <c r="P109" i="3" s="1"/>
  <c r="I109" i="3"/>
  <c r="G109" i="3"/>
  <c r="D109" i="3"/>
  <c r="F109" i="3" s="1"/>
  <c r="O108" i="3"/>
  <c r="L108" i="3"/>
  <c r="N108" i="3" s="1"/>
  <c r="P108" i="3" s="1"/>
  <c r="I108" i="3"/>
  <c r="G108" i="3"/>
  <c r="D108" i="3"/>
  <c r="F108" i="3" s="1"/>
  <c r="O107" i="3"/>
  <c r="L107" i="3"/>
  <c r="N107" i="3" s="1"/>
  <c r="P107" i="3" s="1"/>
  <c r="I107" i="3"/>
  <c r="G107" i="3"/>
  <c r="D107" i="3"/>
  <c r="F107" i="3" s="1"/>
  <c r="O106" i="3"/>
  <c r="L106" i="3"/>
  <c r="N106" i="3" s="1"/>
  <c r="P106" i="3" s="1"/>
  <c r="I106" i="3"/>
  <c r="G106" i="3"/>
  <c r="D106" i="3"/>
  <c r="F106" i="3" s="1"/>
  <c r="O105" i="3"/>
  <c r="L105" i="3"/>
  <c r="N105" i="3" s="1"/>
  <c r="P105" i="3" s="1"/>
  <c r="I105" i="3"/>
  <c r="G105" i="3"/>
  <c r="D105" i="3"/>
  <c r="F105" i="3" s="1"/>
  <c r="O104" i="3"/>
  <c r="L104" i="3"/>
  <c r="N104" i="3" s="1"/>
  <c r="P104" i="3" s="1"/>
  <c r="I104" i="3"/>
  <c r="G104" i="3"/>
  <c r="D104" i="3"/>
  <c r="F104" i="3" s="1"/>
  <c r="O103" i="3"/>
  <c r="L103" i="3"/>
  <c r="N103" i="3" s="1"/>
  <c r="P103" i="3" s="1"/>
  <c r="I103" i="3"/>
  <c r="G103" i="3"/>
  <c r="D103" i="3"/>
  <c r="F103" i="3" s="1"/>
  <c r="O102" i="3"/>
  <c r="L102" i="3"/>
  <c r="N102" i="3" s="1"/>
  <c r="P102" i="3" s="1"/>
  <c r="I102" i="3"/>
  <c r="G102" i="3"/>
  <c r="D102" i="3"/>
  <c r="F102" i="3" s="1"/>
  <c r="O101" i="3"/>
  <c r="L101" i="3"/>
  <c r="N101" i="3" s="1"/>
  <c r="P101" i="3" s="1"/>
  <c r="I101" i="3"/>
  <c r="G101" i="3"/>
  <c r="D101" i="3"/>
  <c r="F101" i="3" s="1"/>
  <c r="O100" i="3"/>
  <c r="L100" i="3"/>
  <c r="N100" i="3" s="1"/>
  <c r="P100" i="3" s="1"/>
  <c r="I100" i="3"/>
  <c r="G100" i="3"/>
  <c r="D100" i="3"/>
  <c r="F100" i="3" s="1"/>
  <c r="O99" i="3"/>
  <c r="L99" i="3"/>
  <c r="N99" i="3" s="1"/>
  <c r="P99" i="3" s="1"/>
  <c r="I99" i="3"/>
  <c r="G99" i="3"/>
  <c r="D99" i="3"/>
  <c r="F99" i="3" s="1"/>
  <c r="O98" i="3"/>
  <c r="L98" i="3"/>
  <c r="N98" i="3" s="1"/>
  <c r="P98" i="3" s="1"/>
  <c r="I98" i="3"/>
  <c r="G98" i="3"/>
  <c r="D98" i="3"/>
  <c r="F98" i="3" s="1"/>
  <c r="O97" i="3"/>
  <c r="L97" i="3"/>
  <c r="N97" i="3" s="1"/>
  <c r="P97" i="3" s="1"/>
  <c r="I97" i="3"/>
  <c r="G97" i="3"/>
  <c r="D97" i="3"/>
  <c r="F97" i="3" s="1"/>
  <c r="O96" i="3"/>
  <c r="L96" i="3"/>
  <c r="N96" i="3" s="1"/>
  <c r="P96" i="3" s="1"/>
  <c r="I96" i="3"/>
  <c r="G96" i="3"/>
  <c r="D96" i="3"/>
  <c r="F96" i="3" s="1"/>
  <c r="O95" i="3"/>
  <c r="L95" i="3"/>
  <c r="N95" i="3" s="1"/>
  <c r="P95" i="3" s="1"/>
  <c r="I95" i="3"/>
  <c r="G95" i="3"/>
  <c r="D95" i="3"/>
  <c r="F95" i="3" s="1"/>
  <c r="O94" i="3"/>
  <c r="L94" i="3"/>
  <c r="N94" i="3" s="1"/>
  <c r="P94" i="3" s="1"/>
  <c r="I94" i="3"/>
  <c r="G94" i="3"/>
  <c r="D94" i="3"/>
  <c r="F94" i="3" s="1"/>
  <c r="O93" i="3"/>
  <c r="L93" i="3"/>
  <c r="N93" i="3" s="1"/>
  <c r="P93" i="3" s="1"/>
  <c r="I93" i="3"/>
  <c r="G93" i="3"/>
  <c r="D93" i="3"/>
  <c r="F93" i="3" s="1"/>
  <c r="O92" i="3"/>
  <c r="L92" i="3"/>
  <c r="N92" i="3" s="1"/>
  <c r="P92" i="3" s="1"/>
  <c r="I92" i="3"/>
  <c r="G92" i="3"/>
  <c r="D92" i="3"/>
  <c r="F92" i="3" s="1"/>
  <c r="O91" i="3"/>
  <c r="L91" i="3"/>
  <c r="N91" i="3" s="1"/>
  <c r="P91" i="3" s="1"/>
  <c r="I91" i="3"/>
  <c r="G91" i="3"/>
  <c r="D91" i="3"/>
  <c r="F91" i="3" s="1"/>
  <c r="O90" i="3"/>
  <c r="L90" i="3"/>
  <c r="N90" i="3" s="1"/>
  <c r="P90" i="3" s="1"/>
  <c r="I90" i="3"/>
  <c r="G90" i="3"/>
  <c r="D90" i="3"/>
  <c r="F90" i="3" s="1"/>
  <c r="O89" i="3"/>
  <c r="L89" i="3"/>
  <c r="N89" i="3" s="1"/>
  <c r="P89" i="3" s="1"/>
  <c r="I89" i="3"/>
  <c r="G89" i="3"/>
  <c r="D89" i="3"/>
  <c r="F89" i="3" s="1"/>
  <c r="O88" i="3"/>
  <c r="L88" i="3"/>
  <c r="N88" i="3" s="1"/>
  <c r="P88" i="3" s="1"/>
  <c r="I88" i="3"/>
  <c r="G88" i="3"/>
  <c r="D88" i="3"/>
  <c r="F88" i="3" s="1"/>
  <c r="O87" i="3"/>
  <c r="L87" i="3"/>
  <c r="N87" i="3" s="1"/>
  <c r="P87" i="3" s="1"/>
  <c r="I87" i="3"/>
  <c r="G87" i="3"/>
  <c r="D87" i="3"/>
  <c r="F87" i="3" s="1"/>
  <c r="O86" i="3"/>
  <c r="L86" i="3"/>
  <c r="N86" i="3" s="1"/>
  <c r="P86" i="3" s="1"/>
  <c r="I86" i="3"/>
  <c r="G86" i="3"/>
  <c r="D86" i="3"/>
  <c r="F86" i="3" s="1"/>
  <c r="O85" i="3"/>
  <c r="L85" i="3"/>
  <c r="N85" i="3" s="1"/>
  <c r="P85" i="3" s="1"/>
  <c r="I85" i="3"/>
  <c r="G85" i="3"/>
  <c r="D85" i="3"/>
  <c r="F85" i="3" s="1"/>
  <c r="O84" i="3"/>
  <c r="L84" i="3"/>
  <c r="N84" i="3" s="1"/>
  <c r="P84" i="3" s="1"/>
  <c r="I84" i="3"/>
  <c r="G84" i="3"/>
  <c r="D84" i="3"/>
  <c r="F84" i="3" s="1"/>
  <c r="O83" i="3"/>
  <c r="L83" i="3"/>
  <c r="N83" i="3" s="1"/>
  <c r="P83" i="3" s="1"/>
  <c r="I83" i="3"/>
  <c r="G83" i="3"/>
  <c r="D83" i="3"/>
  <c r="F83" i="3" s="1"/>
  <c r="O82" i="3"/>
  <c r="L82" i="3"/>
  <c r="N82" i="3" s="1"/>
  <c r="P82" i="3" s="1"/>
  <c r="I82" i="3"/>
  <c r="G82" i="3"/>
  <c r="D82" i="3"/>
  <c r="F82" i="3" s="1"/>
  <c r="O81" i="3"/>
  <c r="L81" i="3"/>
  <c r="N81" i="3" s="1"/>
  <c r="P81" i="3" s="1"/>
  <c r="I81" i="3"/>
  <c r="G81" i="3"/>
  <c r="D81" i="3"/>
  <c r="F81" i="3" s="1"/>
  <c r="O80" i="3"/>
  <c r="L80" i="3"/>
  <c r="N80" i="3" s="1"/>
  <c r="P80" i="3" s="1"/>
  <c r="I80" i="3"/>
  <c r="G80" i="3"/>
  <c r="D80" i="3"/>
  <c r="F80" i="3" s="1"/>
  <c r="O79" i="3"/>
  <c r="L79" i="3"/>
  <c r="N79" i="3" s="1"/>
  <c r="P79" i="3" s="1"/>
  <c r="I79" i="3"/>
  <c r="G79" i="3"/>
  <c r="D79" i="3"/>
  <c r="F79" i="3" s="1"/>
  <c r="O78" i="3"/>
  <c r="L78" i="3"/>
  <c r="N78" i="3" s="1"/>
  <c r="P78" i="3" s="1"/>
  <c r="I78" i="3"/>
  <c r="G78" i="3"/>
  <c r="D78" i="3"/>
  <c r="F78" i="3" s="1"/>
  <c r="O77" i="3"/>
  <c r="L77" i="3"/>
  <c r="G77" i="3"/>
  <c r="I77" i="3" s="1"/>
  <c r="F77" i="3"/>
  <c r="D77" i="3"/>
  <c r="O76" i="3"/>
  <c r="P76" i="3" s="1"/>
  <c r="N76" i="3"/>
  <c r="L76" i="3"/>
  <c r="G76" i="3"/>
  <c r="I76" i="3" s="1"/>
  <c r="F76" i="3"/>
  <c r="D76" i="3"/>
  <c r="O75" i="3"/>
  <c r="P75" i="3" s="1"/>
  <c r="N75" i="3"/>
  <c r="L75" i="3"/>
  <c r="G75" i="3"/>
  <c r="I75" i="3" s="1"/>
  <c r="F75" i="3"/>
  <c r="D75" i="3"/>
  <c r="O74" i="3"/>
  <c r="P74" i="3" s="1"/>
  <c r="N74" i="3"/>
  <c r="L74" i="3"/>
  <c r="G74" i="3"/>
  <c r="I74" i="3" s="1"/>
  <c r="F74" i="3"/>
  <c r="D74" i="3"/>
  <c r="O73" i="3"/>
  <c r="P73" i="3" s="1"/>
  <c r="N73" i="3"/>
  <c r="L73" i="3"/>
  <c r="G73" i="3"/>
  <c r="I73" i="3" s="1"/>
  <c r="F73" i="3"/>
  <c r="D73" i="3"/>
  <c r="O72" i="3"/>
  <c r="P72" i="3" s="1"/>
  <c r="N72" i="3"/>
  <c r="L72" i="3"/>
  <c r="G72" i="3"/>
  <c r="I72" i="3" s="1"/>
  <c r="F72" i="3"/>
  <c r="D72" i="3"/>
  <c r="O71" i="3"/>
  <c r="P71" i="3" s="1"/>
  <c r="N71" i="3"/>
  <c r="L71" i="3"/>
  <c r="G71" i="3"/>
  <c r="I71" i="3" s="1"/>
  <c r="F71" i="3"/>
  <c r="D71" i="3"/>
  <c r="O70" i="3"/>
  <c r="P70" i="3" s="1"/>
  <c r="N70" i="3"/>
  <c r="L70" i="3"/>
  <c r="G70" i="3"/>
  <c r="I70" i="3" s="1"/>
  <c r="F70" i="3"/>
  <c r="D70" i="3"/>
  <c r="O69" i="3"/>
  <c r="P69" i="3" s="1"/>
  <c r="N69" i="3"/>
  <c r="L69" i="3"/>
  <c r="I69" i="3"/>
  <c r="F69" i="3"/>
  <c r="O68" i="3"/>
  <c r="L68" i="3"/>
  <c r="N68" i="3" s="1"/>
  <c r="P68" i="3" s="1"/>
  <c r="I68" i="3"/>
  <c r="G68" i="3"/>
  <c r="D68" i="3"/>
  <c r="F68" i="3" s="1"/>
  <c r="O67" i="3"/>
  <c r="L67" i="3"/>
  <c r="N67" i="3" s="1"/>
  <c r="P67" i="3" s="1"/>
  <c r="I67" i="3"/>
  <c r="G67" i="3"/>
  <c r="D67" i="3"/>
  <c r="F67" i="3" s="1"/>
  <c r="O66" i="3"/>
  <c r="L66" i="3"/>
  <c r="N66" i="3" s="1"/>
  <c r="P66" i="3" s="1"/>
  <c r="I66" i="3"/>
  <c r="G66" i="3"/>
  <c r="D66" i="3"/>
  <c r="F66" i="3" s="1"/>
  <c r="O65" i="3"/>
  <c r="L65" i="3"/>
  <c r="N65" i="3" s="1"/>
  <c r="P65" i="3" s="1"/>
  <c r="I65" i="3"/>
  <c r="G65" i="3"/>
  <c r="D65" i="3"/>
  <c r="F65" i="3" s="1"/>
  <c r="O64" i="3"/>
  <c r="L64" i="3"/>
  <c r="N64" i="3" s="1"/>
  <c r="P64" i="3" s="1"/>
  <c r="I64" i="3"/>
  <c r="G64" i="3"/>
  <c r="D64" i="3"/>
  <c r="F64" i="3" s="1"/>
  <c r="O63" i="3"/>
  <c r="L63" i="3"/>
  <c r="N63" i="3" s="1"/>
  <c r="P63" i="3" s="1"/>
  <c r="I63" i="3"/>
  <c r="G63" i="3"/>
  <c r="D63" i="3"/>
  <c r="F63" i="3" s="1"/>
  <c r="O62" i="3"/>
  <c r="L62" i="3"/>
  <c r="N62" i="3" s="1"/>
  <c r="P62" i="3" s="1"/>
  <c r="I62" i="3"/>
  <c r="G62" i="3"/>
  <c r="D62" i="3"/>
  <c r="F62" i="3" s="1"/>
  <c r="O61" i="3"/>
  <c r="L61" i="3"/>
  <c r="N61" i="3" s="1"/>
  <c r="P61" i="3" s="1"/>
  <c r="I61" i="3"/>
  <c r="G61" i="3"/>
  <c r="D61" i="3"/>
  <c r="F61" i="3" s="1"/>
  <c r="O60" i="3"/>
  <c r="L60" i="3"/>
  <c r="N60" i="3" s="1"/>
  <c r="P60" i="3" s="1"/>
  <c r="I60" i="3"/>
  <c r="F60" i="3"/>
  <c r="O59" i="3"/>
  <c r="N59" i="3"/>
  <c r="P59" i="3" s="1"/>
  <c r="L59" i="3"/>
  <c r="G59" i="3"/>
  <c r="I59" i="3" s="1"/>
  <c r="F59" i="3"/>
  <c r="D59" i="3"/>
  <c r="O58" i="3"/>
  <c r="N58" i="3"/>
  <c r="P58" i="3" s="1"/>
  <c r="L58" i="3"/>
  <c r="G58" i="3"/>
  <c r="I58" i="3" s="1"/>
  <c r="F58" i="3"/>
  <c r="D58" i="3"/>
  <c r="O57" i="3"/>
  <c r="N57" i="3"/>
  <c r="P57" i="3" s="1"/>
  <c r="L57" i="3"/>
  <c r="G57" i="3"/>
  <c r="I57" i="3" s="1"/>
  <c r="F57" i="3"/>
  <c r="D57" i="3"/>
  <c r="O56" i="3"/>
  <c r="N56" i="3"/>
  <c r="P56" i="3" s="1"/>
  <c r="L56" i="3"/>
  <c r="I56" i="3"/>
  <c r="F56" i="3"/>
  <c r="O55" i="3"/>
  <c r="L55" i="3"/>
  <c r="N55" i="3" s="1"/>
  <c r="P55" i="3" s="1"/>
  <c r="I55" i="3"/>
  <c r="G55" i="3"/>
  <c r="D55" i="3"/>
  <c r="F55" i="3" s="1"/>
  <c r="O54" i="3"/>
  <c r="L54" i="3"/>
  <c r="N54" i="3" s="1"/>
  <c r="P54" i="3" s="1"/>
  <c r="I54" i="3"/>
  <c r="G54" i="3"/>
  <c r="D54" i="3"/>
  <c r="F54" i="3" s="1"/>
  <c r="O53" i="3"/>
  <c r="L53" i="3"/>
  <c r="N53" i="3" s="1"/>
  <c r="P53" i="3" s="1"/>
  <c r="I53" i="3"/>
  <c r="G53" i="3"/>
  <c r="D53" i="3"/>
  <c r="F53" i="3" s="1"/>
  <c r="O52" i="3"/>
  <c r="L52" i="3"/>
  <c r="N52" i="3" s="1"/>
  <c r="P52" i="3" s="1"/>
  <c r="I52" i="3"/>
  <c r="G52" i="3"/>
  <c r="D52" i="3"/>
  <c r="F52" i="3" s="1"/>
  <c r="O51" i="3"/>
  <c r="L51" i="3"/>
  <c r="N51" i="3" s="1"/>
  <c r="P51" i="3" s="1"/>
  <c r="I51" i="3"/>
  <c r="G51" i="3"/>
  <c r="D51" i="3"/>
  <c r="F51" i="3" s="1"/>
  <c r="Q50" i="3"/>
  <c r="P50" i="3"/>
  <c r="O50" i="3"/>
  <c r="N50" i="3"/>
  <c r="M50" i="3"/>
  <c r="L50" i="3"/>
  <c r="I50" i="3"/>
  <c r="F50" i="3"/>
  <c r="Q49" i="3"/>
  <c r="O49" i="3"/>
  <c r="N49" i="3"/>
  <c r="L49" i="3"/>
  <c r="I49" i="3"/>
  <c r="F49" i="3"/>
  <c r="O48" i="3"/>
  <c r="P48" i="3" s="1"/>
  <c r="N48" i="3"/>
  <c r="L48" i="3"/>
  <c r="G48" i="3"/>
  <c r="I48" i="3" s="1"/>
  <c r="F48" i="3"/>
  <c r="D48" i="3"/>
  <c r="O47" i="3"/>
  <c r="P47" i="3" s="1"/>
  <c r="N47" i="3"/>
  <c r="L47" i="3"/>
  <c r="G47" i="3"/>
  <c r="I47" i="3" s="1"/>
  <c r="F47" i="3"/>
  <c r="D47" i="3"/>
  <c r="O46" i="3"/>
  <c r="P46" i="3" s="1"/>
  <c r="N46" i="3"/>
  <c r="L46" i="3"/>
  <c r="G46" i="3"/>
  <c r="I46" i="3" s="1"/>
  <c r="F46" i="3"/>
  <c r="D46" i="3"/>
  <c r="O45" i="3"/>
  <c r="P45" i="3" s="1"/>
  <c r="N45" i="3"/>
  <c r="L45" i="3"/>
  <c r="I45" i="3"/>
  <c r="F45" i="3"/>
  <c r="O44" i="3"/>
  <c r="L44" i="3"/>
  <c r="N44" i="3" s="1"/>
  <c r="P44" i="3" s="1"/>
  <c r="I44" i="3"/>
  <c r="F44" i="3"/>
  <c r="O43" i="3"/>
  <c r="N43" i="3"/>
  <c r="P43" i="3" s="1"/>
  <c r="L43" i="3"/>
  <c r="G43" i="3"/>
  <c r="I43" i="3" s="1"/>
  <c r="F43" i="3"/>
  <c r="D43" i="3"/>
  <c r="O42" i="3"/>
  <c r="N42" i="3"/>
  <c r="P42" i="3" s="1"/>
  <c r="L42" i="3"/>
  <c r="G42" i="3"/>
  <c r="I42" i="3" s="1"/>
  <c r="F42" i="3"/>
  <c r="D42" i="3"/>
  <c r="O41" i="3"/>
  <c r="N41" i="3"/>
  <c r="P41" i="3" s="1"/>
  <c r="L41" i="3"/>
  <c r="G41" i="3"/>
  <c r="I41" i="3" s="1"/>
  <c r="F41" i="3"/>
  <c r="D41" i="3"/>
  <c r="O40" i="3"/>
  <c r="N40" i="3"/>
  <c r="P40" i="3" s="1"/>
  <c r="L40" i="3"/>
  <c r="G40" i="3"/>
  <c r="I40" i="3" s="1"/>
  <c r="F40" i="3"/>
  <c r="D40" i="3"/>
  <c r="O39" i="3"/>
  <c r="N39" i="3"/>
  <c r="P39" i="3" s="1"/>
  <c r="L39" i="3"/>
  <c r="G39" i="3"/>
  <c r="I39" i="3" s="1"/>
  <c r="F39" i="3"/>
  <c r="D39" i="3"/>
  <c r="O38" i="3"/>
  <c r="N38" i="3"/>
  <c r="P38" i="3" s="1"/>
  <c r="L38" i="3"/>
  <c r="G38" i="3"/>
  <c r="I38" i="3" s="1"/>
  <c r="F38" i="3"/>
  <c r="D38" i="3"/>
  <c r="O37" i="3"/>
  <c r="N37" i="3"/>
  <c r="P37" i="3" s="1"/>
  <c r="L37" i="3"/>
  <c r="I37" i="3"/>
  <c r="F37" i="3"/>
  <c r="O36" i="3"/>
  <c r="L36" i="3"/>
  <c r="N36" i="3" s="1"/>
  <c r="P36" i="3" s="1"/>
  <c r="I36" i="3"/>
  <c r="F36" i="3"/>
  <c r="O35" i="3"/>
  <c r="P35" i="3" s="1"/>
  <c r="N35" i="3"/>
  <c r="L35" i="3"/>
  <c r="I35" i="3"/>
  <c r="F35" i="3"/>
  <c r="O34" i="3"/>
  <c r="L34" i="3"/>
  <c r="N34" i="3" s="1"/>
  <c r="P34" i="3" s="1"/>
  <c r="I34" i="3"/>
  <c r="F34" i="3"/>
  <c r="O33" i="3"/>
  <c r="N33" i="3"/>
  <c r="P33" i="3" s="1"/>
  <c r="L33" i="3"/>
  <c r="G33" i="3"/>
  <c r="I33" i="3" s="1"/>
  <c r="F33" i="3"/>
  <c r="D33" i="3"/>
  <c r="O32" i="3"/>
  <c r="N32" i="3"/>
  <c r="P32" i="3" s="1"/>
  <c r="L32" i="3"/>
  <c r="I32" i="3"/>
  <c r="F32" i="3"/>
  <c r="O31" i="3"/>
  <c r="L31" i="3"/>
  <c r="N31" i="3" s="1"/>
  <c r="P31" i="3" s="1"/>
  <c r="I31" i="3"/>
  <c r="G31" i="3"/>
  <c r="D31" i="3"/>
  <c r="F31" i="3" s="1"/>
  <c r="O30" i="3"/>
  <c r="L30" i="3"/>
  <c r="N30" i="3" s="1"/>
  <c r="P30" i="3" s="1"/>
  <c r="I30" i="3"/>
  <c r="G30" i="3"/>
  <c r="D30" i="3"/>
  <c r="F30" i="3" s="1"/>
  <c r="O29" i="3"/>
  <c r="L29" i="3"/>
  <c r="N29" i="3" s="1"/>
  <c r="P29" i="3" s="1"/>
  <c r="I29" i="3"/>
  <c r="G29" i="3"/>
  <c r="D29" i="3"/>
  <c r="F29" i="3" s="1"/>
  <c r="O28" i="3"/>
  <c r="L28" i="3"/>
  <c r="N28" i="3" s="1"/>
  <c r="P28" i="3" s="1"/>
  <c r="I28" i="3"/>
  <c r="G28" i="3"/>
  <c r="D28" i="3"/>
  <c r="F28" i="3" s="1"/>
  <c r="O27" i="3"/>
  <c r="L27" i="3"/>
  <c r="N27" i="3" s="1"/>
  <c r="P27" i="3" s="1"/>
  <c r="I27" i="3"/>
  <c r="F27" i="3"/>
  <c r="O26" i="3"/>
  <c r="P26" i="3" s="1"/>
  <c r="N26" i="3"/>
  <c r="L26" i="3"/>
  <c r="G26" i="3"/>
  <c r="I26" i="3" s="1"/>
  <c r="F26" i="3"/>
  <c r="D26" i="3"/>
  <c r="O25" i="3"/>
  <c r="P25" i="3" s="1"/>
  <c r="N25" i="3"/>
  <c r="L25" i="3"/>
  <c r="G25" i="3"/>
  <c r="I25" i="3" s="1"/>
  <c r="F25" i="3"/>
  <c r="D25" i="3"/>
  <c r="O24" i="3"/>
  <c r="P24" i="3" s="1"/>
  <c r="N24" i="3"/>
  <c r="L24" i="3"/>
  <c r="G24" i="3"/>
  <c r="I24" i="3" s="1"/>
  <c r="F24" i="3"/>
  <c r="D24" i="3"/>
  <c r="O23" i="3"/>
  <c r="P23" i="3" s="1"/>
  <c r="N23" i="3"/>
  <c r="L23" i="3"/>
  <c r="I23" i="3"/>
  <c r="F23" i="3"/>
  <c r="O22" i="3"/>
  <c r="L22" i="3"/>
  <c r="N22" i="3" s="1"/>
  <c r="P22" i="3" s="1"/>
  <c r="I22" i="3"/>
  <c r="G22" i="3"/>
  <c r="D22" i="3"/>
  <c r="F22" i="3" s="1"/>
  <c r="O21" i="3"/>
  <c r="L21" i="3"/>
  <c r="N21" i="3" s="1"/>
  <c r="P21" i="3" s="1"/>
  <c r="I21" i="3"/>
  <c r="G21" i="3"/>
  <c r="D21" i="3"/>
  <c r="F21" i="3" s="1"/>
  <c r="O20" i="3"/>
  <c r="L20" i="3"/>
  <c r="N20" i="3" s="1"/>
  <c r="P20" i="3" s="1"/>
  <c r="I20" i="3"/>
  <c r="F20" i="3"/>
  <c r="D20" i="3"/>
  <c r="O19" i="3"/>
  <c r="N19" i="3"/>
  <c r="P19" i="3" s="1"/>
  <c r="L19" i="3"/>
  <c r="I19" i="3"/>
  <c r="F19" i="3"/>
  <c r="O18" i="3"/>
  <c r="L18" i="3"/>
  <c r="N18" i="3" s="1"/>
  <c r="P18" i="3" s="1"/>
  <c r="I18" i="3"/>
  <c r="G18" i="3"/>
  <c r="F18" i="3"/>
  <c r="D18" i="3"/>
  <c r="O17" i="3"/>
  <c r="L17" i="3"/>
  <c r="N17" i="3" s="1"/>
  <c r="P17" i="3" s="1"/>
  <c r="I17" i="3"/>
  <c r="F17" i="3"/>
  <c r="P16" i="3"/>
  <c r="O16" i="3"/>
  <c r="N16" i="3"/>
  <c r="L16" i="3"/>
  <c r="G16" i="3"/>
  <c r="I16" i="3" s="1"/>
  <c r="F16" i="3"/>
  <c r="D16" i="3"/>
  <c r="P15" i="3"/>
  <c r="O15" i="3"/>
  <c r="N15" i="3"/>
  <c r="L15" i="3"/>
  <c r="I15" i="3"/>
  <c r="F15" i="3"/>
  <c r="O14" i="3"/>
  <c r="N14" i="3"/>
  <c r="P14" i="3" s="1"/>
  <c r="L14" i="3"/>
  <c r="I14" i="3"/>
  <c r="G14" i="3"/>
  <c r="D14" i="3"/>
  <c r="F14" i="3" s="1"/>
  <c r="O13" i="3"/>
  <c r="N13" i="3"/>
  <c r="P13" i="3" s="1"/>
  <c r="L13" i="3"/>
  <c r="I13" i="3"/>
  <c r="G13" i="3"/>
  <c r="D13" i="3"/>
  <c r="F13" i="3" s="1"/>
  <c r="O12" i="3"/>
  <c r="N12" i="3"/>
  <c r="P12" i="3" s="1"/>
  <c r="L12" i="3"/>
  <c r="I12" i="3"/>
  <c r="G12" i="3"/>
  <c r="D12" i="3"/>
  <c r="F12" i="3" s="1"/>
  <c r="O11" i="3"/>
  <c r="N11" i="3"/>
  <c r="P11" i="3" s="1"/>
  <c r="L11" i="3"/>
  <c r="I11" i="3"/>
  <c r="G11" i="3"/>
  <c r="D11" i="3"/>
  <c r="F11" i="3" s="1"/>
  <c r="O10" i="3"/>
  <c r="N10" i="3"/>
  <c r="P10" i="3" s="1"/>
  <c r="L10" i="3"/>
  <c r="I10" i="3"/>
  <c r="G10" i="3"/>
  <c r="D10" i="3"/>
  <c r="F10" i="3" s="1"/>
  <c r="O9" i="3"/>
  <c r="N9" i="3"/>
  <c r="P9" i="3" s="1"/>
  <c r="L9" i="3"/>
  <c r="I9" i="3"/>
  <c r="F9" i="3"/>
  <c r="O8" i="3"/>
  <c r="N8" i="3"/>
  <c r="P8" i="3" s="1"/>
  <c r="L8" i="3"/>
  <c r="I8" i="3"/>
  <c r="G8" i="3"/>
  <c r="F8" i="3"/>
  <c r="Q7" i="3"/>
  <c r="Q222" i="3" s="1"/>
  <c r="Q226" i="3" s="1"/>
  <c r="P7" i="3"/>
  <c r="O7" i="3"/>
  <c r="N7" i="3"/>
  <c r="M7" i="3"/>
  <c r="L7" i="3"/>
  <c r="L222" i="3" s="1"/>
  <c r="L224" i="3" s="1"/>
  <c r="I7" i="3"/>
  <c r="F7" i="3"/>
  <c r="O64" i="17" l="1"/>
  <c r="Q62" i="17"/>
  <c r="O63" i="17"/>
  <c r="O222" i="3"/>
  <c r="I222" i="3"/>
  <c r="G222" i="3"/>
  <c r="M222" i="3"/>
  <c r="M225" i="3" s="1"/>
  <c r="P154" i="3"/>
  <c r="F227" i="3"/>
  <c r="N222" i="3"/>
  <c r="N226" i="3" s="1"/>
  <c r="P156" i="3"/>
  <c r="D222" i="3"/>
  <c r="F222" i="3"/>
  <c r="P155" i="3"/>
  <c r="P222" i="3" s="1"/>
  <c r="F225" i="3"/>
  <c r="H227" i="2"/>
  <c r="E227" i="2"/>
  <c r="G224" i="2"/>
  <c r="I224" i="2" s="1"/>
  <c r="I227" i="2" s="1"/>
  <c r="F224" i="2"/>
  <c r="F227" i="2" s="1"/>
  <c r="D224" i="2"/>
  <c r="D227" i="2" s="1"/>
  <c r="Q222" i="2"/>
  <c r="Q226" i="2" s="1"/>
  <c r="M222" i="2"/>
  <c r="M225" i="2" s="1"/>
  <c r="H222" i="2"/>
  <c r="E222" i="2"/>
  <c r="L222" i="2" s="1"/>
  <c r="L224" i="2" s="1"/>
  <c r="O221" i="2"/>
  <c r="L221" i="2"/>
  <c r="N221" i="2" s="1"/>
  <c r="P221" i="2" s="1"/>
  <c r="I221" i="2"/>
  <c r="F221" i="2"/>
  <c r="O220" i="2"/>
  <c r="L220" i="2"/>
  <c r="N220" i="2" s="1"/>
  <c r="P220" i="2" s="1"/>
  <c r="I220" i="2"/>
  <c r="F220" i="2"/>
  <c r="O219" i="2"/>
  <c r="P219" i="2" s="1"/>
  <c r="N219" i="2"/>
  <c r="L219" i="2"/>
  <c r="I219" i="2"/>
  <c r="F219" i="2"/>
  <c r="O218" i="2"/>
  <c r="L218" i="2"/>
  <c r="N218" i="2" s="1"/>
  <c r="I218" i="2"/>
  <c r="F218" i="2"/>
  <c r="O217" i="2"/>
  <c r="L217" i="2"/>
  <c r="N217" i="2" s="1"/>
  <c r="I217" i="2"/>
  <c r="F217" i="2"/>
  <c r="O216" i="2"/>
  <c r="N216" i="2"/>
  <c r="L216" i="2"/>
  <c r="I216" i="2"/>
  <c r="F216" i="2"/>
  <c r="O215" i="2"/>
  <c r="L215" i="2"/>
  <c r="N215" i="2" s="1"/>
  <c r="I215" i="2"/>
  <c r="F215" i="2"/>
  <c r="O214" i="2"/>
  <c r="L214" i="2"/>
  <c r="N214" i="2" s="1"/>
  <c r="P214" i="2" s="1"/>
  <c r="I214" i="2"/>
  <c r="F214" i="2"/>
  <c r="O213" i="2"/>
  <c r="L213" i="2"/>
  <c r="N213" i="2" s="1"/>
  <c r="P213" i="2" s="1"/>
  <c r="I213" i="2"/>
  <c r="F213" i="2"/>
  <c r="O212" i="2"/>
  <c r="N212" i="2"/>
  <c r="P212" i="2" s="1"/>
  <c r="L212" i="2"/>
  <c r="I212" i="2"/>
  <c r="F212" i="2"/>
  <c r="O211" i="2"/>
  <c r="N211" i="2"/>
  <c r="L211" i="2"/>
  <c r="I211" i="2"/>
  <c r="F211" i="2"/>
  <c r="O210" i="2"/>
  <c r="L210" i="2"/>
  <c r="N210" i="2" s="1"/>
  <c r="P210" i="2" s="1"/>
  <c r="I210" i="2"/>
  <c r="F210" i="2"/>
  <c r="O209" i="2"/>
  <c r="L209" i="2"/>
  <c r="N209" i="2" s="1"/>
  <c r="I209" i="2"/>
  <c r="F209" i="2"/>
  <c r="O208" i="2"/>
  <c r="L208" i="2"/>
  <c r="N208" i="2" s="1"/>
  <c r="P208" i="2" s="1"/>
  <c r="I208" i="2"/>
  <c r="F208" i="2"/>
  <c r="O207" i="2"/>
  <c r="L207" i="2"/>
  <c r="N207" i="2" s="1"/>
  <c r="P207" i="2" s="1"/>
  <c r="I207" i="2"/>
  <c r="F207" i="2"/>
  <c r="O206" i="2"/>
  <c r="L206" i="2"/>
  <c r="N206" i="2" s="1"/>
  <c r="P206" i="2" s="1"/>
  <c r="I206" i="2"/>
  <c r="F206" i="2"/>
  <c r="O205" i="2"/>
  <c r="L205" i="2"/>
  <c r="N205" i="2" s="1"/>
  <c r="P205" i="2" s="1"/>
  <c r="I205" i="2"/>
  <c r="F205" i="2"/>
  <c r="O204" i="2"/>
  <c r="L204" i="2"/>
  <c r="N204" i="2" s="1"/>
  <c r="P204" i="2" s="1"/>
  <c r="I204" i="2"/>
  <c r="F204" i="2"/>
  <c r="O203" i="2"/>
  <c r="L203" i="2"/>
  <c r="N203" i="2" s="1"/>
  <c r="P203" i="2" s="1"/>
  <c r="I203" i="2"/>
  <c r="F203" i="2"/>
  <c r="O202" i="2"/>
  <c r="L202" i="2"/>
  <c r="N202" i="2" s="1"/>
  <c r="I202" i="2"/>
  <c r="F202" i="2"/>
  <c r="O201" i="2"/>
  <c r="L201" i="2"/>
  <c r="N201" i="2" s="1"/>
  <c r="I201" i="2"/>
  <c r="F201" i="2"/>
  <c r="O200" i="2"/>
  <c r="N200" i="2"/>
  <c r="L200" i="2"/>
  <c r="I200" i="2"/>
  <c r="F200" i="2"/>
  <c r="O199" i="2"/>
  <c r="L199" i="2"/>
  <c r="N199" i="2" s="1"/>
  <c r="P199" i="2" s="1"/>
  <c r="I199" i="2"/>
  <c r="F199" i="2"/>
  <c r="O198" i="2"/>
  <c r="L198" i="2"/>
  <c r="N198" i="2" s="1"/>
  <c r="P198" i="2" s="1"/>
  <c r="I198" i="2"/>
  <c r="F198" i="2"/>
  <c r="O197" i="2"/>
  <c r="L197" i="2"/>
  <c r="N197" i="2" s="1"/>
  <c r="P197" i="2" s="1"/>
  <c r="I197" i="2"/>
  <c r="F197" i="2"/>
  <c r="O196" i="2"/>
  <c r="N196" i="2"/>
  <c r="P196" i="2" s="1"/>
  <c r="L196" i="2"/>
  <c r="I196" i="2"/>
  <c r="F196" i="2"/>
  <c r="O195" i="2"/>
  <c r="N195" i="2"/>
  <c r="P195" i="2" s="1"/>
  <c r="L195" i="2"/>
  <c r="I195" i="2"/>
  <c r="F195" i="2"/>
  <c r="O194" i="2"/>
  <c r="L194" i="2"/>
  <c r="N194" i="2" s="1"/>
  <c r="I194" i="2"/>
  <c r="F194" i="2"/>
  <c r="O193" i="2"/>
  <c r="L193" i="2"/>
  <c r="N193" i="2" s="1"/>
  <c r="I193" i="2"/>
  <c r="F193" i="2"/>
  <c r="O192" i="2"/>
  <c r="L192" i="2"/>
  <c r="N192" i="2" s="1"/>
  <c r="P192" i="2" s="1"/>
  <c r="I192" i="2"/>
  <c r="F192" i="2"/>
  <c r="O191" i="2"/>
  <c r="L191" i="2"/>
  <c r="N191" i="2" s="1"/>
  <c r="P191" i="2" s="1"/>
  <c r="I191" i="2"/>
  <c r="F191" i="2"/>
  <c r="O190" i="2"/>
  <c r="L190" i="2"/>
  <c r="N190" i="2" s="1"/>
  <c r="P190" i="2" s="1"/>
  <c r="I190" i="2"/>
  <c r="F190" i="2"/>
  <c r="O189" i="2"/>
  <c r="L189" i="2"/>
  <c r="N189" i="2" s="1"/>
  <c r="P189" i="2" s="1"/>
  <c r="I189" i="2"/>
  <c r="F189" i="2"/>
  <c r="O188" i="2"/>
  <c r="L188" i="2"/>
  <c r="N188" i="2" s="1"/>
  <c r="P188" i="2" s="1"/>
  <c r="I188" i="2"/>
  <c r="F188" i="2"/>
  <c r="O187" i="2"/>
  <c r="N187" i="2"/>
  <c r="L187" i="2"/>
  <c r="I187" i="2"/>
  <c r="F187" i="2"/>
  <c r="O186" i="2"/>
  <c r="L186" i="2"/>
  <c r="N186" i="2" s="1"/>
  <c r="I186" i="2"/>
  <c r="F186" i="2"/>
  <c r="O185" i="2"/>
  <c r="L185" i="2"/>
  <c r="N185" i="2" s="1"/>
  <c r="I185" i="2"/>
  <c r="F185" i="2"/>
  <c r="O184" i="2"/>
  <c r="N184" i="2"/>
  <c r="L184" i="2"/>
  <c r="I184" i="2"/>
  <c r="F184" i="2"/>
  <c r="O183" i="2"/>
  <c r="L183" i="2"/>
  <c r="N183" i="2" s="1"/>
  <c r="P183" i="2" s="1"/>
  <c r="I183" i="2"/>
  <c r="F183" i="2"/>
  <c r="O182" i="2"/>
  <c r="L182" i="2"/>
  <c r="N182" i="2" s="1"/>
  <c r="P182" i="2" s="1"/>
  <c r="I182" i="2"/>
  <c r="F182" i="2"/>
  <c r="O181" i="2"/>
  <c r="L181" i="2"/>
  <c r="N181" i="2" s="1"/>
  <c r="P181" i="2" s="1"/>
  <c r="I181" i="2"/>
  <c r="F181" i="2"/>
  <c r="O180" i="2"/>
  <c r="N180" i="2"/>
  <c r="P180" i="2" s="1"/>
  <c r="L180" i="2"/>
  <c r="I180" i="2"/>
  <c r="F180" i="2"/>
  <c r="O179" i="2"/>
  <c r="N179" i="2"/>
  <c r="P179" i="2" s="1"/>
  <c r="L179" i="2"/>
  <c r="I179" i="2"/>
  <c r="F179" i="2"/>
  <c r="O178" i="2"/>
  <c r="L178" i="2"/>
  <c r="N178" i="2" s="1"/>
  <c r="I178" i="2"/>
  <c r="F178" i="2"/>
  <c r="O177" i="2"/>
  <c r="L177" i="2"/>
  <c r="N177" i="2" s="1"/>
  <c r="I177" i="2"/>
  <c r="F177" i="2"/>
  <c r="O176" i="2"/>
  <c r="L176" i="2"/>
  <c r="N176" i="2" s="1"/>
  <c r="P176" i="2" s="1"/>
  <c r="I176" i="2"/>
  <c r="F176" i="2"/>
  <c r="O175" i="2"/>
  <c r="L175" i="2"/>
  <c r="N175" i="2" s="1"/>
  <c r="P175" i="2" s="1"/>
  <c r="I175" i="2"/>
  <c r="F175" i="2"/>
  <c r="O174" i="2"/>
  <c r="L174" i="2"/>
  <c r="N174" i="2" s="1"/>
  <c r="P174" i="2" s="1"/>
  <c r="I174" i="2"/>
  <c r="F174" i="2"/>
  <c r="O173" i="2"/>
  <c r="L173" i="2"/>
  <c r="N173" i="2" s="1"/>
  <c r="P173" i="2" s="1"/>
  <c r="I173" i="2"/>
  <c r="F173" i="2"/>
  <c r="O172" i="2"/>
  <c r="L172" i="2"/>
  <c r="N172" i="2" s="1"/>
  <c r="P172" i="2" s="1"/>
  <c r="I172" i="2"/>
  <c r="F172" i="2"/>
  <c r="O171" i="2"/>
  <c r="N171" i="2"/>
  <c r="L171" i="2"/>
  <c r="I171" i="2"/>
  <c r="F171" i="2"/>
  <c r="O170" i="2"/>
  <c r="L170" i="2"/>
  <c r="N170" i="2" s="1"/>
  <c r="I170" i="2"/>
  <c r="F170" i="2"/>
  <c r="O169" i="2"/>
  <c r="L169" i="2"/>
  <c r="N169" i="2" s="1"/>
  <c r="I169" i="2"/>
  <c r="F169" i="2"/>
  <c r="O168" i="2"/>
  <c r="N168" i="2"/>
  <c r="L168" i="2"/>
  <c r="I168" i="2"/>
  <c r="F168" i="2"/>
  <c r="O167" i="2"/>
  <c r="L167" i="2"/>
  <c r="N167" i="2" s="1"/>
  <c r="P167" i="2" s="1"/>
  <c r="I167" i="2"/>
  <c r="F167" i="2"/>
  <c r="O166" i="2"/>
  <c r="L166" i="2"/>
  <c r="N166" i="2" s="1"/>
  <c r="P166" i="2" s="1"/>
  <c r="I166" i="2"/>
  <c r="F166" i="2"/>
  <c r="O165" i="2"/>
  <c r="L165" i="2"/>
  <c r="N165" i="2" s="1"/>
  <c r="P165" i="2" s="1"/>
  <c r="I165" i="2"/>
  <c r="F165" i="2"/>
  <c r="O164" i="2"/>
  <c r="N164" i="2"/>
  <c r="P164" i="2" s="1"/>
  <c r="L164" i="2"/>
  <c r="I164" i="2"/>
  <c r="F164" i="2"/>
  <c r="O163" i="2"/>
  <c r="N163" i="2"/>
  <c r="P163" i="2" s="1"/>
  <c r="L163" i="2"/>
  <c r="I163" i="2"/>
  <c r="F163" i="2"/>
  <c r="O162" i="2"/>
  <c r="L162" i="2"/>
  <c r="N162" i="2" s="1"/>
  <c r="I162" i="2"/>
  <c r="F162" i="2"/>
  <c r="O161" i="2"/>
  <c r="L161" i="2"/>
  <c r="N161" i="2" s="1"/>
  <c r="I161" i="2"/>
  <c r="F161" i="2"/>
  <c r="O160" i="2"/>
  <c r="L160" i="2"/>
  <c r="N160" i="2" s="1"/>
  <c r="P160" i="2" s="1"/>
  <c r="I160" i="2"/>
  <c r="F160" i="2"/>
  <c r="O159" i="2"/>
  <c r="L159" i="2"/>
  <c r="N159" i="2" s="1"/>
  <c r="P159" i="2" s="1"/>
  <c r="I159" i="2"/>
  <c r="F159" i="2"/>
  <c r="O158" i="2"/>
  <c r="L158" i="2"/>
  <c r="N158" i="2" s="1"/>
  <c r="P158" i="2" s="1"/>
  <c r="I158" i="2"/>
  <c r="F158" i="2"/>
  <c r="O157" i="2"/>
  <c r="L157" i="2"/>
  <c r="N157" i="2" s="1"/>
  <c r="P157" i="2" s="1"/>
  <c r="I157" i="2"/>
  <c r="F157" i="2"/>
  <c r="O156" i="2"/>
  <c r="L156" i="2"/>
  <c r="N156" i="2" s="1"/>
  <c r="P156" i="2" s="1"/>
  <c r="I156" i="2"/>
  <c r="F156" i="2"/>
  <c r="O155" i="2"/>
  <c r="N155" i="2"/>
  <c r="L155" i="2"/>
  <c r="I155" i="2"/>
  <c r="F155" i="2"/>
  <c r="O154" i="2"/>
  <c r="L154" i="2"/>
  <c r="N154" i="2" s="1"/>
  <c r="I154" i="2"/>
  <c r="F154" i="2"/>
  <c r="O153" i="2"/>
  <c r="L153" i="2"/>
  <c r="N153" i="2" s="1"/>
  <c r="I153" i="2"/>
  <c r="F153" i="2"/>
  <c r="O152" i="2"/>
  <c r="L152" i="2"/>
  <c r="N152" i="2" s="1"/>
  <c r="P152" i="2" s="1"/>
  <c r="I152" i="2"/>
  <c r="F152" i="2"/>
  <c r="O151" i="2"/>
  <c r="L151" i="2"/>
  <c r="N151" i="2" s="1"/>
  <c r="P151" i="2" s="1"/>
  <c r="I151" i="2"/>
  <c r="F151" i="2"/>
  <c r="O150" i="2"/>
  <c r="L150" i="2"/>
  <c r="N150" i="2" s="1"/>
  <c r="I150" i="2"/>
  <c r="F150" i="2"/>
  <c r="O149" i="2"/>
  <c r="L149" i="2"/>
  <c r="N149" i="2" s="1"/>
  <c r="P149" i="2" s="1"/>
  <c r="I149" i="2"/>
  <c r="F149" i="2"/>
  <c r="O148" i="2"/>
  <c r="L148" i="2"/>
  <c r="N148" i="2" s="1"/>
  <c r="P148" i="2" s="1"/>
  <c r="I148" i="2"/>
  <c r="F148" i="2"/>
  <c r="O147" i="2"/>
  <c r="L147" i="2"/>
  <c r="N147" i="2" s="1"/>
  <c r="P147" i="2" s="1"/>
  <c r="I147" i="2"/>
  <c r="F147" i="2"/>
  <c r="O146" i="2"/>
  <c r="L146" i="2"/>
  <c r="N146" i="2" s="1"/>
  <c r="P146" i="2" s="1"/>
  <c r="I146" i="2"/>
  <c r="F146" i="2"/>
  <c r="O145" i="2"/>
  <c r="L145" i="2"/>
  <c r="N145" i="2" s="1"/>
  <c r="P145" i="2" s="1"/>
  <c r="I145" i="2"/>
  <c r="F145" i="2"/>
  <c r="O144" i="2"/>
  <c r="N144" i="2"/>
  <c r="P144" i="2" s="1"/>
  <c r="L144" i="2"/>
  <c r="I144" i="2"/>
  <c r="F144" i="2"/>
  <c r="O143" i="2"/>
  <c r="L143" i="2"/>
  <c r="N143" i="2" s="1"/>
  <c r="P143" i="2" s="1"/>
  <c r="I143" i="2"/>
  <c r="F143" i="2"/>
  <c r="O142" i="2"/>
  <c r="L142" i="2"/>
  <c r="N142" i="2" s="1"/>
  <c r="I142" i="2"/>
  <c r="F142" i="2"/>
  <c r="O141" i="2"/>
  <c r="L141" i="2"/>
  <c r="N141" i="2" s="1"/>
  <c r="P141" i="2" s="1"/>
  <c r="I141" i="2"/>
  <c r="F141" i="2"/>
  <c r="P140" i="2"/>
  <c r="O140" i="2"/>
  <c r="N140" i="2"/>
  <c r="L140" i="2"/>
  <c r="I140" i="2"/>
  <c r="F140" i="2"/>
  <c r="O139" i="2"/>
  <c r="N139" i="2"/>
  <c r="P139" i="2" s="1"/>
  <c r="L139" i="2"/>
  <c r="I139" i="2"/>
  <c r="F139" i="2"/>
  <c r="O138" i="2"/>
  <c r="L138" i="2"/>
  <c r="N138" i="2" s="1"/>
  <c r="I138" i="2"/>
  <c r="F138" i="2"/>
  <c r="O137" i="2"/>
  <c r="L137" i="2"/>
  <c r="N137" i="2" s="1"/>
  <c r="I137" i="2"/>
  <c r="F137" i="2"/>
  <c r="O136" i="2"/>
  <c r="L136" i="2"/>
  <c r="N136" i="2" s="1"/>
  <c r="P136" i="2" s="1"/>
  <c r="I136" i="2"/>
  <c r="F136" i="2"/>
  <c r="O135" i="2"/>
  <c r="N135" i="2"/>
  <c r="P135" i="2" s="1"/>
  <c r="L135" i="2"/>
  <c r="I135" i="2"/>
  <c r="F135" i="2"/>
  <c r="O134" i="2"/>
  <c r="L134" i="2"/>
  <c r="N134" i="2" s="1"/>
  <c r="P134" i="2" s="1"/>
  <c r="I134" i="2"/>
  <c r="F134" i="2"/>
  <c r="O133" i="2"/>
  <c r="L133" i="2"/>
  <c r="N133" i="2" s="1"/>
  <c r="I133" i="2"/>
  <c r="F133" i="2"/>
  <c r="O132" i="2"/>
  <c r="P132" i="2" s="1"/>
  <c r="N132" i="2"/>
  <c r="L132" i="2"/>
  <c r="I132" i="2"/>
  <c r="F132" i="2"/>
  <c r="O131" i="2"/>
  <c r="L131" i="2"/>
  <c r="N131" i="2" s="1"/>
  <c r="P131" i="2" s="1"/>
  <c r="I131" i="2"/>
  <c r="F131" i="2"/>
  <c r="O130" i="2"/>
  <c r="L130" i="2"/>
  <c r="N130" i="2" s="1"/>
  <c r="P130" i="2" s="1"/>
  <c r="I130" i="2"/>
  <c r="F130" i="2"/>
  <c r="O129" i="2"/>
  <c r="L129" i="2"/>
  <c r="N129" i="2" s="1"/>
  <c r="P129" i="2" s="1"/>
  <c r="I129" i="2"/>
  <c r="F129" i="2"/>
  <c r="O128" i="2"/>
  <c r="N128" i="2"/>
  <c r="P128" i="2" s="1"/>
  <c r="L128" i="2"/>
  <c r="I128" i="2"/>
  <c r="F128" i="2"/>
  <c r="O127" i="2"/>
  <c r="N127" i="2"/>
  <c r="L127" i="2"/>
  <c r="I127" i="2"/>
  <c r="F127" i="2"/>
  <c r="O126" i="2"/>
  <c r="L126" i="2"/>
  <c r="N126" i="2" s="1"/>
  <c r="P126" i="2" s="1"/>
  <c r="I126" i="2"/>
  <c r="F126" i="2"/>
  <c r="O125" i="2"/>
  <c r="L125" i="2"/>
  <c r="N125" i="2" s="1"/>
  <c r="I125" i="2"/>
  <c r="F125" i="2"/>
  <c r="O124" i="2"/>
  <c r="L124" i="2"/>
  <c r="N124" i="2" s="1"/>
  <c r="P124" i="2" s="1"/>
  <c r="I124" i="2"/>
  <c r="F124" i="2"/>
  <c r="O123" i="2"/>
  <c r="N123" i="2"/>
  <c r="L123" i="2"/>
  <c r="I123" i="2"/>
  <c r="F123" i="2"/>
  <c r="O122" i="2"/>
  <c r="L122" i="2"/>
  <c r="N122" i="2" s="1"/>
  <c r="I122" i="2"/>
  <c r="F122" i="2"/>
  <c r="O121" i="2"/>
  <c r="L121" i="2"/>
  <c r="N121" i="2" s="1"/>
  <c r="I121" i="2"/>
  <c r="F121" i="2"/>
  <c r="O120" i="2"/>
  <c r="L120" i="2"/>
  <c r="N120" i="2" s="1"/>
  <c r="P120" i="2" s="1"/>
  <c r="I120" i="2"/>
  <c r="F120" i="2"/>
  <c r="O119" i="2"/>
  <c r="L119" i="2"/>
  <c r="N119" i="2" s="1"/>
  <c r="P119" i="2" s="1"/>
  <c r="I119" i="2"/>
  <c r="F119" i="2"/>
  <c r="O118" i="2"/>
  <c r="L118" i="2"/>
  <c r="N118" i="2" s="1"/>
  <c r="I118" i="2"/>
  <c r="F118" i="2"/>
  <c r="O117" i="2"/>
  <c r="L117" i="2"/>
  <c r="N117" i="2" s="1"/>
  <c r="P117" i="2" s="1"/>
  <c r="I117" i="2"/>
  <c r="F117" i="2"/>
  <c r="O116" i="2"/>
  <c r="L116" i="2"/>
  <c r="N116" i="2" s="1"/>
  <c r="P116" i="2" s="1"/>
  <c r="I116" i="2"/>
  <c r="F116" i="2"/>
  <c r="O115" i="2"/>
  <c r="L115" i="2"/>
  <c r="N115" i="2" s="1"/>
  <c r="P115" i="2" s="1"/>
  <c r="I115" i="2"/>
  <c r="F115" i="2"/>
  <c r="O114" i="2"/>
  <c r="L114" i="2"/>
  <c r="N114" i="2" s="1"/>
  <c r="P114" i="2" s="1"/>
  <c r="I114" i="2"/>
  <c r="F114" i="2"/>
  <c r="O113" i="2"/>
  <c r="L113" i="2"/>
  <c r="N113" i="2" s="1"/>
  <c r="P113" i="2" s="1"/>
  <c r="I113" i="2"/>
  <c r="F113" i="2"/>
  <c r="O112" i="2"/>
  <c r="N112" i="2"/>
  <c r="P112" i="2" s="1"/>
  <c r="L112" i="2"/>
  <c r="I112" i="2"/>
  <c r="F112" i="2"/>
  <c r="O111" i="2"/>
  <c r="L111" i="2"/>
  <c r="N111" i="2" s="1"/>
  <c r="P111" i="2" s="1"/>
  <c r="I111" i="2"/>
  <c r="F111" i="2"/>
  <c r="O110" i="2"/>
  <c r="L110" i="2"/>
  <c r="N110" i="2" s="1"/>
  <c r="I110" i="2"/>
  <c r="F110" i="2"/>
  <c r="O109" i="2"/>
  <c r="L109" i="2"/>
  <c r="N109" i="2" s="1"/>
  <c r="P109" i="2" s="1"/>
  <c r="I109" i="2"/>
  <c r="F109" i="2"/>
  <c r="P108" i="2"/>
  <c r="O108" i="2"/>
  <c r="N108" i="2"/>
  <c r="L108" i="2"/>
  <c r="I108" i="2"/>
  <c r="F108" i="2"/>
  <c r="O107" i="2"/>
  <c r="N107" i="2"/>
  <c r="P107" i="2" s="1"/>
  <c r="L107" i="2"/>
  <c r="I107" i="2"/>
  <c r="F107" i="2"/>
  <c r="O106" i="2"/>
  <c r="L106" i="2"/>
  <c r="N106" i="2" s="1"/>
  <c r="I106" i="2"/>
  <c r="F106" i="2"/>
  <c r="O105" i="2"/>
  <c r="L105" i="2"/>
  <c r="N105" i="2" s="1"/>
  <c r="I105" i="2"/>
  <c r="F105" i="2"/>
  <c r="O104" i="2"/>
  <c r="L104" i="2"/>
  <c r="N104" i="2" s="1"/>
  <c r="P104" i="2" s="1"/>
  <c r="I104" i="2"/>
  <c r="F104" i="2"/>
  <c r="O103" i="2"/>
  <c r="N103" i="2"/>
  <c r="P103" i="2" s="1"/>
  <c r="L103" i="2"/>
  <c r="I103" i="2"/>
  <c r="F103" i="2"/>
  <c r="O102" i="2"/>
  <c r="L102" i="2"/>
  <c r="N102" i="2" s="1"/>
  <c r="P102" i="2" s="1"/>
  <c r="I102" i="2"/>
  <c r="F102" i="2"/>
  <c r="O101" i="2"/>
  <c r="L101" i="2"/>
  <c r="N101" i="2" s="1"/>
  <c r="I101" i="2"/>
  <c r="F101" i="2"/>
  <c r="O100" i="2"/>
  <c r="P100" i="2" s="1"/>
  <c r="N100" i="2"/>
  <c r="L100" i="2"/>
  <c r="I100" i="2"/>
  <c r="F100" i="2"/>
  <c r="O99" i="2"/>
  <c r="L99" i="2"/>
  <c r="N99" i="2" s="1"/>
  <c r="P99" i="2" s="1"/>
  <c r="I99" i="2"/>
  <c r="F99" i="2"/>
  <c r="O98" i="2"/>
  <c r="L98" i="2"/>
  <c r="N98" i="2" s="1"/>
  <c r="P98" i="2" s="1"/>
  <c r="I98" i="2"/>
  <c r="F98" i="2"/>
  <c r="O97" i="2"/>
  <c r="L97" i="2"/>
  <c r="N97" i="2" s="1"/>
  <c r="P97" i="2" s="1"/>
  <c r="I97" i="2"/>
  <c r="F97" i="2"/>
  <c r="O96" i="2"/>
  <c r="N96" i="2"/>
  <c r="P96" i="2" s="1"/>
  <c r="L96" i="2"/>
  <c r="I96" i="2"/>
  <c r="F96" i="2"/>
  <c r="O95" i="2"/>
  <c r="N95" i="2"/>
  <c r="L95" i="2"/>
  <c r="I95" i="2"/>
  <c r="F95" i="2"/>
  <c r="O94" i="2"/>
  <c r="L94" i="2"/>
  <c r="N94" i="2" s="1"/>
  <c r="P94" i="2" s="1"/>
  <c r="I94" i="2"/>
  <c r="F94" i="2"/>
  <c r="O93" i="2"/>
  <c r="L93" i="2"/>
  <c r="N93" i="2" s="1"/>
  <c r="I93" i="2"/>
  <c r="F93" i="2"/>
  <c r="O92" i="2"/>
  <c r="L92" i="2"/>
  <c r="N92" i="2" s="1"/>
  <c r="P92" i="2" s="1"/>
  <c r="I92" i="2"/>
  <c r="F92" i="2"/>
  <c r="O91" i="2"/>
  <c r="N91" i="2"/>
  <c r="L91" i="2"/>
  <c r="I91" i="2"/>
  <c r="F91" i="2"/>
  <c r="O90" i="2"/>
  <c r="L90" i="2"/>
  <c r="N90" i="2" s="1"/>
  <c r="I90" i="2"/>
  <c r="F90" i="2"/>
  <c r="O89" i="2"/>
  <c r="L89" i="2"/>
  <c r="N89" i="2" s="1"/>
  <c r="I89" i="2"/>
  <c r="F89" i="2"/>
  <c r="O88" i="2"/>
  <c r="L88" i="2"/>
  <c r="N88" i="2" s="1"/>
  <c r="P88" i="2" s="1"/>
  <c r="I88" i="2"/>
  <c r="F88" i="2"/>
  <c r="O87" i="2"/>
  <c r="L87" i="2"/>
  <c r="N87" i="2" s="1"/>
  <c r="P87" i="2" s="1"/>
  <c r="I87" i="2"/>
  <c r="F87" i="2"/>
  <c r="O86" i="2"/>
  <c r="L86" i="2"/>
  <c r="N86" i="2" s="1"/>
  <c r="I86" i="2"/>
  <c r="F86" i="2"/>
  <c r="O85" i="2"/>
  <c r="L85" i="2"/>
  <c r="N85" i="2" s="1"/>
  <c r="P85" i="2" s="1"/>
  <c r="I85" i="2"/>
  <c r="F85" i="2"/>
  <c r="O84" i="2"/>
  <c r="L84" i="2"/>
  <c r="N84" i="2" s="1"/>
  <c r="P84" i="2" s="1"/>
  <c r="I84" i="2"/>
  <c r="F84" i="2"/>
  <c r="O83" i="2"/>
  <c r="L83" i="2"/>
  <c r="N83" i="2" s="1"/>
  <c r="P83" i="2" s="1"/>
  <c r="I83" i="2"/>
  <c r="F83" i="2"/>
  <c r="O82" i="2"/>
  <c r="L82" i="2"/>
  <c r="N82" i="2" s="1"/>
  <c r="P82" i="2" s="1"/>
  <c r="I82" i="2"/>
  <c r="F82" i="2"/>
  <c r="O81" i="2"/>
  <c r="L81" i="2"/>
  <c r="N81" i="2" s="1"/>
  <c r="P81" i="2" s="1"/>
  <c r="I81" i="2"/>
  <c r="F81" i="2"/>
  <c r="O80" i="2"/>
  <c r="N80" i="2"/>
  <c r="P80" i="2" s="1"/>
  <c r="L80" i="2"/>
  <c r="I80" i="2"/>
  <c r="F80" i="2"/>
  <c r="O79" i="2"/>
  <c r="L79" i="2"/>
  <c r="N79" i="2" s="1"/>
  <c r="P79" i="2" s="1"/>
  <c r="I79" i="2"/>
  <c r="F79" i="2"/>
  <c r="O78" i="2"/>
  <c r="L78" i="2"/>
  <c r="N78" i="2" s="1"/>
  <c r="I78" i="2"/>
  <c r="F78" i="2"/>
  <c r="O77" i="2"/>
  <c r="L77" i="2"/>
  <c r="I77" i="2"/>
  <c r="F77" i="2"/>
  <c r="O76" i="2"/>
  <c r="L76" i="2"/>
  <c r="N76" i="2" s="1"/>
  <c r="P76" i="2" s="1"/>
  <c r="I76" i="2"/>
  <c r="F76" i="2"/>
  <c r="O75" i="2"/>
  <c r="L75" i="2"/>
  <c r="N75" i="2" s="1"/>
  <c r="P75" i="2" s="1"/>
  <c r="I75" i="2"/>
  <c r="F75" i="2"/>
  <c r="O74" i="2"/>
  <c r="L74" i="2"/>
  <c r="N74" i="2" s="1"/>
  <c r="P74" i="2" s="1"/>
  <c r="I74" i="2"/>
  <c r="F74" i="2"/>
  <c r="O73" i="2"/>
  <c r="L73" i="2"/>
  <c r="N73" i="2" s="1"/>
  <c r="P73" i="2" s="1"/>
  <c r="I73" i="2"/>
  <c r="F73" i="2"/>
  <c r="O72" i="2"/>
  <c r="N72" i="2"/>
  <c r="L72" i="2"/>
  <c r="I72" i="2"/>
  <c r="F72" i="2"/>
  <c r="O71" i="2"/>
  <c r="L71" i="2"/>
  <c r="N71" i="2" s="1"/>
  <c r="I71" i="2"/>
  <c r="F71" i="2"/>
  <c r="O70" i="2"/>
  <c r="L70" i="2"/>
  <c r="N70" i="2" s="1"/>
  <c r="I70" i="2"/>
  <c r="F70" i="2"/>
  <c r="O69" i="2"/>
  <c r="L69" i="2"/>
  <c r="N69" i="2" s="1"/>
  <c r="P69" i="2" s="1"/>
  <c r="I69" i="2"/>
  <c r="F69" i="2"/>
  <c r="O68" i="2"/>
  <c r="L68" i="2"/>
  <c r="N68" i="2" s="1"/>
  <c r="P68" i="2" s="1"/>
  <c r="I68" i="2"/>
  <c r="F68" i="2"/>
  <c r="O67" i="2"/>
  <c r="L67" i="2"/>
  <c r="N67" i="2" s="1"/>
  <c r="P67" i="2" s="1"/>
  <c r="I67" i="2"/>
  <c r="F67" i="2"/>
  <c r="O66" i="2"/>
  <c r="L66" i="2"/>
  <c r="N66" i="2" s="1"/>
  <c r="P66" i="2" s="1"/>
  <c r="I66" i="2"/>
  <c r="F66" i="2"/>
  <c r="O65" i="2"/>
  <c r="L65" i="2"/>
  <c r="N65" i="2" s="1"/>
  <c r="P65" i="2" s="1"/>
  <c r="I65" i="2"/>
  <c r="F65" i="2"/>
  <c r="O64" i="2"/>
  <c r="L64" i="2"/>
  <c r="N64" i="2" s="1"/>
  <c r="P64" i="2" s="1"/>
  <c r="I64" i="2"/>
  <c r="F64" i="2"/>
  <c r="O63" i="2"/>
  <c r="L63" i="2"/>
  <c r="I63" i="2"/>
  <c r="F63" i="2"/>
  <c r="O62" i="2"/>
  <c r="N62" i="2"/>
  <c r="P62" i="2" s="1"/>
  <c r="L62" i="2"/>
  <c r="I62" i="2"/>
  <c r="F62" i="2"/>
  <c r="O61" i="2"/>
  <c r="N61" i="2"/>
  <c r="L61" i="2"/>
  <c r="I61" i="2"/>
  <c r="F61" i="2"/>
  <c r="O60" i="2"/>
  <c r="L60" i="2"/>
  <c r="N60" i="2" s="1"/>
  <c r="P60" i="2" s="1"/>
  <c r="I60" i="2"/>
  <c r="F60" i="2"/>
  <c r="O59" i="2"/>
  <c r="L59" i="2"/>
  <c r="N59" i="2" s="1"/>
  <c r="I59" i="2"/>
  <c r="F59" i="2"/>
  <c r="O58" i="2"/>
  <c r="L58" i="2"/>
  <c r="N58" i="2" s="1"/>
  <c r="P58" i="2" s="1"/>
  <c r="I58" i="2"/>
  <c r="F58" i="2"/>
  <c r="O57" i="2"/>
  <c r="N57" i="2"/>
  <c r="P57" i="2" s="1"/>
  <c r="L57" i="2"/>
  <c r="I57" i="2"/>
  <c r="F57" i="2"/>
  <c r="O56" i="2"/>
  <c r="L56" i="2"/>
  <c r="N56" i="2" s="1"/>
  <c r="I56" i="2"/>
  <c r="F56" i="2"/>
  <c r="O55" i="2"/>
  <c r="L55" i="2"/>
  <c r="N55" i="2" s="1"/>
  <c r="I55" i="2"/>
  <c r="F55" i="2"/>
  <c r="O54" i="2"/>
  <c r="L54" i="2"/>
  <c r="N54" i="2" s="1"/>
  <c r="P54" i="2" s="1"/>
  <c r="I54" i="2"/>
  <c r="F54" i="2"/>
  <c r="O53" i="2"/>
  <c r="L53" i="2"/>
  <c r="N53" i="2" s="1"/>
  <c r="P53" i="2" s="1"/>
  <c r="I53" i="2"/>
  <c r="F53" i="2"/>
  <c r="O52" i="2"/>
  <c r="L52" i="2"/>
  <c r="N52" i="2" s="1"/>
  <c r="P52" i="2" s="1"/>
  <c r="I52" i="2"/>
  <c r="F52" i="2"/>
  <c r="O51" i="2"/>
  <c r="L51" i="2"/>
  <c r="N51" i="2" s="1"/>
  <c r="P51" i="2" s="1"/>
  <c r="I51" i="2"/>
  <c r="F51" i="2"/>
  <c r="O50" i="2"/>
  <c r="L50" i="2"/>
  <c r="N50" i="2" s="1"/>
  <c r="P50" i="2" s="1"/>
  <c r="G50" i="2"/>
  <c r="I50" i="2" s="1"/>
  <c r="D50" i="2"/>
  <c r="D222" i="2" s="1"/>
  <c r="O49" i="2"/>
  <c r="L49" i="2"/>
  <c r="N49" i="2" s="1"/>
  <c r="P49" i="2" s="1"/>
  <c r="I49" i="2"/>
  <c r="F49" i="2"/>
  <c r="O48" i="2"/>
  <c r="N48" i="2"/>
  <c r="P48" i="2" s="1"/>
  <c r="L48" i="2"/>
  <c r="I48" i="2"/>
  <c r="F48" i="2"/>
  <c r="O47" i="2"/>
  <c r="L47" i="2"/>
  <c r="N47" i="2" s="1"/>
  <c r="I47" i="2"/>
  <c r="F47" i="2"/>
  <c r="O46" i="2"/>
  <c r="L46" i="2"/>
  <c r="N46" i="2" s="1"/>
  <c r="I46" i="2"/>
  <c r="F46" i="2"/>
  <c r="O45" i="2"/>
  <c r="L45" i="2"/>
  <c r="N45" i="2" s="1"/>
  <c r="P45" i="2" s="1"/>
  <c r="I45" i="2"/>
  <c r="F45" i="2"/>
  <c r="O44" i="2"/>
  <c r="L44" i="2"/>
  <c r="N44" i="2" s="1"/>
  <c r="P44" i="2" s="1"/>
  <c r="I44" i="2"/>
  <c r="F44" i="2"/>
  <c r="O43" i="2"/>
  <c r="L43" i="2"/>
  <c r="N43" i="2" s="1"/>
  <c r="P43" i="2" s="1"/>
  <c r="I43" i="2"/>
  <c r="F43" i="2"/>
  <c r="O42" i="2"/>
  <c r="L42" i="2"/>
  <c r="N42" i="2" s="1"/>
  <c r="P42" i="2" s="1"/>
  <c r="I42" i="2"/>
  <c r="F42" i="2"/>
  <c r="O41" i="2"/>
  <c r="P41" i="2" s="1"/>
  <c r="N41" i="2"/>
  <c r="L41" i="2"/>
  <c r="I41" i="2"/>
  <c r="F41" i="2"/>
  <c r="O40" i="2"/>
  <c r="L40" i="2"/>
  <c r="N40" i="2" s="1"/>
  <c r="P40" i="2" s="1"/>
  <c r="I40" i="2"/>
  <c r="F40" i="2"/>
  <c r="O39" i="2"/>
  <c r="L39" i="2"/>
  <c r="N39" i="2" s="1"/>
  <c r="P39" i="2" s="1"/>
  <c r="I39" i="2"/>
  <c r="F39" i="2"/>
  <c r="O38" i="2"/>
  <c r="L38" i="2"/>
  <c r="N38" i="2" s="1"/>
  <c r="P38" i="2" s="1"/>
  <c r="I38" i="2"/>
  <c r="F38" i="2"/>
  <c r="O37" i="2"/>
  <c r="N37" i="2"/>
  <c r="P37" i="2" s="1"/>
  <c r="L37" i="2"/>
  <c r="I37" i="2"/>
  <c r="F37" i="2"/>
  <c r="O36" i="2"/>
  <c r="N36" i="2"/>
  <c r="L36" i="2"/>
  <c r="I36" i="2"/>
  <c r="F36" i="2"/>
  <c r="O35" i="2"/>
  <c r="L35" i="2"/>
  <c r="N35" i="2" s="1"/>
  <c r="P35" i="2" s="1"/>
  <c r="I35" i="2"/>
  <c r="F35" i="2"/>
  <c r="O34" i="2"/>
  <c r="L34" i="2"/>
  <c r="N34" i="2" s="1"/>
  <c r="I34" i="2"/>
  <c r="F34" i="2"/>
  <c r="O33" i="2"/>
  <c r="L33" i="2"/>
  <c r="N33" i="2" s="1"/>
  <c r="P33" i="2" s="1"/>
  <c r="I33" i="2"/>
  <c r="F33" i="2"/>
  <c r="O32" i="2"/>
  <c r="N32" i="2"/>
  <c r="P32" i="2" s="1"/>
  <c r="L32" i="2"/>
  <c r="I32" i="2"/>
  <c r="F32" i="2"/>
  <c r="O31" i="2"/>
  <c r="L31" i="2"/>
  <c r="N31" i="2" s="1"/>
  <c r="I31" i="2"/>
  <c r="F31" i="2"/>
  <c r="O30" i="2"/>
  <c r="L30" i="2"/>
  <c r="N30" i="2" s="1"/>
  <c r="I30" i="2"/>
  <c r="F30" i="2"/>
  <c r="O29" i="2"/>
  <c r="L29" i="2"/>
  <c r="N29" i="2" s="1"/>
  <c r="I29" i="2"/>
  <c r="F29" i="2"/>
  <c r="O28" i="2"/>
  <c r="L28" i="2"/>
  <c r="N28" i="2" s="1"/>
  <c r="P28" i="2" s="1"/>
  <c r="I28" i="2"/>
  <c r="F28" i="2"/>
  <c r="O27" i="2"/>
  <c r="L27" i="2"/>
  <c r="N27" i="2" s="1"/>
  <c r="I27" i="2"/>
  <c r="F27" i="2"/>
  <c r="O26" i="2"/>
  <c r="L26" i="2"/>
  <c r="N26" i="2" s="1"/>
  <c r="P26" i="2" s="1"/>
  <c r="I26" i="2"/>
  <c r="F26" i="2"/>
  <c r="O25" i="2"/>
  <c r="L25" i="2"/>
  <c r="N25" i="2" s="1"/>
  <c r="I25" i="2"/>
  <c r="F25" i="2"/>
  <c r="O24" i="2"/>
  <c r="L24" i="2"/>
  <c r="N24" i="2" s="1"/>
  <c r="P24" i="2" s="1"/>
  <c r="I24" i="2"/>
  <c r="F24" i="2"/>
  <c r="O23" i="2"/>
  <c r="L23" i="2"/>
  <c r="N23" i="2" s="1"/>
  <c r="P23" i="2" s="1"/>
  <c r="I23" i="2"/>
  <c r="F23" i="2"/>
  <c r="O22" i="2"/>
  <c r="L22" i="2"/>
  <c r="N22" i="2" s="1"/>
  <c r="P22" i="2" s="1"/>
  <c r="I22" i="2"/>
  <c r="F22" i="2"/>
  <c r="O21" i="2"/>
  <c r="L21" i="2"/>
  <c r="N21" i="2" s="1"/>
  <c r="P21" i="2" s="1"/>
  <c r="I21" i="2"/>
  <c r="F21" i="2"/>
  <c r="O20" i="2"/>
  <c r="L20" i="2"/>
  <c r="N20" i="2" s="1"/>
  <c r="P20" i="2" s="1"/>
  <c r="I20" i="2"/>
  <c r="F20" i="2"/>
  <c r="O19" i="2"/>
  <c r="L19" i="2"/>
  <c r="N19" i="2" s="1"/>
  <c r="P19" i="2" s="1"/>
  <c r="I19" i="2"/>
  <c r="F19" i="2"/>
  <c r="O18" i="2"/>
  <c r="L18" i="2"/>
  <c r="N18" i="2" s="1"/>
  <c r="P18" i="2" s="1"/>
  <c r="I18" i="2"/>
  <c r="F18" i="2"/>
  <c r="O17" i="2"/>
  <c r="L17" i="2"/>
  <c r="N17" i="2" s="1"/>
  <c r="P17" i="2" s="1"/>
  <c r="I17" i="2"/>
  <c r="F17" i="2"/>
  <c r="O16" i="2"/>
  <c r="N16" i="2"/>
  <c r="P16" i="2" s="1"/>
  <c r="L16" i="2"/>
  <c r="I16" i="2"/>
  <c r="F16" i="2"/>
  <c r="O15" i="2"/>
  <c r="L15" i="2"/>
  <c r="N15" i="2" s="1"/>
  <c r="I15" i="2"/>
  <c r="F15" i="2"/>
  <c r="O14" i="2"/>
  <c r="L14" i="2"/>
  <c r="N14" i="2" s="1"/>
  <c r="I14" i="2"/>
  <c r="F14" i="2"/>
  <c r="O13" i="2"/>
  <c r="L13" i="2"/>
  <c r="N13" i="2" s="1"/>
  <c r="I13" i="2"/>
  <c r="F13" i="2"/>
  <c r="O12" i="2"/>
  <c r="N12" i="2"/>
  <c r="L12" i="2"/>
  <c r="I12" i="2"/>
  <c r="F12" i="2"/>
  <c r="O11" i="2"/>
  <c r="L11" i="2"/>
  <c r="N11" i="2" s="1"/>
  <c r="P11" i="2" s="1"/>
  <c r="I11" i="2"/>
  <c r="F11" i="2"/>
  <c r="O10" i="2"/>
  <c r="L10" i="2"/>
  <c r="N10" i="2" s="1"/>
  <c r="I10" i="2"/>
  <c r="F10" i="2"/>
  <c r="O9" i="2"/>
  <c r="L9" i="2"/>
  <c r="N9" i="2" s="1"/>
  <c r="P9" i="2" s="1"/>
  <c r="I9" i="2"/>
  <c r="F9" i="2"/>
  <c r="O8" i="2"/>
  <c r="L8" i="2"/>
  <c r="N8" i="2" s="1"/>
  <c r="I8" i="2"/>
  <c r="F8" i="2"/>
  <c r="O7" i="2"/>
  <c r="P7" i="2" s="1"/>
  <c r="L7" i="2"/>
  <c r="I7" i="2"/>
  <c r="I222" i="2" s="1"/>
  <c r="F7" i="2"/>
  <c r="P211" i="2" l="1"/>
  <c r="P13" i="2"/>
  <c r="P15" i="2"/>
  <c r="P30" i="2"/>
  <c r="P47" i="2"/>
  <c r="P55" i="2"/>
  <c r="P70" i="2"/>
  <c r="P89" i="2"/>
  <c r="P106" i="2"/>
  <c r="P121" i="2"/>
  <c r="P138" i="2"/>
  <c r="P153" i="2"/>
  <c r="P162" i="2"/>
  <c r="P169" i="2"/>
  <c r="P178" i="2"/>
  <c r="P185" i="2"/>
  <c r="P194" i="2"/>
  <c r="P201" i="2"/>
  <c r="P215" i="2"/>
  <c r="P217" i="2"/>
  <c r="P72" i="2"/>
  <c r="P86" i="2"/>
  <c r="P91" i="2"/>
  <c r="P101" i="2"/>
  <c r="P118" i="2"/>
  <c r="P123" i="2"/>
  <c r="P133" i="2"/>
  <c r="P150" i="2"/>
  <c r="P155" i="2"/>
  <c r="P171" i="2"/>
  <c r="P187" i="2"/>
  <c r="P10" i="2"/>
  <c r="P25" i="2"/>
  <c r="P27" i="2"/>
  <c r="P34" i="2"/>
  <c r="P59" i="2"/>
  <c r="P78" i="2"/>
  <c r="P93" i="2"/>
  <c r="P110" i="2"/>
  <c r="P125" i="2"/>
  <c r="P142" i="2"/>
  <c r="P12" i="2"/>
  <c r="P14" i="2"/>
  <c r="P29" i="2"/>
  <c r="P31" i="2"/>
  <c r="P36" i="2"/>
  <c r="P46" i="2"/>
  <c r="P56" i="2"/>
  <c r="P61" i="2"/>
  <c r="P71" i="2"/>
  <c r="P90" i="2"/>
  <c r="P95" i="2"/>
  <c r="P105" i="2"/>
  <c r="P122" i="2"/>
  <c r="P127" i="2"/>
  <c r="P137" i="2"/>
  <c r="P154" i="2"/>
  <c r="P161" i="2"/>
  <c r="P168" i="2"/>
  <c r="P170" i="2"/>
  <c r="P177" i="2"/>
  <c r="P184" i="2"/>
  <c r="P186" i="2"/>
  <c r="P193" i="2"/>
  <c r="P200" i="2"/>
  <c r="P202" i="2"/>
  <c r="P209" i="2"/>
  <c r="P216" i="2"/>
  <c r="P218" i="2"/>
  <c r="Q64" i="17"/>
  <c r="Q63" i="17"/>
  <c r="N222" i="2"/>
  <c r="N226" i="2" s="1"/>
  <c r="O222" i="2"/>
  <c r="O224" i="2" s="1"/>
  <c r="G227" i="2"/>
  <c r="P8" i="2"/>
  <c r="F50" i="2"/>
  <c r="F222" i="2" s="1"/>
  <c r="G222" i="2"/>
  <c r="R22" i="1"/>
  <c r="R23" i="1"/>
  <c r="R24" i="1"/>
  <c r="R25" i="1"/>
  <c r="R26" i="1"/>
  <c r="R27" i="1"/>
  <c r="R28" i="1"/>
  <c r="R29" i="1"/>
  <c r="R30" i="1"/>
  <c r="K22" i="1"/>
  <c r="K23" i="1"/>
  <c r="K24" i="1"/>
  <c r="K25" i="1"/>
  <c r="K26" i="1"/>
  <c r="K27" i="1"/>
  <c r="K28" i="1"/>
  <c r="K29" i="1"/>
  <c r="K30" i="1"/>
  <c r="P222" i="2" l="1"/>
  <c r="P225" i="2" s="1"/>
  <c r="L32" i="1"/>
  <c r="E32" i="1"/>
  <c r="R13" i="1" l="1"/>
  <c r="R14" i="1"/>
  <c r="R15" i="1"/>
  <c r="R16" i="1"/>
  <c r="R17" i="1"/>
  <c r="R18" i="1"/>
  <c r="R19" i="1"/>
  <c r="R20" i="1"/>
  <c r="R21" i="1"/>
  <c r="K13" i="1"/>
  <c r="K14" i="1"/>
  <c r="K15" i="1"/>
  <c r="K16" i="1"/>
  <c r="K17" i="1"/>
  <c r="K18" i="1"/>
  <c r="K19" i="1"/>
  <c r="K20" i="1"/>
  <c r="K21" i="1"/>
  <c r="N11" i="1" l="1"/>
  <c r="R12" i="1" l="1"/>
  <c r="R11" i="1"/>
  <c r="R10" i="1"/>
  <c r="R9" i="1"/>
  <c r="K10" i="1"/>
  <c r="K11" i="1"/>
  <c r="K12" i="1"/>
  <c r="K9" i="1"/>
  <c r="R8" i="1" l="1"/>
  <c r="K8" i="1"/>
  <c r="N32" i="1" l="1"/>
  <c r="M32" i="1"/>
  <c r="G32" i="1"/>
  <c r="F32" i="1"/>
  <c r="G34" i="1" l="1"/>
  <c r="Q32" i="1" l="1"/>
  <c r="P32" i="1"/>
  <c r="O32" i="1"/>
  <c r="J32" i="1"/>
  <c r="H32" i="1"/>
  <c r="I32" i="1" l="1"/>
  <c r="J34" i="1" s="1"/>
  <c r="N34" i="1"/>
  <c r="Q34" i="1"/>
</calcChain>
</file>

<file path=xl/sharedStrings.xml><?xml version="1.0" encoding="utf-8"?>
<sst xmlns="http://schemas.openxmlformats.org/spreadsheetml/2006/main" count="6130" uniqueCount="536">
  <si>
    <t>Department of Health and Human Services</t>
  </si>
  <si>
    <t>Adjustment To Agency Budget</t>
  </si>
  <si>
    <t>PN</t>
  </si>
  <si>
    <t>Federal</t>
  </si>
  <si>
    <t>AU</t>
  </si>
  <si>
    <t>AU Title</t>
  </si>
  <si>
    <t>Efficiency</t>
  </si>
  <si>
    <t>Description</t>
  </si>
  <si>
    <t>Total Funds Change</t>
  </si>
  <si>
    <t>Total by Fund Source</t>
  </si>
  <si>
    <t>Net Impact</t>
  </si>
  <si>
    <t>Agency</t>
  </si>
  <si>
    <t>General</t>
  </si>
  <si>
    <t>Summary of Requests by Source of Funds</t>
  </si>
  <si>
    <t>Division</t>
  </si>
  <si>
    <t>OCOM</t>
  </si>
  <si>
    <t>Maternal Opioid Misuse Model</t>
  </si>
  <si>
    <t>DMS</t>
  </si>
  <si>
    <t>Move from class 102 to 74 for sub-recipient contract tracking</t>
  </si>
  <si>
    <t>Office of Finance</t>
  </si>
  <si>
    <t>Transfer three audit positions to AU7935</t>
  </si>
  <si>
    <t>Improvement &amp; Integrity</t>
  </si>
  <si>
    <t>Transfer three audit positions from AU5676</t>
  </si>
  <si>
    <t>Health Facilities Admin</t>
  </si>
  <si>
    <t>Source of funds incorrect from keying erro</t>
  </si>
  <si>
    <t>Child Protection</t>
  </si>
  <si>
    <t>DCYF</t>
  </si>
  <si>
    <t>To fund two new 9T positions with 100% FF</t>
  </si>
  <si>
    <t>Domestic Violence Programs</t>
  </si>
  <si>
    <t>Increase grant award amount to previous levels</t>
  </si>
  <si>
    <t>BOLQI</t>
  </si>
  <si>
    <t xml:space="preserve">SSBG funds were over budgeted across the Department by $153,330. Reduce federal and increase general funds in the amount overbudgeted. </t>
  </si>
  <si>
    <t>Bureau of Empoyment Supports</t>
  </si>
  <si>
    <t xml:space="preserve">Move $4.6m of contracts to correct line. Other funds should not have been budgeted, reduce other and increase GF in amount overbudgeted. </t>
  </si>
  <si>
    <t>Temporary Assistance to Needy Families</t>
  </si>
  <si>
    <t>DEHS</t>
  </si>
  <si>
    <t xml:space="preserve">Move $250k of contracts to the correct line. </t>
  </si>
  <si>
    <t>APTD Grants</t>
  </si>
  <si>
    <t xml:space="preserve">Estate Recoveries (other revenue) mistakenly left out of revenue/expenditure </t>
  </si>
  <si>
    <t>Community Services Block Grant</t>
  </si>
  <si>
    <t xml:space="preserve">Overbudgeted grant. </t>
  </si>
  <si>
    <t>Money Follows the Person</t>
  </si>
  <si>
    <t>DLTSS</t>
  </si>
  <si>
    <t xml:space="preserve">Grant has been ended and closed out. AU is no longer needed. </t>
  </si>
  <si>
    <t>Social Services Block Grant</t>
  </si>
  <si>
    <t xml:space="preserve">Reduce buget to match anticipated federal award. </t>
  </si>
  <si>
    <t>Bureau of Children's Mental Health</t>
  </si>
  <si>
    <t>DBH</t>
  </si>
  <si>
    <t>Services  for Adults (Mobile Crisis) that should be budgeted in 4117</t>
  </si>
  <si>
    <t>Acute Psychiatric Services</t>
  </si>
  <si>
    <t>NHH</t>
  </si>
  <si>
    <t>Mental Health Worker Enhancements (see NHH Presentation)</t>
  </si>
  <si>
    <t>Minority Health/Refugee Affairs</t>
  </si>
  <si>
    <t xml:space="preserve">Correct cost allocation issue/contracts issue. </t>
  </si>
  <si>
    <t>Legal Services</t>
  </si>
  <si>
    <t>Correct cost allocation issue</t>
  </si>
  <si>
    <t xml:space="preserve">Position related to new federal grant for DCYF. </t>
  </si>
  <si>
    <t>Medicaid Adminstration</t>
  </si>
  <si>
    <t xml:space="preserve">To fund contract to audit the Medicaid Loss Ratio for the Managed Care Plans. </t>
  </si>
  <si>
    <t>Adjustment To Governor's Budget</t>
  </si>
  <si>
    <t>AU Title
05 095 047 470010:</t>
  </si>
  <si>
    <t>Date:</t>
  </si>
  <si>
    <t>SFY 2022</t>
  </si>
  <si>
    <t>SFY 2023</t>
  </si>
  <si>
    <t>Class</t>
  </si>
  <si>
    <t>Budget Summary</t>
  </si>
  <si>
    <t>Governor's Budget</t>
  </si>
  <si>
    <t>Increase
(Decrease)</t>
  </si>
  <si>
    <t>Revised Budget</t>
  </si>
  <si>
    <t>Federal Amount</t>
  </si>
  <si>
    <t>Other Amount</t>
  </si>
  <si>
    <t>General Amount</t>
  </si>
  <si>
    <t>010</t>
  </si>
  <si>
    <t>PERSONAL SERVICES PERM CLASS</t>
  </si>
  <si>
    <t>011</t>
  </si>
  <si>
    <t>PERSONAL SERVICES UNCLASSIFI</t>
  </si>
  <si>
    <t>012</t>
  </si>
  <si>
    <t>013</t>
  </si>
  <si>
    <t>014</t>
  </si>
  <si>
    <t>015</t>
  </si>
  <si>
    <t>016</t>
  </si>
  <si>
    <t>PERSONAL SERVICES NON CLASSI</t>
  </si>
  <si>
    <t>017</t>
  </si>
  <si>
    <t>FT EMPLOYEES SPECIAL PAYMENT</t>
  </si>
  <si>
    <t>018</t>
  </si>
  <si>
    <t>OVERTIME</t>
  </si>
  <si>
    <t>019</t>
  </si>
  <si>
    <t>HOLIDAY PAY</t>
  </si>
  <si>
    <t>020</t>
  </si>
  <si>
    <t>CURRENT EXPENSES</t>
  </si>
  <si>
    <t>021</t>
  </si>
  <si>
    <t>FOOD INSTITUTIONS</t>
  </si>
  <si>
    <t>022</t>
  </si>
  <si>
    <t>RENTS-LEASES OTHER THAN STAT</t>
  </si>
  <si>
    <t>023</t>
  </si>
  <si>
    <t>HEAT ELECTRICITY WATER</t>
  </si>
  <si>
    <t>024</t>
  </si>
  <si>
    <t>MAINT OTHER THAN BUILD-GRN</t>
  </si>
  <si>
    <t>025</t>
  </si>
  <si>
    <t>STATE OWNED EQUIPMENT USAGE</t>
  </si>
  <si>
    <t>026</t>
  </si>
  <si>
    <t>ORGANIZATIONAL DUES</t>
  </si>
  <si>
    <t>027</t>
  </si>
  <si>
    <t>TRANSFERS TO DOIT</t>
  </si>
  <si>
    <t>028</t>
  </si>
  <si>
    <t>TRANSFERS TO GENERAL SERVICE</t>
  </si>
  <si>
    <t>029</t>
  </si>
  <si>
    <t>INTRA-AGENCY TRANSFERS</t>
  </si>
  <si>
    <t>030</t>
  </si>
  <si>
    <t>EQUIPMENT NEW REPLACEMENT</t>
  </si>
  <si>
    <t>031</t>
  </si>
  <si>
    <t>EQUIPMENT EIF BONDED</t>
  </si>
  <si>
    <t>032</t>
  </si>
  <si>
    <t>EQUIPMENT HB647-96 DOT</t>
  </si>
  <si>
    <t>033</t>
  </si>
  <si>
    <t>LAND ACQUISITION AND EASEMEN</t>
  </si>
  <si>
    <t>034</t>
  </si>
  <si>
    <t>CAPITAL PROJECTS</t>
  </si>
  <si>
    <t>037</t>
  </si>
  <si>
    <t>TECHNOLOGY-HARDWARE</t>
  </si>
  <si>
    <t>038</t>
  </si>
  <si>
    <t>TECHNOLOGY-SOFTWARE</t>
  </si>
  <si>
    <t>039</t>
  </si>
  <si>
    <t>TELECOMMUNICATIONS</t>
  </si>
  <si>
    <t>040</t>
  </si>
  <si>
    <t>INDIRECT COSTS</t>
  </si>
  <si>
    <t>041</t>
  </si>
  <si>
    <t>AUDIT FUND SET ASIDE</t>
  </si>
  <si>
    <t>042</t>
  </si>
  <si>
    <t>ADDITIONAL FRINGE BENEFITS</t>
  </si>
  <si>
    <t>043</t>
  </si>
  <si>
    <t>DEBT SERVICE TREASURY</t>
  </si>
  <si>
    <t>044</t>
  </si>
  <si>
    <t>DEBT SERVICE OTHER AGENCIES</t>
  </si>
  <si>
    <t>045</t>
  </si>
  <si>
    <t>PERSONNEL SERVICES NON BENEF</t>
  </si>
  <si>
    <t>046</t>
  </si>
  <si>
    <t>CONSULTANTS</t>
  </si>
  <si>
    <t>047</t>
  </si>
  <si>
    <t>OWN FORCES MAINT BUILD-GRN</t>
  </si>
  <si>
    <t>048</t>
  </si>
  <si>
    <t>CONTRACTUAL MAINT BUILD-GRN</t>
  </si>
  <si>
    <t>049</t>
  </si>
  <si>
    <t>TRANSFER TO OTHER STATE AGEN</t>
  </si>
  <si>
    <t>050</t>
  </si>
  <si>
    <t>PERSONAL SERVICE TEMP APPOIN</t>
  </si>
  <si>
    <t>054</t>
  </si>
  <si>
    <t>TRUST FUND EXPENDITURES</t>
  </si>
  <si>
    <t>055</t>
  </si>
  <si>
    <t>FLOOD CONTROL</t>
  </si>
  <si>
    <t>057</t>
  </si>
  <si>
    <t>BOOKS PERIODICALS SUBSCRIPTI</t>
  </si>
  <si>
    <t>059</t>
  </si>
  <si>
    <t>TEMP FULL TIME</t>
  </si>
  <si>
    <t>060</t>
  </si>
  <si>
    <t>BENEFITS</t>
  </si>
  <si>
    <t>061</t>
  </si>
  <si>
    <t>UNEMPLOYMENT COMPENSATION</t>
  </si>
  <si>
    <t>062</t>
  </si>
  <si>
    <t>WORKERS COMPENSATION</t>
  </si>
  <si>
    <t>063</t>
  </si>
  <si>
    <t>OTHER PERSONNEL BENEFITS</t>
  </si>
  <si>
    <t>064</t>
  </si>
  <si>
    <t>RET PENSION BENE HEALTH INS</t>
  </si>
  <si>
    <t>065</t>
  </si>
  <si>
    <t>BOARD EXPENSES</t>
  </si>
  <si>
    <t>066</t>
  </si>
  <si>
    <t>EMPLOYEE TRAINING</t>
  </si>
  <si>
    <t>067</t>
  </si>
  <si>
    <t>TRAINING OF PROVIDERS</t>
  </si>
  <si>
    <t>068</t>
  </si>
  <si>
    <t>REMUNERATION</t>
  </si>
  <si>
    <t>069</t>
  </si>
  <si>
    <t>PROMOTIONAL MARKETING EXP</t>
  </si>
  <si>
    <t>070</t>
  </si>
  <si>
    <t>IN STATE TRAVEL REIMBURSEMEN</t>
  </si>
  <si>
    <t>072</t>
  </si>
  <si>
    <t>GRANTS FEDERAL</t>
  </si>
  <si>
    <t>073</t>
  </si>
  <si>
    <t>GRANTS NON FEDERAL</t>
  </si>
  <si>
    <t>074</t>
  </si>
  <si>
    <t>GRANTS FOR PUB ASST AND RELI</t>
  </si>
  <si>
    <t>075</t>
  </si>
  <si>
    <t>GRANTS SUBSIDIES AND RELIEF</t>
  </si>
  <si>
    <t>076</t>
  </si>
  <si>
    <t>LCHIP</t>
  </si>
  <si>
    <t>077</t>
  </si>
  <si>
    <t>BUILDING AID EDUCATION</t>
  </si>
  <si>
    <t>078</t>
  </si>
  <si>
    <t>CAT AID EDUCATION</t>
  </si>
  <si>
    <t>079</t>
  </si>
  <si>
    <t>GRANTS ADEQUATE EDUCATION</t>
  </si>
  <si>
    <t>080</t>
  </si>
  <si>
    <t>OUT OF STATE TRAVEL REIMB</t>
  </si>
  <si>
    <t>081</t>
  </si>
  <si>
    <t>OUT OF STATE TRAVEL FED REIM</t>
  </si>
  <si>
    <t>083</t>
  </si>
  <si>
    <t>HARDSHIP GRANTS</t>
  </si>
  <si>
    <t>084</t>
  </si>
  <si>
    <t>UNIVERSITY SYSTEM OF NH FUND</t>
  </si>
  <si>
    <t>085</t>
  </si>
  <si>
    <t>INTERAGCY XFR OUT OF FED FND</t>
  </si>
  <si>
    <t>TRANS TO DAS MAINTENANCE</t>
  </si>
  <si>
    <t>PRESCRIPTION DRUG EXPENSES</t>
  </si>
  <si>
    <t>MEDICAL PAYMENTS TO PROVIDER</t>
  </si>
  <si>
    <t>102</t>
  </si>
  <si>
    <t>CONTRACTS FOR PROGRAM SERVIC</t>
  </si>
  <si>
    <t>CONTRACTS FOR OP SERVICES</t>
  </si>
  <si>
    <t>CERTIFICATION EXPENSE</t>
  </si>
  <si>
    <t>REGULATORY HEARING EXPENSE</t>
  </si>
  <si>
    <t>GOODS FOR RESALE</t>
  </si>
  <si>
    <t>SCHOLARSHIPS AND GRANTS</t>
  </si>
  <si>
    <t>PROVIDER PAYMENTS LEGAL SERV</t>
  </si>
  <si>
    <t>BUILDING USE ALLOWANCE</t>
  </si>
  <si>
    <t>SHERIFF CUSTODY REIMBURSEMEN</t>
  </si>
  <si>
    <t>RELOCATION</t>
  </si>
  <si>
    <t>SETTLEMENT PYMT RSA99-D2</t>
  </si>
  <si>
    <t>FIREMENS RELIEF</t>
  </si>
  <si>
    <t>DEFERRED COMP FIN ADVISORS</t>
  </si>
  <si>
    <t>GOVERNORS TRANSITION FUND</t>
  </si>
  <si>
    <t>BONDING INSURANCE</t>
  </si>
  <si>
    <t>CATASTROPHIC CASUALTY INS</t>
  </si>
  <si>
    <t>HEALTH PROGRAM BENEFIT</t>
  </si>
  <si>
    <t>CONCORD FIRE AND MUNI SVC</t>
  </si>
  <si>
    <t>LEGAL ACTUARIAL SERVICES</t>
  </si>
  <si>
    <t>INTER-AGENCY PAYMENTS</t>
  </si>
  <si>
    <t>DENTAL PLAN PREMIUMS</t>
  </si>
  <si>
    <t>SALARY ADJUSTMENT FUND</t>
  </si>
  <si>
    <t>BENEFIT ADJUSTMENT FUND</t>
  </si>
  <si>
    <t>SALARY AND BENEFIT ADJ FUND</t>
  </si>
  <si>
    <t>REPLACEMENT CHECKS</t>
  </si>
  <si>
    <t>JURY FEES AND EXPENSES</t>
  </si>
  <si>
    <t>SHERIFF REIMBURSEMENT</t>
  </si>
  <si>
    <t>INTERPRETER SERVICE</t>
  </si>
  <si>
    <t>SECURITY EXPENDITURES</t>
  </si>
  <si>
    <t>WITNESS FEES</t>
  </si>
  <si>
    <t>LITIGATION EXPENSE</t>
  </si>
  <si>
    <t>AUTOPSY EXPENSE</t>
  </si>
  <si>
    <t>TRANSCRIPTION SERVICES</t>
  </si>
  <si>
    <t>ELECTION SUPPORT</t>
  </si>
  <si>
    <t>GC MANUAL ETHICS SUPPORT</t>
  </si>
  <si>
    <t>CANADIAN TRADE COUNCIL SUPPO</t>
  </si>
  <si>
    <t>TRANSPORTATION OF INMATES</t>
  </si>
  <si>
    <t>STATE MATCH PUBLIC ASST-STAT</t>
  </si>
  <si>
    <t>STATE MATCH INDIVIDUAL ASSIS</t>
  </si>
  <si>
    <t>GRANTEE ADMINISTRATIVE COSTS</t>
  </si>
  <si>
    <t>SUB GRANTEE ADMIN COSTS</t>
  </si>
  <si>
    <t>MEALS AND ROOMS TAX DISTRIB</t>
  </si>
  <si>
    <t>STATE REVENUE SHARING</t>
  </si>
  <si>
    <t>STATE ACTIVE DUTY</t>
  </si>
  <si>
    <t>VICTIM SERVICES</t>
  </si>
  <si>
    <t>ESCHEATED PROPERTY</t>
  </si>
  <si>
    <t>COST OF ISSUING BONDS</t>
  </si>
  <si>
    <t>PRESIDENTS ACCOUNT</t>
  </si>
  <si>
    <t>SPEAKERS ACCOUNT</t>
  </si>
  <si>
    <t>DEMOCRATIC LEADERS ACCOUNT</t>
  </si>
  <si>
    <t>REPUBLICAN LEADERS ACCOUNT</t>
  </si>
  <si>
    <t>LEGISLATIVE CONTINGENCY</t>
  </si>
  <si>
    <t>LEGISLATIVE PRINT AND BIND</t>
  </si>
  <si>
    <t>JOINT ORIENTATION</t>
  </si>
  <si>
    <t>REDISTRICTING</t>
  </si>
  <si>
    <t>STATEHOUSE BICENTENNIAL COMM</t>
  </si>
  <si>
    <t>DECENNIAL RETIREMENT COMMISS</t>
  </si>
  <si>
    <t>REIMBURSEMENTS</t>
  </si>
  <si>
    <t>LOANS</t>
  </si>
  <si>
    <t>DAM PROJECTS</t>
  </si>
  <si>
    <t>PUBLIC ACCESS PROJECTS</t>
  </si>
  <si>
    <t>RESEARCH AND MANAGEMENT</t>
  </si>
  <si>
    <t>HABITAT ACQUISITION AND MGMN</t>
  </si>
  <si>
    <t>STATEWIDE PUBLIC BOAT ACCESS</t>
  </si>
  <si>
    <t>LANDOWNER RELATIONS INITIATI</t>
  </si>
  <si>
    <t>CONSTRUCTION REPAIR MATERIAL</t>
  </si>
  <si>
    <t>COURT SERVICE COMPENSATION</t>
  </si>
  <si>
    <t>AUDIT</t>
  </si>
  <si>
    <t>INTRA INDIRECT COSTS</t>
  </si>
  <si>
    <t>LILAC PROGRAM</t>
  </si>
  <si>
    <t>ENVIRONMENT EXPENSE</t>
  </si>
  <si>
    <t>TRANS TO BD OF TAX-LAND AP</t>
  </si>
  <si>
    <t>TRANSFER TO DEPT OF JUSTICE</t>
  </si>
  <si>
    <t>TRANSFER TO DES DAM BUREAU</t>
  </si>
  <si>
    <t>BLOCK GRANT APPORTIONMENT A</t>
  </si>
  <si>
    <t>TRANSFERS TO DRED</t>
  </si>
  <si>
    <t>PAYMENTS TO CLIENTS</t>
  </si>
  <si>
    <t>PAYMENTS TO PROVIDERS</t>
  </si>
  <si>
    <t>STATE PHASE DOWN</t>
  </si>
  <si>
    <t>NURSING HOME PAYMENTS</t>
  </si>
  <si>
    <t>MID LEVEL CARE EXPENSES</t>
  </si>
  <si>
    <t>ELDERLY ADULT SUPP SERV</t>
  </si>
  <si>
    <t>OTHER NURSING SERVICES</t>
  </si>
  <si>
    <t>MEDICAID TO INSTITUTIONS</t>
  </si>
  <si>
    <t>MEDICAID TO SCHOOLS</t>
  </si>
  <si>
    <t>TRANSPORTATION OF CLIENTS</t>
  </si>
  <si>
    <t>VACCINE PURCHASES</t>
  </si>
  <si>
    <t>PROSHARE</t>
  </si>
  <si>
    <t>HOSP UNCOMPENSATED CARE POOL</t>
  </si>
  <si>
    <t>MEDICAID QUALITY INCENTIVE</t>
  </si>
  <si>
    <t>NHHPP STATE SHARE</t>
  </si>
  <si>
    <t>MMA SUPPLEMENTAL ASSISTANCE</t>
  </si>
  <si>
    <t>BRFSS BEHAVIOR RISK FACTOR</t>
  </si>
  <si>
    <t>FMNP FOOD COSTS</t>
  </si>
  <si>
    <t>FOOD REBATE</t>
  </si>
  <si>
    <t>TRANSITION SERVICES</t>
  </si>
  <si>
    <t>CLIENT BENEFITS</t>
  </si>
  <si>
    <t>HOME HEALTH SERVICES</t>
  </si>
  <si>
    <t>DRUG REBATES</t>
  </si>
  <si>
    <t>IMPAIRED PROGRAMS</t>
  </si>
  <si>
    <t>FOSTER CARE SERVICES</t>
  </si>
  <si>
    <t>ADOPTION SERVICES</t>
  </si>
  <si>
    <t>OUT OF HOME PLACEMENTS</t>
  </si>
  <si>
    <t>EMPLOYMENT RELATED CHILD CAR</t>
  </si>
  <si>
    <t>EDUCATIONAL SUPPLIES</t>
  </si>
  <si>
    <t>EMERGENCY ASSISTANCE</t>
  </si>
  <si>
    <t>SOCIAL SERVICE CONTRACTS</t>
  </si>
  <si>
    <t>MEALS HOME DEL AND CONG</t>
  </si>
  <si>
    <t>HOMEMAKER SERVICES</t>
  </si>
  <si>
    <t>ADULT IN HOME CARE</t>
  </si>
  <si>
    <t>MEALS HOME DELIVERED</t>
  </si>
  <si>
    <t>I AND R CONTRACTS</t>
  </si>
  <si>
    <t>PATIENT CARE</t>
  </si>
  <si>
    <t>DISEASE CONTROL EMERGENCIES</t>
  </si>
  <si>
    <t>REAGENTS</t>
  </si>
  <si>
    <t>WIC FOOD COSTS</t>
  </si>
  <si>
    <t>ASSESSMENT AND COUNSELING</t>
  </si>
  <si>
    <t>MEDICAID WAIVER SERVICES</t>
  </si>
  <si>
    <t>WAITLIST</t>
  </si>
  <si>
    <t>SPECIALTY CLINICS</t>
  </si>
  <si>
    <t>CSHCN ASSISTANCE</t>
  </si>
  <si>
    <t>COMMUNITY BASED SERVICES</t>
  </si>
  <si>
    <t>CHILD CARE PROTECT PREVENT</t>
  </si>
  <si>
    <t>OUTPATIENT HOSPITAL</t>
  </si>
  <si>
    <t>ADULT GROUP DAYCARE</t>
  </si>
  <si>
    <t>TITLE II HIV CARE ASSISTANCE</t>
  </si>
  <si>
    <t>TI HIV CARE BOSTON EMA</t>
  </si>
  <si>
    <t>FAMILY CARE GIVER</t>
  </si>
  <si>
    <t>PASS THRU GRANTS</t>
  </si>
  <si>
    <t>CHILD HOSP AT DARTMOUTH</t>
  </si>
  <si>
    <t>BOSTON CHILDRENS HOSPITAL</t>
  </si>
  <si>
    <t>DEBT SERV SCHOOL BLD AID</t>
  </si>
  <si>
    <t>TUITION AND TRANSPORTATION</t>
  </si>
  <si>
    <t>STATE FUND MATCH</t>
  </si>
  <si>
    <t>STATE FUND NON-MATCH</t>
  </si>
  <si>
    <t>VR CLIENTS</t>
  </si>
  <si>
    <t>DDS CLIENTS</t>
  </si>
  <si>
    <t>DROPOUT PREVENTION</t>
  </si>
  <si>
    <t>STATEWIDE SPECIAL EDUCATION</t>
  </si>
  <si>
    <t>STATEWIDE SENSORY IMPROVEMEN</t>
  </si>
  <si>
    <t>LOCAL EDUCATION IMPROVEMENT</t>
  </si>
  <si>
    <t>CAREER TECH STUDENT ORGS</t>
  </si>
  <si>
    <t>CHARTER SCHOOL TUITION</t>
  </si>
  <si>
    <t>STATE TESTING</t>
  </si>
  <si>
    <t>KINDERGARTEN CONSTRUCTION</t>
  </si>
  <si>
    <t>Total Expense</t>
  </si>
  <si>
    <t>Revenue Source</t>
  </si>
  <si>
    <t>000</t>
  </si>
  <si>
    <t xml:space="preserve">Federal Total </t>
  </si>
  <si>
    <t>Proof</t>
  </si>
  <si>
    <t>Agency Income</t>
  </si>
  <si>
    <t>GF</t>
  </si>
  <si>
    <t>General Fund</t>
  </si>
  <si>
    <t>Total Revenue</t>
  </si>
  <si>
    <t>Explanation:</t>
  </si>
  <si>
    <t>Funding transferred from Class 102 to Class 74 for Sub-Recipient Contract.</t>
  </si>
  <si>
    <t>Adjustment To Governor's  Budget</t>
  </si>
  <si>
    <t>Governor's  Expenditure Request</t>
  </si>
  <si>
    <t>Governor's Expenditure Request</t>
  </si>
  <si>
    <t>009</t>
  </si>
  <si>
    <t>Transfer three audit positions from AU5676 (44568,44599,44640) to AU7935</t>
  </si>
  <si>
    <t>22 Class 010</t>
  </si>
  <si>
    <t>22 Class 060</t>
  </si>
  <si>
    <t>23 Class 010</t>
  </si>
  <si>
    <t>23 Class 060</t>
  </si>
  <si>
    <t>007</t>
  </si>
  <si>
    <t xml:space="preserve">Source of Funds needs to be adjusted to actual.  Keyed incorrectly.  </t>
  </si>
  <si>
    <t>Keyed:</t>
  </si>
  <si>
    <t>Should be:</t>
  </si>
  <si>
    <t>Class 010</t>
  </si>
  <si>
    <t>Class 060</t>
  </si>
  <si>
    <t xml:space="preserve">General </t>
  </si>
  <si>
    <t>Changed formula for benefits to $1,205,977 which matches 7AX (benefits for Class 010 only)</t>
  </si>
  <si>
    <t>$417,267 matches the amount of funding in BARS for Class 010 and Class 060 with the wrong rev account of 407688</t>
  </si>
  <si>
    <t>Efficiency Expenditure Request</t>
  </si>
  <si>
    <t>Class 102 - Grant award needs to be increased based on previous year</t>
  </si>
  <si>
    <t>Changing source of funds due to over budgeting SSBG funds</t>
  </si>
  <si>
    <t>Bureau of Employment Supports</t>
  </si>
  <si>
    <t>Class 012 had other funds in error</t>
  </si>
  <si>
    <t>Class 102 - contract is a subrecipient</t>
  </si>
  <si>
    <t>Class 101 &amp; 502 - this contract is a Sub-receipient.  This action is to move the contract to Class 074</t>
  </si>
  <si>
    <t>Class 501 should include Other Funds for Estate Recoveries</t>
  </si>
  <si>
    <t>Class 102 over budgeted federal grant</t>
  </si>
  <si>
    <t>Money Follows The Person</t>
  </si>
  <si>
    <t>Source of Funds Breakout</t>
  </si>
  <si>
    <t>SFY2023</t>
  </si>
  <si>
    <t xml:space="preserve"> </t>
  </si>
  <si>
    <t>CLA</t>
  </si>
  <si>
    <t>DESCRIPTION</t>
  </si>
  <si>
    <t>Governor's</t>
  </si>
  <si>
    <t>Increase</t>
  </si>
  <si>
    <t>Revised</t>
  </si>
  <si>
    <t>Other</t>
  </si>
  <si>
    <t xml:space="preserve">Other </t>
  </si>
  <si>
    <t>Class Title</t>
  </si>
  <si>
    <t>Budget</t>
  </si>
  <si>
    <t>(Decrease)</t>
  </si>
  <si>
    <t>Amount</t>
  </si>
  <si>
    <t>Personnel Services-Permanent</t>
  </si>
  <si>
    <t>Personnel Services-Unclassified</t>
  </si>
  <si>
    <t>Overtime</t>
  </si>
  <si>
    <t>Holiday Pay</t>
  </si>
  <si>
    <t>Current Expense</t>
  </si>
  <si>
    <t>Food Institutions</t>
  </si>
  <si>
    <t>Rents &amp; Leases Other than State</t>
  </si>
  <si>
    <t>Heat, Electricity &amp; Water</t>
  </si>
  <si>
    <t>Organizational Dues</t>
  </si>
  <si>
    <t>Transfer to Office Info. Technology</t>
  </si>
  <si>
    <t>Transfer to General Services</t>
  </si>
  <si>
    <t>Transfers to Data Center</t>
  </si>
  <si>
    <t>Equipment</t>
  </si>
  <si>
    <t>Technology - Hardware</t>
  </si>
  <si>
    <t>Technology - Software</t>
  </si>
  <si>
    <t>Telecommunications</t>
  </si>
  <si>
    <t>Indirect costs</t>
  </si>
  <si>
    <t>Audit Fund Set Aside</t>
  </si>
  <si>
    <t>Additional Fringe Benefits</t>
  </si>
  <si>
    <t>Consultants</t>
  </si>
  <si>
    <t>Personnel Services-TEMP</t>
  </si>
  <si>
    <t>Books Periodicals Subscriptions</t>
  </si>
  <si>
    <t>Benefits</t>
  </si>
  <si>
    <t>Employee Training</t>
  </si>
  <si>
    <t>Remuneration</t>
  </si>
  <si>
    <t>In-State Travel Reimbursement</t>
  </si>
  <si>
    <t>Grants for Pub Asst and Relief</t>
  </si>
  <si>
    <t>Out-Of State Travel</t>
  </si>
  <si>
    <t>Contracts for program services</t>
  </si>
  <si>
    <t>Contracts for Op Services</t>
  </si>
  <si>
    <t>Sheriffs Fees</t>
  </si>
  <si>
    <t>Payments to Providers</t>
  </si>
  <si>
    <t>Nursing Home Payments</t>
  </si>
  <si>
    <t>Mid Level Care Expenses</t>
  </si>
  <si>
    <t>Home Support Waiver Services</t>
  </si>
  <si>
    <t>550</t>
  </si>
  <si>
    <t>Assessment and Counseling</t>
  </si>
  <si>
    <t>State Fund Match</t>
  </si>
  <si>
    <t>Total Expenditures</t>
  </si>
  <si>
    <t>Federal Funds</t>
  </si>
  <si>
    <t xml:space="preserve">Explanation :
</t>
  </si>
  <si>
    <t>Grant ended and has been closed out.  AU is no longer needed.</t>
  </si>
  <si>
    <t>542</t>
  </si>
  <si>
    <t>Homemaker Services</t>
  </si>
  <si>
    <t>543</t>
  </si>
  <si>
    <t>Adult In Home Care</t>
  </si>
  <si>
    <t>544</t>
  </si>
  <si>
    <t>Meals - Home Delivered</t>
  </si>
  <si>
    <t>545</t>
  </si>
  <si>
    <t>I &amp; R Contracts</t>
  </si>
  <si>
    <t>566</t>
  </si>
  <si>
    <t>Adult Group Daycare</t>
  </si>
  <si>
    <t>Reducing federal grant funds to be in line with federal award</t>
  </si>
  <si>
    <t>9210-20530000</t>
  </si>
  <si>
    <t>System of Care</t>
  </si>
  <si>
    <t>SFY 2020</t>
  </si>
  <si>
    <t>SFY 2021</t>
  </si>
  <si>
    <t>ORG</t>
  </si>
  <si>
    <t>Actual</t>
  </si>
  <si>
    <t>Cur Adj Auth</t>
  </si>
  <si>
    <t>Prioritized Additional Needs</t>
  </si>
  <si>
    <t>Total</t>
  </si>
  <si>
    <t>Gov Increase/ (Decrease)</t>
  </si>
  <si>
    <t>Governor</t>
  </si>
  <si>
    <t>House Increase/ (Decrease)</t>
  </si>
  <si>
    <t xml:space="preserve">House </t>
  </si>
  <si>
    <t>Senate Increase/ (Decrease)</t>
  </si>
  <si>
    <t>Senate</t>
  </si>
  <si>
    <t>Final Increase/ (Decrease)</t>
  </si>
  <si>
    <t>CC - Final</t>
  </si>
  <si>
    <t>Full Time Temporary</t>
  </si>
  <si>
    <t>Maintenance Other than B &amp; G</t>
  </si>
  <si>
    <t>Indirect Costs</t>
  </si>
  <si>
    <t>Own Forces Maintenance - B &amp; G</t>
  </si>
  <si>
    <t>Contractual Maintenance - B &amp; G</t>
  </si>
  <si>
    <t>Transfer to Other State Agencies</t>
  </si>
  <si>
    <t>Personal Services-Temporary</t>
  </si>
  <si>
    <t>Books, Periodicals, Subscriptions</t>
  </si>
  <si>
    <t>Unemployment Compensation</t>
  </si>
  <si>
    <t>Worker's Compensation</t>
  </si>
  <si>
    <t>Training for Providers</t>
  </si>
  <si>
    <t>In-State Travel</t>
  </si>
  <si>
    <t>Grants for Public Asst and Reli</t>
  </si>
  <si>
    <t>Out-of-State Travel</t>
  </si>
  <si>
    <t>Medical Payments to Providers</t>
  </si>
  <si>
    <t>Contracts for Program Services</t>
  </si>
  <si>
    <t>Contracts for Ops Services</t>
  </si>
  <si>
    <t>Provider Payments - Legal Svcs</t>
  </si>
  <si>
    <t>Payments to Clients</t>
  </si>
  <si>
    <t>Medicaid to Institutions</t>
  </si>
  <si>
    <t>Community Based Services</t>
  </si>
  <si>
    <t>0146</t>
  </si>
  <si>
    <t>Highway</t>
  </si>
  <si>
    <t>GF Staff</t>
  </si>
  <si>
    <t>Total General Funds</t>
  </si>
  <si>
    <t>NUMBER OF POSITIONS</t>
  </si>
  <si>
    <t>PERMANENT CLASSIFIED</t>
  </si>
  <si>
    <t>TEMPORARY CLASSIFIED</t>
  </si>
  <si>
    <t>UNCLASSIFIED</t>
  </si>
  <si>
    <t>POSITIONS - SUBTOTAL</t>
  </si>
  <si>
    <t>UNFUNDED POSITIONS</t>
  </si>
  <si>
    <t>TOTAL POSITIONS</t>
  </si>
  <si>
    <t>Explanation</t>
  </si>
  <si>
    <t xml:space="preserve">Transfer $4M in 22 and 23 from Class 102 in 2053 to Class 102 in 922010-4117 for Mobile Crisis providers considering allocation of children portion versus adults (based on SFY 20 units of service by CMHCs).  </t>
  </si>
  <si>
    <t>922010-41170000</t>
  </si>
  <si>
    <t>Bureau of Mental Health Services</t>
  </si>
  <si>
    <t>CMH Program Support</t>
  </si>
  <si>
    <t>House</t>
  </si>
  <si>
    <t>Grants for Pub Asst and Reli</t>
  </si>
  <si>
    <t>Medicaid Admin</t>
  </si>
  <si>
    <t>DSHP</t>
  </si>
  <si>
    <t>Agency Income - IRB</t>
  </si>
  <si>
    <t>Agency Income - Recycling</t>
  </si>
  <si>
    <t xml:space="preserve">Transfer $4M in 22 and 23 from Class 102 in 921010-2053 to Class 102 in 922010-4117 for Mobile Crisis providers considering allocation of children portion versus adults (based on SFY 20 units of service by CMHCs).  </t>
  </si>
  <si>
    <t>Budget for newly created PS III (#9T3078) in the DCYF Provider Relations Unit.  SFY22 to be paid with Federal funds from the Promoting Safe and Stable Families-Family First Transition Act Grant.</t>
  </si>
  <si>
    <t xml:space="preserve">Source of Funds needs to be adjusted to be in line with 2020 actual.  </t>
  </si>
  <si>
    <t>Source of Funds needs to be adjusted to be in line with 2020 actual ERU Admin Fees earned</t>
  </si>
  <si>
    <t>Medicaid Administration</t>
  </si>
  <si>
    <t>Increase to the Medicaid Administration budget requested to fund a contract to audit the Medicaid Loss Ratio for the Managed Care Plans.</t>
  </si>
  <si>
    <t>Governors</t>
  </si>
  <si>
    <t>100</t>
  </si>
  <si>
    <t>101</t>
  </si>
  <si>
    <t>103</t>
  </si>
  <si>
    <t>501</t>
  </si>
  <si>
    <t>561</t>
  </si>
  <si>
    <t>562</t>
  </si>
  <si>
    <t>001</t>
  </si>
  <si>
    <t>IntraAgency Income</t>
  </si>
  <si>
    <t>Agnecy Income</t>
  </si>
  <si>
    <t>Need to adjust source of funds for a Mental Health Worker Enhancement approved by G&amp;C 11/18/2020 item #13. Due to timing constraints between the enhancement being approved and budgetary deadlines, it could not be factored into general fund targets during the Governor's phase.</t>
  </si>
  <si>
    <t>Governor's Phase</t>
  </si>
  <si>
    <t>Funding is reduced for Audit Fund Set Aside and Transfers to Other State Agencies due to a decreased projection from New Hampshire Hospital for Disproportionate Share costs.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</si>
</sst>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00"/>
    <numFmt numFmtId="166" formatCode="_(* #,##0_);_(* \(#,##0\);_(* &quot;-&quot;??_);_(@_)"/>
    <numFmt numFmtId="167" formatCode="0.0%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9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0"/>
      <color theme="1"/>
      <name val="Arial"/>
      <family val="2"/>
    </font>
    <font>
      <u/>
      <sz val="10"/>
      <color theme="1"/>
      <name val="Arial"/>
      <family val="2"/>
    </font>
    <font>
      <b/>
      <u/>
      <sz val="1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u/>
      <sz val="9"/>
      <color theme="1"/>
      <name val="Arial"/>
      <family val="2"/>
    </font>
    <font>
      <u/>
      <sz val="10"/>
      <name val="Arial"/>
      <family val="2"/>
    </font>
    <font>
      <sz val="12"/>
      <name val="Arial"/>
      <family val="2"/>
    </font>
    <font>
      <b/>
      <sz val="12"/>
      <color rgb="FF0000FF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Arial"/>
      <family val="2"/>
    </font>
    <font>
      <sz val="10"/>
      <color indexed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2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/>
    <xf numFmtId="0" fontId="19" fillId="0" borderId="0">
      <alignment vertical="top"/>
    </xf>
  </cellStyleXfs>
  <cellXfs count="233">
    <xf numFmtId="0" fontId="0" fillId="0" borderId="0" xfId="0"/>
    <xf numFmtId="0" fontId="4" fillId="0" borderId="5" xfId="0" applyFont="1" applyFill="1" applyBorder="1"/>
    <xf numFmtId="0" fontId="5" fillId="0" borderId="6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Alignment="1" applyProtection="1">
      <alignment horizontal="left"/>
    </xf>
    <xf numFmtId="0" fontId="5" fillId="0" borderId="0" xfId="0" applyNumberFormat="1" applyFont="1" applyFill="1" applyAlignment="1" applyProtection="1">
      <alignment horizontal="center"/>
    </xf>
    <xf numFmtId="164" fontId="0" fillId="0" borderId="0" xfId="1" applyNumberFormat="1" applyFont="1" applyFill="1"/>
    <xf numFmtId="0" fontId="0" fillId="0" borderId="0" xfId="0" applyFill="1"/>
    <xf numFmtId="14" fontId="2" fillId="0" borderId="0" xfId="0" applyNumberFormat="1" applyFont="1" applyFill="1" applyAlignment="1" applyProtection="1">
      <alignment horizontal="left"/>
    </xf>
    <xf numFmtId="0" fontId="3" fillId="0" borderId="2" xfId="0" applyNumberFormat="1" applyFont="1" applyFill="1" applyBorder="1" applyAlignment="1" applyProtection="1">
      <alignment horizontal="center"/>
    </xf>
    <xf numFmtId="0" fontId="3" fillId="0" borderId="3" xfId="0" applyNumberFormat="1" applyFont="1" applyFill="1" applyBorder="1" applyAlignment="1" applyProtection="1">
      <alignment horizontal="center"/>
    </xf>
    <xf numFmtId="0" fontId="0" fillId="0" borderId="4" xfId="0" applyFill="1" applyBorder="1"/>
    <xf numFmtId="0" fontId="3" fillId="0" borderId="5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center"/>
    </xf>
    <xf numFmtId="0" fontId="0" fillId="0" borderId="6" xfId="0" applyFill="1" applyBorder="1"/>
    <xf numFmtId="0" fontId="6" fillId="0" borderId="10" xfId="0" applyNumberFormat="1" applyFont="1" applyFill="1" applyBorder="1" applyAlignment="1" applyProtection="1">
      <alignment horizontal="center"/>
    </xf>
    <xf numFmtId="0" fontId="6" fillId="0" borderId="11" xfId="0" applyNumberFormat="1" applyFont="1" applyFill="1" applyBorder="1" applyAlignment="1" applyProtection="1">
      <alignment horizontal="center"/>
    </xf>
    <xf numFmtId="0" fontId="6" fillId="0" borderId="7" xfId="0" applyNumberFormat="1" applyFont="1" applyFill="1" applyBorder="1" applyAlignment="1" applyProtection="1">
      <alignment horizontal="center"/>
    </xf>
    <xf numFmtId="0" fontId="6" fillId="0" borderId="8" xfId="0" applyNumberFormat="1" applyFont="1" applyFill="1" applyBorder="1" applyAlignment="1" applyProtection="1">
      <alignment horizontal="center"/>
    </xf>
    <xf numFmtId="0" fontId="6" fillId="0" borderId="9" xfId="0" applyNumberFormat="1" applyFont="1" applyFill="1" applyBorder="1" applyAlignment="1" applyProtection="1">
      <alignment horizontal="center"/>
    </xf>
    <xf numFmtId="0" fontId="4" fillId="0" borderId="2" xfId="0" applyFont="1" applyFill="1" applyBorder="1"/>
    <xf numFmtId="0" fontId="5" fillId="0" borderId="4" xfId="0" applyNumberFormat="1" applyFont="1" applyFill="1" applyBorder="1" applyAlignment="1" applyProtection="1">
      <alignment horizontal="center"/>
    </xf>
    <xf numFmtId="164" fontId="0" fillId="0" borderId="5" xfId="1" applyNumberFormat="1" applyFont="1" applyFill="1" applyBorder="1"/>
    <xf numFmtId="164" fontId="0" fillId="0" borderId="0" xfId="1" applyNumberFormat="1" applyFont="1" applyFill="1" applyBorder="1"/>
    <xf numFmtId="164" fontId="0" fillId="0" borderId="6" xfId="1" applyNumberFormat="1" applyFont="1" applyFill="1" applyBorder="1"/>
    <xf numFmtId="164" fontId="0" fillId="0" borderId="12" xfId="1" applyNumberFormat="1" applyFont="1" applyFill="1" applyBorder="1"/>
    <xf numFmtId="0" fontId="0" fillId="0" borderId="12" xfId="0" applyFill="1" applyBorder="1"/>
    <xf numFmtId="164" fontId="0" fillId="0" borderId="13" xfId="1" applyNumberFormat="1" applyFont="1" applyFill="1" applyBorder="1"/>
    <xf numFmtId="0" fontId="0" fillId="0" borderId="13" xfId="0" applyFill="1" applyBorder="1"/>
    <xf numFmtId="0" fontId="4" fillId="0" borderId="7" xfId="0" applyFont="1" applyFill="1" applyBorder="1"/>
    <xf numFmtId="0" fontId="5" fillId="0" borderId="9" xfId="0" applyNumberFormat="1" applyFont="1" applyFill="1" applyBorder="1" applyAlignment="1" applyProtection="1">
      <alignment horizontal="center"/>
    </xf>
    <xf numFmtId="164" fontId="0" fillId="0" borderId="7" xfId="1" applyNumberFormat="1" applyFont="1" applyFill="1" applyBorder="1"/>
    <xf numFmtId="164" fontId="0" fillId="0" borderId="8" xfId="1" applyNumberFormat="1" applyFont="1" applyFill="1" applyBorder="1"/>
    <xf numFmtId="164" fontId="0" fillId="0" borderId="9" xfId="1" applyNumberFormat="1" applyFont="1" applyFill="1" applyBorder="1"/>
    <xf numFmtId="164" fontId="0" fillId="0" borderId="14" xfId="1" applyNumberFormat="1" applyFont="1" applyFill="1" applyBorder="1"/>
    <xf numFmtId="0" fontId="0" fillId="0" borderId="14" xfId="0" applyFill="1" applyBorder="1"/>
    <xf numFmtId="0" fontId="4" fillId="0" borderId="0" xfId="0" applyFont="1" applyFill="1" applyAlignment="1">
      <alignment horizontal="right"/>
    </xf>
    <xf numFmtId="164" fontId="0" fillId="0" borderId="1" xfId="1" applyNumberFormat="1" applyFont="1" applyFill="1" applyBorder="1"/>
    <xf numFmtId="0" fontId="4" fillId="0" borderId="0" xfId="0" applyFont="1" applyFill="1"/>
    <xf numFmtId="0" fontId="5" fillId="0" borderId="0" xfId="0" applyNumberFormat="1" applyFont="1" applyFill="1" applyBorder="1" applyAlignment="1" applyProtection="1">
      <alignment horizontal="center"/>
    </xf>
    <xf numFmtId="0" fontId="5" fillId="0" borderId="8" xfId="0" applyNumberFormat="1" applyFont="1" applyFill="1" applyBorder="1" applyAlignment="1" applyProtection="1">
      <alignment horizontal="center"/>
    </xf>
    <xf numFmtId="0" fontId="6" fillId="0" borderId="15" xfId="0" applyNumberFormat="1" applyFont="1" applyFill="1" applyBorder="1" applyAlignment="1" applyProtection="1">
      <alignment horizontal="center"/>
    </xf>
    <xf numFmtId="0" fontId="5" fillId="0" borderId="3" xfId="0" applyNumberFormat="1" applyFont="1" applyFill="1" applyBorder="1" applyAlignment="1" applyProtection="1">
      <alignment horizontal="center"/>
    </xf>
    <xf numFmtId="0" fontId="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1" fontId="8" fillId="0" borderId="0" xfId="0" applyNumberFormat="1" applyFont="1" applyAlignment="1">
      <alignment horizontal="center" vertical="center" wrapText="1"/>
    </xf>
    <xf numFmtId="0" fontId="9" fillId="0" borderId="0" xfId="0" applyFont="1"/>
    <xf numFmtId="14" fontId="2" fillId="2" borderId="0" xfId="0" applyNumberFormat="1" applyFont="1" applyFill="1" applyAlignment="1">
      <alignment horizontal="left" vertical="center" wrapText="1"/>
    </xf>
    <xf numFmtId="41" fontId="9" fillId="0" borderId="0" xfId="0" applyNumberFormat="1" applyFont="1"/>
    <xf numFmtId="0" fontId="7" fillId="2" borderId="0" xfId="0" applyFont="1" applyFill="1" applyAlignment="1">
      <alignment horizontal="center"/>
    </xf>
    <xf numFmtId="14" fontId="2" fillId="2" borderId="0" xfId="0" applyNumberFormat="1" applyFont="1" applyFill="1" applyAlignment="1">
      <alignment horizontal="center" vertical="center" wrapText="1"/>
    </xf>
    <xf numFmtId="40" fontId="3" fillId="0" borderId="0" xfId="0" applyNumberFormat="1" applyFont="1" applyAlignment="1">
      <alignment horizontal="center"/>
    </xf>
    <xf numFmtId="40" fontId="3" fillId="0" borderId="16" xfId="0" applyNumberFormat="1" applyFont="1" applyBorder="1" applyAlignment="1">
      <alignment horizontal="center"/>
    </xf>
    <xf numFmtId="40" fontId="3" fillId="0" borderId="17" xfId="0" applyNumberFormat="1" applyFont="1" applyBorder="1" applyAlignment="1">
      <alignment horizontal="center"/>
    </xf>
    <xf numFmtId="40" fontId="3" fillId="0" borderId="18" xfId="0" applyNumberFormat="1" applyFont="1" applyBorder="1" applyAlignment="1">
      <alignment horizontal="center"/>
    </xf>
    <xf numFmtId="0" fontId="10" fillId="0" borderId="0" xfId="0" applyFont="1" applyAlignment="1">
      <alignment horizontal="center"/>
    </xf>
    <xf numFmtId="37" fontId="11" fillId="0" borderId="0" xfId="0" applyNumberFormat="1" applyFont="1" applyAlignment="1">
      <alignment horizontal="center" vertical="center" wrapText="1"/>
    </xf>
    <xf numFmtId="37" fontId="11" fillId="0" borderId="19" xfId="0" applyNumberFormat="1" applyFont="1" applyBorder="1" applyAlignment="1">
      <alignment horizontal="center" vertical="center" wrapText="1"/>
    </xf>
    <xf numFmtId="37" fontId="11" fillId="0" borderId="20" xfId="0" applyNumberFormat="1" applyFont="1" applyBorder="1" applyAlignment="1">
      <alignment horizontal="center" vertical="center" wrapText="1"/>
    </xf>
    <xf numFmtId="0" fontId="9" fillId="0" borderId="19" xfId="0" applyFont="1" applyBorder="1"/>
    <xf numFmtId="0" fontId="9" fillId="0" borderId="20" xfId="0" applyFont="1" applyBorder="1"/>
    <xf numFmtId="0" fontId="12" fillId="0" borderId="0" xfId="0" applyFont="1" applyAlignment="1">
      <alignment horizontal="center"/>
    </xf>
    <xf numFmtId="165" fontId="12" fillId="0" borderId="0" xfId="0" quotePrefix="1" applyNumberFormat="1" applyFont="1" applyAlignment="1">
      <alignment horizontal="center"/>
    </xf>
    <xf numFmtId="0" fontId="12" fillId="0" borderId="0" xfId="0" applyFont="1"/>
    <xf numFmtId="41" fontId="12" fillId="0" borderId="0" xfId="0" applyNumberFormat="1" applyFont="1"/>
    <xf numFmtId="41" fontId="12" fillId="0" borderId="19" xfId="0" applyNumberFormat="1" applyFont="1" applyBorder="1"/>
    <xf numFmtId="41" fontId="12" fillId="0" borderId="20" xfId="0" applyNumberFormat="1" applyFont="1" applyBorder="1"/>
    <xf numFmtId="0" fontId="9" fillId="3" borderId="0" xfId="0" applyFont="1" applyFill="1"/>
    <xf numFmtId="0" fontId="13" fillId="0" borderId="0" xfId="0" applyFont="1"/>
    <xf numFmtId="41" fontId="13" fillId="0" borderId="0" xfId="0" applyNumberFormat="1" applyFont="1"/>
    <xf numFmtId="41" fontId="13" fillId="0" borderId="19" xfId="0" applyNumberFormat="1" applyFont="1" applyBorder="1"/>
    <xf numFmtId="41" fontId="13" fillId="0" borderId="20" xfId="0" applyNumberFormat="1" applyFont="1" applyBorder="1"/>
    <xf numFmtId="0" fontId="14" fillId="0" borderId="0" xfId="0" applyFont="1"/>
    <xf numFmtId="0" fontId="15" fillId="0" borderId="0" xfId="0" applyFont="1" applyAlignment="1">
      <alignment horizontal="center"/>
    </xf>
    <xf numFmtId="0" fontId="12" fillId="0" borderId="0" xfId="0" quotePrefix="1" applyFont="1" applyAlignment="1">
      <alignment horizontal="center"/>
    </xf>
    <xf numFmtId="41" fontId="5" fillId="0" borderId="19" xfId="0" applyNumberFormat="1" applyFont="1" applyBorder="1"/>
    <xf numFmtId="41" fontId="5" fillId="4" borderId="0" xfId="0" applyNumberFormat="1" applyFont="1" applyFill="1"/>
    <xf numFmtId="41" fontId="5" fillId="0" borderId="0" xfId="0" applyNumberFormat="1" applyFont="1"/>
    <xf numFmtId="41" fontId="5" fillId="0" borderId="20" xfId="0" applyNumberFormat="1" applyFont="1" applyBorder="1"/>
    <xf numFmtId="41" fontId="5" fillId="0" borderId="21" xfId="0" applyNumberFormat="1" applyFont="1" applyBorder="1"/>
    <xf numFmtId="41" fontId="5" fillId="0" borderId="22" xfId="0" applyNumberFormat="1" applyFont="1" applyBorder="1"/>
    <xf numFmtId="41" fontId="5" fillId="4" borderId="22" xfId="0" applyNumberFormat="1" applyFont="1" applyFill="1" applyBorder="1"/>
    <xf numFmtId="41" fontId="5" fillId="4" borderId="23" xfId="0" applyNumberFormat="1" applyFont="1" applyFill="1" applyBorder="1"/>
    <xf numFmtId="0" fontId="13" fillId="4" borderId="0" xfId="0" applyFont="1" applyFill="1"/>
    <xf numFmtId="0" fontId="12" fillId="4" borderId="0" xfId="0" applyFont="1" applyFill="1"/>
    <xf numFmtId="41" fontId="12" fillId="4" borderId="0" xfId="0" applyNumberFormat="1" applyFont="1" applyFill="1"/>
    <xf numFmtId="0" fontId="9" fillId="0" borderId="22" xfId="0" applyFont="1" applyBorder="1"/>
    <xf numFmtId="41" fontId="9" fillId="0" borderId="22" xfId="0" applyNumberFormat="1" applyFont="1" applyBorder="1"/>
    <xf numFmtId="40" fontId="3" fillId="0" borderId="20" xfId="0" applyNumberFormat="1" applyFont="1" applyBorder="1" applyAlignment="1">
      <alignment horizontal="center"/>
    </xf>
    <xf numFmtId="166" fontId="12" fillId="0" borderId="0" xfId="0" applyNumberFormat="1" applyFont="1"/>
    <xf numFmtId="41" fontId="14" fillId="0" borderId="0" xfId="0" applyNumberFormat="1" applyFont="1"/>
    <xf numFmtId="166" fontId="12" fillId="0" borderId="0" xfId="2" applyNumberFormat="1" applyFont="1"/>
    <xf numFmtId="41" fontId="9" fillId="0" borderId="0" xfId="0" applyNumberFormat="1" applyFont="1" applyAlignment="1">
      <alignment horizontal="right"/>
    </xf>
    <xf numFmtId="49" fontId="9" fillId="0" borderId="0" xfId="0" applyNumberFormat="1" applyFont="1" applyAlignment="1">
      <alignment horizontal="center"/>
    </xf>
    <xf numFmtId="10" fontId="9" fillId="0" borderId="0" xfId="0" applyNumberFormat="1" applyFont="1"/>
    <xf numFmtId="41" fontId="9" fillId="0" borderId="0" xfId="0" applyNumberFormat="1" applyFont="1" applyAlignment="1">
      <alignment horizontal="center"/>
    </xf>
    <xf numFmtId="43" fontId="12" fillId="0" borderId="0" xfId="2" applyFont="1"/>
    <xf numFmtId="41" fontId="9" fillId="5" borderId="0" xfId="0" applyNumberFormat="1" applyFont="1" applyFill="1"/>
    <xf numFmtId="41" fontId="12" fillId="0" borderId="5" xfId="0" applyNumberFormat="1" applyFont="1" applyBorder="1"/>
    <xf numFmtId="166" fontId="12" fillId="0" borderId="20" xfId="0" applyNumberFormat="1" applyFont="1" applyBorder="1"/>
    <xf numFmtId="0" fontId="0" fillId="0" borderId="0" xfId="0" applyAlignment="1">
      <alignment wrapText="1"/>
    </xf>
    <xf numFmtId="0" fontId="12" fillId="4" borderId="0" xfId="0" applyFont="1" applyFill="1" applyAlignment="1">
      <alignment wrapText="1"/>
    </xf>
    <xf numFmtId="0" fontId="12" fillId="0" borderId="0" xfId="0" applyFont="1" applyAlignment="1">
      <alignment horizontal="center" vertical="center"/>
    </xf>
    <xf numFmtId="0" fontId="12" fillId="0" borderId="0" xfId="0" quotePrefix="1" applyFont="1"/>
    <xf numFmtId="0" fontId="2" fillId="0" borderId="0" xfId="4" applyFont="1" applyAlignment="1">
      <alignment horizontal="left"/>
    </xf>
    <xf numFmtId="0" fontId="7" fillId="0" borderId="0" xfId="4" applyAlignment="1">
      <alignment horizontal="center"/>
    </xf>
    <xf numFmtId="41" fontId="8" fillId="0" borderId="0" xfId="4" applyNumberFormat="1" applyFont="1" applyAlignment="1">
      <alignment horizontal="center" vertical="center" wrapText="1"/>
    </xf>
    <xf numFmtId="41" fontId="7" fillId="0" borderId="0" xfId="5" applyNumberFormat="1" applyFont="1" applyProtection="1"/>
    <xf numFmtId="167" fontId="3" fillId="0" borderId="0" xfId="4" applyNumberFormat="1" applyFont="1" applyAlignment="1">
      <alignment horizontal="center" wrapText="1"/>
    </xf>
    <xf numFmtId="41" fontId="7" fillId="0" borderId="0" xfId="4" applyNumberFormat="1" applyAlignment="1">
      <alignment horizontal="center"/>
    </xf>
    <xf numFmtId="41" fontId="7" fillId="0" borderId="0" xfId="6"/>
    <xf numFmtId="41" fontId="7" fillId="0" borderId="0" xfId="4" applyNumberFormat="1"/>
    <xf numFmtId="14" fontId="2" fillId="2" borderId="0" xfId="4" applyNumberFormat="1" applyFont="1" applyFill="1" applyAlignment="1">
      <alignment horizontal="left" vertical="center" wrapText="1"/>
    </xf>
    <xf numFmtId="0" fontId="7" fillId="2" borderId="0" xfId="4" applyFill="1" applyAlignment="1">
      <alignment horizontal="center"/>
    </xf>
    <xf numFmtId="14" fontId="2" fillId="2" borderId="0" xfId="4" applyNumberFormat="1" applyFont="1" applyFill="1" applyAlignment="1">
      <alignment horizontal="center" vertical="center" wrapText="1"/>
    </xf>
    <xf numFmtId="41" fontId="3" fillId="2" borderId="0" xfId="4" applyNumberFormat="1" applyFont="1" applyFill="1" applyAlignment="1">
      <alignment horizontal="center"/>
    </xf>
    <xf numFmtId="41" fontId="3" fillId="0" borderId="0" xfId="5" applyNumberFormat="1" applyFont="1" applyAlignment="1" applyProtection="1">
      <alignment horizontal="center"/>
    </xf>
    <xf numFmtId="41" fontId="7" fillId="0" borderId="16" xfId="4" applyNumberFormat="1" applyBorder="1" applyAlignment="1">
      <alignment horizontal="center"/>
    </xf>
    <xf numFmtId="41" fontId="3" fillId="0" borderId="17" xfId="5" applyNumberFormat="1" applyFont="1" applyBorder="1" applyAlignment="1" applyProtection="1">
      <alignment horizontal="center"/>
    </xf>
    <xf numFmtId="41" fontId="3" fillId="0" borderId="18" xfId="5" applyNumberFormat="1" applyFont="1" applyBorder="1" applyAlignment="1" applyProtection="1">
      <alignment horizontal="center"/>
    </xf>
    <xf numFmtId="0" fontId="16" fillId="0" borderId="0" xfId="4" applyFont="1" applyAlignment="1">
      <alignment horizontal="center"/>
    </xf>
    <xf numFmtId="41" fontId="16" fillId="0" borderId="0" xfId="4" applyNumberFormat="1" applyFont="1" applyAlignment="1">
      <alignment horizontal="center"/>
    </xf>
    <xf numFmtId="0" fontId="3" fillId="0" borderId="0" xfId="4" applyFont="1" applyAlignment="1">
      <alignment horizontal="center"/>
    </xf>
    <xf numFmtId="41" fontId="16" fillId="0" borderId="19" xfId="4" applyNumberFormat="1" applyFont="1" applyBorder="1" applyAlignment="1">
      <alignment horizontal="center"/>
    </xf>
    <xf numFmtId="0" fontId="3" fillId="0" borderId="20" xfId="4" applyFont="1" applyBorder="1" applyAlignment="1">
      <alignment horizontal="center"/>
    </xf>
    <xf numFmtId="0" fontId="3" fillId="0" borderId="0" xfId="4" quotePrefix="1" applyFont="1" applyAlignment="1">
      <alignment horizontal="center"/>
    </xf>
    <xf numFmtId="41" fontId="7" fillId="0" borderId="19" xfId="4" applyNumberFormat="1" applyBorder="1"/>
    <xf numFmtId="49" fontId="7" fillId="0" borderId="0" xfId="4" applyNumberFormat="1" applyAlignment="1">
      <alignment horizontal="center"/>
    </xf>
    <xf numFmtId="41" fontId="17" fillId="2" borderId="0" xfId="4" applyNumberFormat="1" applyFont="1" applyFill="1"/>
    <xf numFmtId="41" fontId="18" fillId="2" borderId="0" xfId="4" applyNumberFormat="1" applyFont="1" applyFill="1"/>
    <xf numFmtId="41" fontId="17" fillId="0" borderId="0" xfId="4" applyNumberFormat="1" applyFont="1"/>
    <xf numFmtId="41" fontId="17" fillId="0" borderId="19" xfId="4" applyNumberFormat="1" applyFont="1" applyBorder="1"/>
    <xf numFmtId="41" fontId="18" fillId="0" borderId="0" xfId="4" applyNumberFormat="1" applyFont="1"/>
    <xf numFmtId="41" fontId="18" fillId="0" borderId="20" xfId="4" applyNumberFormat="1" applyFont="1" applyBorder="1"/>
    <xf numFmtId="166" fontId="18" fillId="2" borderId="0" xfId="5" applyNumberFormat="1" applyFont="1" applyFill="1" applyProtection="1"/>
    <xf numFmtId="0" fontId="20" fillId="0" borderId="0" xfId="7" applyFont="1" applyAlignment="1">
      <alignment horizontal="left" vertical="top" readingOrder="1"/>
    </xf>
    <xf numFmtId="41" fontId="3" fillId="0" borderId="0" xfId="4" applyNumberFormat="1" applyFont="1"/>
    <xf numFmtId="41" fontId="2" fillId="0" borderId="0" xfId="4" applyNumberFormat="1" applyFont="1"/>
    <xf numFmtId="41" fontId="2" fillId="0" borderId="19" xfId="4" applyNumberFormat="1" applyFont="1" applyBorder="1"/>
    <xf numFmtId="41" fontId="2" fillId="0" borderId="20" xfId="4" applyNumberFormat="1" applyFont="1" applyBorder="1"/>
    <xf numFmtId="0" fontId="19" fillId="0" borderId="0" xfId="7" applyAlignment="1">
      <alignment vertical="top" readingOrder="1"/>
    </xf>
    <xf numFmtId="5" fontId="17" fillId="0" borderId="0" xfId="4" applyNumberFormat="1" applyFont="1"/>
    <xf numFmtId="41" fontId="17" fillId="0" borderId="20" xfId="4" applyNumberFormat="1" applyFont="1" applyBorder="1"/>
    <xf numFmtId="0" fontId="21" fillId="5" borderId="24" xfId="4" applyFont="1" applyFill="1" applyBorder="1" applyAlignment="1">
      <alignment horizontal="center"/>
    </xf>
    <xf numFmtId="0" fontId="19" fillId="0" borderId="0" xfId="7" applyAlignment="1">
      <alignment horizontal="center" readingOrder="1"/>
    </xf>
    <xf numFmtId="41" fontId="17" fillId="6" borderId="0" xfId="4" applyNumberFormat="1" applyFont="1" applyFill="1"/>
    <xf numFmtId="0" fontId="22" fillId="5" borderId="24" xfId="7" quotePrefix="1" applyFont="1" applyFill="1" applyBorder="1" applyAlignment="1">
      <alignment horizontal="center" readingOrder="1"/>
    </xf>
    <xf numFmtId="41" fontId="17" fillId="7" borderId="0" xfId="4" applyNumberFormat="1" applyFont="1" applyFill="1"/>
    <xf numFmtId="0" fontId="22" fillId="5" borderId="0" xfId="4" applyFont="1" applyFill="1" applyAlignment="1">
      <alignment horizontal="center"/>
    </xf>
    <xf numFmtId="0" fontId="22" fillId="5" borderId="0" xfId="7" applyFont="1" applyFill="1" applyAlignment="1">
      <alignment horizontal="center" readingOrder="1"/>
    </xf>
    <xf numFmtId="41" fontId="17" fillId="8" borderId="0" xfId="4" applyNumberFormat="1" applyFont="1" applyFill="1"/>
    <xf numFmtId="41" fontId="17" fillId="8" borderId="20" xfId="4" applyNumberFormat="1" applyFont="1" applyFill="1" applyBorder="1"/>
    <xf numFmtId="41" fontId="2" fillId="0" borderId="21" xfId="4" applyNumberFormat="1" applyFont="1" applyBorder="1"/>
    <xf numFmtId="41" fontId="2" fillId="0" borderId="22" xfId="4" applyNumberFormat="1" applyFont="1" applyBorder="1"/>
    <xf numFmtId="41" fontId="2" fillId="0" borderId="23" xfId="4" applyNumberFormat="1" applyFont="1" applyBorder="1"/>
    <xf numFmtId="5" fontId="7" fillId="0" borderId="0" xfId="4" applyNumberFormat="1"/>
    <xf numFmtId="5" fontId="7" fillId="0" borderId="0" xfId="5" applyNumberFormat="1" applyFont="1" applyProtection="1"/>
    <xf numFmtId="0" fontId="3" fillId="2" borderId="0" xfId="4" applyFont="1" applyFill="1" applyAlignment="1">
      <alignment vertical="top" wrapText="1"/>
    </xf>
    <xf numFmtId="0" fontId="3" fillId="2" borderId="0" xfId="4" applyFont="1" applyFill="1" applyAlignment="1">
      <alignment vertical="top"/>
    </xf>
    <xf numFmtId="0" fontId="7" fillId="2" borderId="0" xfId="4" applyFill="1"/>
    <xf numFmtId="0" fontId="7" fillId="2" borderId="0" xfId="4" applyFill="1" applyAlignment="1">
      <alignment vertical="top"/>
    </xf>
    <xf numFmtId="5" fontId="7" fillId="0" borderId="0" xfId="5" applyNumberFormat="1" applyFont="1" applyBorder="1" applyAlignment="1" applyProtection="1">
      <alignment horizontal="center"/>
    </xf>
    <xf numFmtId="7" fontId="7" fillId="0" borderId="0" xfId="5" applyNumberFormat="1" applyFont="1" applyBorder="1" applyAlignment="1" applyProtection="1">
      <alignment horizontal="center"/>
    </xf>
    <xf numFmtId="0" fontId="7" fillId="0" borderId="0" xfId="4" applyAlignment="1">
      <alignment horizontal="left"/>
    </xf>
    <xf numFmtId="41" fontId="23" fillId="0" borderId="0" xfId="4" applyNumberFormat="1" applyFont="1"/>
    <xf numFmtId="5" fontId="23" fillId="0" borderId="0" xfId="5" applyNumberFormat="1" applyFont="1" applyBorder="1" applyAlignment="1" applyProtection="1">
      <alignment horizontal="center"/>
    </xf>
    <xf numFmtId="5" fontId="7" fillId="0" borderId="0" xfId="5" applyNumberFormat="1" applyFont="1" applyBorder="1" applyProtection="1"/>
    <xf numFmtId="41" fontId="3" fillId="0" borderId="0" xfId="0" applyNumberFormat="1" applyFont="1"/>
    <xf numFmtId="41" fontId="7" fillId="0" borderId="0" xfId="2" applyNumberFormat="1" applyFont="1" applyProtection="1"/>
    <xf numFmtId="41" fontId="7" fillId="0" borderId="0" xfId="0" applyNumberFormat="1" applyFont="1"/>
    <xf numFmtId="14" fontId="7" fillId="2" borderId="0" xfId="0" applyNumberFormat="1" applyFont="1" applyFill="1" applyAlignment="1">
      <alignment horizontal="center"/>
    </xf>
    <xf numFmtId="18" fontId="7" fillId="0" borderId="0" xfId="0" applyNumberFormat="1" applyFont="1" applyAlignment="1">
      <alignment horizontal="center"/>
    </xf>
    <xf numFmtId="41" fontId="3" fillId="0" borderId="0" xfId="0" applyNumberFormat="1" applyFont="1" applyAlignment="1">
      <alignment horizontal="center"/>
    </xf>
    <xf numFmtId="41" fontId="7" fillId="0" borderId="0" xfId="2" applyNumberFormat="1" applyFont="1" applyAlignment="1" applyProtection="1">
      <alignment horizontal="center"/>
    </xf>
    <xf numFmtId="41" fontId="7" fillId="0" borderId="0" xfId="0" applyNumberFormat="1" applyFont="1" applyAlignment="1">
      <alignment horizontal="center"/>
    </xf>
    <xf numFmtId="41" fontId="16" fillId="0" borderId="16" xfId="0" applyNumberFormat="1" applyFont="1" applyBorder="1" applyAlignment="1">
      <alignment horizontal="center"/>
    </xf>
    <xf numFmtId="41" fontId="7" fillId="0" borderId="8" xfId="2" applyNumberFormat="1" applyFont="1" applyBorder="1" applyAlignment="1" applyProtection="1">
      <alignment horizontal="center"/>
    </xf>
    <xf numFmtId="41" fontId="7" fillId="0" borderId="8" xfId="2" applyNumberFormat="1" applyFont="1" applyBorder="1" applyAlignment="1" applyProtection="1">
      <alignment horizontal="center" wrapText="1"/>
    </xf>
    <xf numFmtId="41" fontId="16" fillId="0" borderId="0" xfId="0" applyNumberFormat="1" applyFont="1" applyAlignment="1">
      <alignment horizontal="center"/>
    </xf>
    <xf numFmtId="41" fontId="7" fillId="0" borderId="19" xfId="0" applyNumberFormat="1" applyFont="1" applyBorder="1"/>
    <xf numFmtId="41" fontId="7" fillId="0" borderId="0" xfId="0" applyNumberFormat="1" applyFont="1" applyAlignment="1">
      <alignment horizontal="left"/>
    </xf>
    <xf numFmtId="41" fontId="7" fillId="0" borderId="20" xfId="0" applyNumberFormat="1" applyFont="1" applyBorder="1"/>
    <xf numFmtId="0" fontId="7" fillId="0" borderId="0" xfId="0" quotePrefix="1" applyFont="1" applyAlignment="1">
      <alignment horizontal="center"/>
    </xf>
    <xf numFmtId="41" fontId="3" fillId="0" borderId="0" xfId="2" applyNumberFormat="1" applyFont="1" applyProtection="1"/>
    <xf numFmtId="41" fontId="7" fillId="9" borderId="0" xfId="0" applyNumberFormat="1" applyFont="1" applyFill="1"/>
    <xf numFmtId="41" fontId="7" fillId="0" borderId="21" xfId="0" applyNumberFormat="1" applyFont="1" applyBorder="1"/>
    <xf numFmtId="41" fontId="7" fillId="0" borderId="22" xfId="0" applyNumberFormat="1" applyFont="1" applyBorder="1"/>
    <xf numFmtId="41" fontId="7" fillId="0" borderId="23" xfId="0" applyNumberFormat="1" applyFont="1" applyBorder="1"/>
    <xf numFmtId="9" fontId="7" fillId="0" borderId="0" xfId="3" applyFont="1" applyProtection="1"/>
    <xf numFmtId="43" fontId="7" fillId="0" borderId="0" xfId="0" applyNumberFormat="1" applyFont="1"/>
    <xf numFmtId="0" fontId="7" fillId="0" borderId="0" xfId="0" applyFont="1" applyAlignment="1">
      <alignment horizontal="left"/>
    </xf>
    <xf numFmtId="0" fontId="24" fillId="7" borderId="0" xfId="0" applyFont="1" applyFill="1"/>
    <xf numFmtId="0" fontId="0" fillId="7" borderId="0" xfId="0" applyFill="1"/>
    <xf numFmtId="14" fontId="3" fillId="0" borderId="0" xfId="0" applyNumberFormat="1" applyFont="1"/>
    <xf numFmtId="14" fontId="3" fillId="6" borderId="0" xfId="0" applyNumberFormat="1" applyFont="1" applyFill="1" applyAlignment="1">
      <alignment horizontal="center"/>
    </xf>
    <xf numFmtId="0" fontId="7" fillId="9" borderId="0" xfId="0" quotePrefix="1" applyFont="1" applyFill="1" applyAlignment="1">
      <alignment horizontal="center"/>
    </xf>
    <xf numFmtId="166" fontId="7" fillId="9" borderId="0" xfId="0" applyNumberFormat="1" applyFont="1" applyFill="1"/>
    <xf numFmtId="166" fontId="7" fillId="0" borderId="0" xfId="0" applyNumberFormat="1" applyFont="1"/>
    <xf numFmtId="166" fontId="7" fillId="0" borderId="0" xfId="2" applyNumberFormat="1" applyFont="1" applyProtection="1"/>
    <xf numFmtId="43" fontId="7" fillId="0" borderId="0" xfId="2" applyFont="1" applyProtection="1"/>
    <xf numFmtId="41" fontId="7" fillId="10" borderId="0" xfId="0" applyNumberFormat="1" applyFont="1" applyFill="1"/>
    <xf numFmtId="0" fontId="7" fillId="9" borderId="0" xfId="0" applyFont="1" applyFill="1" applyAlignment="1">
      <alignment horizontal="center"/>
    </xf>
    <xf numFmtId="167" fontId="7" fillId="0" borderId="0" xfId="3" applyNumberFormat="1" applyFont="1" applyProtection="1"/>
    <xf numFmtId="41" fontId="9" fillId="0" borderId="0" xfId="0" applyNumberFormat="1" applyFont="1" applyAlignment="1">
      <alignment wrapText="1"/>
    </xf>
    <xf numFmtId="10" fontId="9" fillId="0" borderId="0" xfId="0" applyNumberFormat="1" applyFont="1" applyAlignment="1">
      <alignment wrapText="1"/>
    </xf>
    <xf numFmtId="43" fontId="9" fillId="0" borderId="0" xfId="0" applyNumberFormat="1" applyFont="1"/>
    <xf numFmtId="0" fontId="25" fillId="0" borderId="0" xfId="0" applyFont="1"/>
    <xf numFmtId="0" fontId="9" fillId="3" borderId="19" xfId="0" applyFont="1" applyFill="1" applyBorder="1"/>
    <xf numFmtId="0" fontId="9" fillId="3" borderId="20" xfId="0" applyFont="1" applyFill="1" applyBorder="1"/>
    <xf numFmtId="0" fontId="12" fillId="3" borderId="0" xfId="0" applyFont="1" applyFill="1" applyAlignment="1">
      <alignment horizontal="center"/>
    </xf>
    <xf numFmtId="165" fontId="12" fillId="3" borderId="0" xfId="0" quotePrefix="1" applyNumberFormat="1" applyFont="1" applyFill="1" applyAlignment="1">
      <alignment horizontal="center"/>
    </xf>
    <xf numFmtId="0" fontId="12" fillId="3" borderId="0" xfId="0" applyFont="1" applyFill="1"/>
    <xf numFmtId="41" fontId="12" fillId="3" borderId="0" xfId="0" applyNumberFormat="1" applyFont="1" applyFill="1"/>
    <xf numFmtId="41" fontId="12" fillId="3" borderId="19" xfId="0" applyNumberFormat="1" applyFont="1" applyFill="1" applyBorder="1"/>
    <xf numFmtId="41" fontId="12" fillId="3" borderId="20" xfId="0" applyNumberFormat="1" applyFont="1" applyFill="1" applyBorder="1"/>
    <xf numFmtId="41" fontId="9" fillId="3" borderId="0" xfId="0" applyNumberFormat="1" applyFont="1" applyFill="1"/>
    <xf numFmtId="0" fontId="13" fillId="3" borderId="0" xfId="0" applyFont="1" applyFill="1"/>
    <xf numFmtId="41" fontId="13" fillId="3" borderId="0" xfId="0" applyNumberFormat="1" applyFont="1" applyFill="1"/>
    <xf numFmtId="41" fontId="13" fillId="3" borderId="19" xfId="0" applyNumberFormat="1" applyFont="1" applyFill="1" applyBorder="1"/>
    <xf numFmtId="41" fontId="13" fillId="3" borderId="20" xfId="0" applyNumberFormat="1" applyFont="1" applyFill="1" applyBorder="1"/>
    <xf numFmtId="41" fontId="14" fillId="3" borderId="0" xfId="0" applyNumberFormat="1" applyFont="1" applyFill="1"/>
    <xf numFmtId="0" fontId="14" fillId="3" borderId="0" xfId="0" applyFont="1" applyFill="1"/>
    <xf numFmtId="0" fontId="15" fillId="3" borderId="0" xfId="0" applyFont="1" applyFill="1" applyAlignment="1">
      <alignment horizontal="center"/>
    </xf>
    <xf numFmtId="41" fontId="26" fillId="0" borderId="0" xfId="4" applyNumberFormat="1" applyFont="1" applyAlignment="1">
      <alignment horizontal="left"/>
    </xf>
    <xf numFmtId="49" fontId="7" fillId="0" borderId="0" xfId="4" quotePrefix="1" applyNumberFormat="1" applyAlignment="1">
      <alignment horizontal="center"/>
    </xf>
    <xf numFmtId="0" fontId="21" fillId="3" borderId="24" xfId="4" applyFont="1" applyFill="1" applyBorder="1" applyAlignment="1">
      <alignment horizontal="center"/>
    </xf>
    <xf numFmtId="0" fontId="19" fillId="3" borderId="0" xfId="7" applyFill="1" applyAlignment="1">
      <alignment horizontal="center" readingOrder="1"/>
    </xf>
    <xf numFmtId="0" fontId="22" fillId="3" borderId="24" xfId="7" quotePrefix="1" applyFont="1" applyFill="1" applyBorder="1" applyAlignment="1">
      <alignment horizontal="center" readingOrder="1"/>
    </xf>
    <xf numFmtId="0" fontId="21" fillId="3" borderId="0" xfId="4" applyFont="1" applyFill="1" applyAlignment="1">
      <alignment horizontal="center"/>
    </xf>
    <xf numFmtId="0" fontId="22" fillId="3" borderId="0" xfId="7" quotePrefix="1" applyFont="1" applyFill="1" applyAlignment="1">
      <alignment horizontal="center" readingOrder="1"/>
    </xf>
    <xf numFmtId="0" fontId="12" fillId="4" borderId="0" xfId="0" applyFont="1" applyFill="1" applyAlignment="1">
      <alignment horizontal="left" wrapText="1"/>
    </xf>
    <xf numFmtId="41" fontId="2" fillId="0" borderId="0" xfId="4" applyNumberFormat="1" applyFont="1" applyAlignment="1">
      <alignment horizontal="center"/>
    </xf>
    <xf numFmtId="0" fontId="0" fillId="7" borderId="0" xfId="0" applyFill="1" applyAlignment="1">
      <alignment horizontal="left" wrapText="1"/>
    </xf>
    <xf numFmtId="0" fontId="3" fillId="2" borderId="0" xfId="4" applyFont="1" applyFill="1" applyAlignment="1">
      <alignment vertical="top" wrapText="1"/>
    </xf>
  </cellXfs>
  <cellStyles count="8">
    <cellStyle name="Comma" xfId="2" builtinId="3"/>
    <cellStyle name="Comma 2" xfId="5" xr:uid="{1C237397-1C48-4566-B8A0-9DBB95C5B513}"/>
    <cellStyle name="Currency" xfId="1" builtinId="4"/>
    <cellStyle name="Normal" xfId="0" builtinId="0"/>
    <cellStyle name="Normal 2" xfId="4" xr:uid="{D9EB43EF-1FD8-4DC3-9152-9D7F0AC4B830}"/>
    <cellStyle name="Normal_Budget Adjustments Worksheets" xfId="7" xr:uid="{C732FF7D-90D4-4B5F-BC01-22C1931625DC}"/>
    <cellStyle name="Normal_sheet 2" xfId="6" xr:uid="{A1EF1DE3-D00B-46B8-B76E-4B298D1D57BC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Finance\Financial%20Managers\22-23%20Budget\Agency%20Phase\Agency%20Phase%20Workbooks\9520%20OPS%20Budget%20Workbook%20SFY22-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Finance\Financial%20Managers\22-23%20Budget\Agency%20Phase\Agency%20Phase%20Workbooks\9500%20OCOM%20Budget%20Workbook%20%20SFY22-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Finance\Financial%20Managers\22-23%20Budget\Governor's%20Phase\Govr%20Phase%20Workbooks\4210%20DCYF%20Budget%20Workbook%20SFY22-23-Child%20Protect%20Governor%20Phas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Finance\Financial%20Managers\22-23%20Budget\Governor's%20Phase\Govr%20Phase%20Workbooks\4500%20BFA-BES%20Budget%20Workbook%20SFY22-23%20Governor%20phas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BH\Financial%20Management\Fiscal\Kyra%20Leonard\Budget\22-23\House%20Phase\9220%20BMHS%20Budget%20Workbook%20FY22-23%20-%20House%20Chang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BH\Financial%20Services\Budget\Budget%202022&amp;23\2%20Govr%20Phase\9400%20NHH%20Budget%20Workbook%20SFY22-23%20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20 Summary"/>
      <sheetName val="5143"/>
      <sheetName val="5143 Notes Template"/>
      <sheetName val="5143 NOTES"/>
      <sheetName val="9520-5143-SFY22-A"/>
      <sheetName val="9520-5143-SFY23-A"/>
      <sheetName val="5146"/>
      <sheetName val="5146 Notes Template"/>
      <sheetName val="5146 NOTES"/>
      <sheetName val="9520-5146-SFY22-A"/>
      <sheetName val="9520-5146-SFY23-A"/>
      <sheetName val="5680"/>
      <sheetName val="5680 Notes Template"/>
      <sheetName val="5680 NOTES"/>
      <sheetName val="9520-5680-SFY22-A"/>
      <sheetName val="9520-5680-SFY23-A"/>
      <sheetName val="5682"/>
      <sheetName val="5682 Notes Template"/>
      <sheetName val="5682 NOTES"/>
      <sheetName val="9520-5682-SFY22-A"/>
      <sheetName val="9520-5682-SFY23-A"/>
      <sheetName val="5683"/>
      <sheetName val="5683 Notes Template"/>
      <sheetName val="5683 NOTES"/>
      <sheetName val="9520-5683-SFY22-A"/>
      <sheetName val="9520-5683-SFY23-A"/>
      <sheetName val="5696"/>
      <sheetName val="5696 Notes Template"/>
      <sheetName val="5696 NOTES"/>
      <sheetName val="9520-5696-SFY22-A"/>
      <sheetName val="9520-5696-SFY23-A"/>
      <sheetName val="6636"/>
      <sheetName val="6636 Notes Template"/>
      <sheetName val="6636 NOTES"/>
      <sheetName val="9520-6636-SFY22-A"/>
      <sheetName val="9520-6636-SFY23-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E5">
            <v>5337187</v>
          </cell>
        </row>
        <row r="6">
          <cell r="E6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4">
          <cell r="E14">
            <v>0</v>
          </cell>
        </row>
        <row r="16">
          <cell r="E16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1">
          <cell r="E31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</sheetData>
      <sheetData sheetId="15">
        <row r="5">
          <cell r="E5">
            <v>5645229</v>
          </cell>
        </row>
        <row r="6">
          <cell r="E6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4">
          <cell r="E14">
            <v>0</v>
          </cell>
        </row>
        <row r="16">
          <cell r="E16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1">
          <cell r="E31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00 Summary"/>
      <sheetName val="5000"/>
      <sheetName val="5000 NOTES Template"/>
      <sheetName val="5000 NOTES"/>
      <sheetName val="9500-5000-SFY22-A"/>
      <sheetName val="9500-5000-SFY23-A"/>
      <sheetName val="5025"/>
      <sheetName val="5025 NOTES Template"/>
      <sheetName val="5025 NOTES"/>
      <sheetName val="9500-5025-SFY22-A"/>
      <sheetName val="9500-5025-SFY23-A"/>
      <sheetName val="5676"/>
      <sheetName val="5676 NOTES Template"/>
      <sheetName val="5676 NOTES"/>
      <sheetName val="9500-5676-SFY22-A"/>
      <sheetName val="9500-5676-SFT23-A"/>
      <sheetName val="7208"/>
      <sheetName val="7208 Notes Template"/>
      <sheetName val="7208 NOTES"/>
      <sheetName val="9500-7208-SFY22-A"/>
      <sheetName val="9500-7208-SFY23-A"/>
      <sheetName val="7209"/>
      <sheetName val="7209 Notes Template"/>
      <sheetName val="7209 NOTES"/>
      <sheetName val="9500-7209-SFY22-A"/>
      <sheetName val="9500-7209-SFY23-A"/>
      <sheetName val="8137"/>
      <sheetName val="8137 Notes Template"/>
      <sheetName val="8137 NOTES"/>
      <sheetName val="9500-8137-SFY22-A"/>
      <sheetName val="9500-8137-SFY23-A"/>
      <sheetName val="8584"/>
      <sheetName val="8584 Notes Template"/>
      <sheetName val="8584 NOTES"/>
      <sheetName val="9500-8584-SFY22-A"/>
      <sheetName val="9500-8584-SFY23-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</sheetData>
      <sheetData sheetId="25"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1">
          <cell r="E221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2956"/>
      <sheetName val="2956 Notes"/>
      <sheetName val="2956-Contracts"/>
      <sheetName val="4210-2956-SFY22-A"/>
      <sheetName val="4210-2956-SFY23-A"/>
      <sheetName val="4210-2956-SFY22-G"/>
      <sheetName val="4210-2956-SFY23-G"/>
      <sheetName val="2957"/>
      <sheetName val="2957 Notes"/>
      <sheetName val="2957-Contracts"/>
      <sheetName val="4210-2957-SFY22-A"/>
      <sheetName val="4210-2957-SFY23-A"/>
      <sheetName val="4210-2957-SFY22-G"/>
      <sheetName val="4210-2957-SFY23-G"/>
      <sheetName val="2958"/>
      <sheetName val="2958 Notes"/>
      <sheetName val="2958-Contracts"/>
      <sheetName val="4210-2958-SFY22-A"/>
      <sheetName val="4210-2958-SFY23-A"/>
      <sheetName val="4210-2958-SFY22-G"/>
      <sheetName val="4210-2958-FY23-G"/>
      <sheetName val="2959"/>
      <sheetName val="2959 Notes"/>
      <sheetName val="2959-Contracts"/>
      <sheetName val="4210-2959-SFY22-A"/>
      <sheetName val="4210-2959-SFY23-A"/>
      <sheetName val="4210-2959-SFY22-G"/>
      <sheetName val="4210-2959-SFY23-G"/>
      <sheetName val="2960"/>
      <sheetName val="2960 Notes"/>
      <sheetName val="2960-Contracts"/>
      <sheetName val="4210-2960-SFY22-A"/>
      <sheetName val="4210-2960-SFY23-A"/>
      <sheetName val="4210-2960-SFY22-G"/>
      <sheetName val="4210-2960-SFY23-G"/>
      <sheetName val="2961"/>
      <sheetName val="2961 Notes"/>
      <sheetName val="4210-2961-SFY22-A"/>
      <sheetName val="4210-2961-SFY23-A"/>
      <sheetName val="4210-2961-SFY22-G"/>
      <sheetName val="4210-2961-SFY23-G"/>
      <sheetName val="2964"/>
      <sheetName val="2964 Notes"/>
      <sheetName val="4210-2964-SFY22-A"/>
      <sheetName val="4210-2964-SFY23-A"/>
      <sheetName val="2965"/>
      <sheetName val="2965 Notes"/>
      <sheetName val="4210-2965-SFY22-A"/>
      <sheetName val="4210-2965-SFY23-A"/>
      <sheetName val="4210-2965-SFY22-G"/>
      <sheetName val="4210-2965-SFY23-G"/>
      <sheetName val="2967"/>
      <sheetName val="2967 Notes"/>
      <sheetName val="2967-Contracts"/>
      <sheetName val="4210-2967-SFY22-A"/>
      <sheetName val="4210-2967-SFY23-A"/>
      <sheetName val="4210-2967-SFY22-G"/>
      <sheetName val="4210-2967-SFY23-G"/>
      <sheetName val="2968"/>
      <sheetName val="2968 Notes"/>
      <sheetName val="2968-Contracts"/>
      <sheetName val="4210-2968-SFY22-A"/>
      <sheetName val="4210-2968-SFY23-A"/>
      <sheetName val="4210-2968-SFY22-G"/>
      <sheetName val="4210-2968-SFY23-G"/>
      <sheetName val="2969"/>
      <sheetName val="2969 Notes"/>
      <sheetName val="2969-Contracts"/>
      <sheetName val="4210-2969-SFY22-A"/>
      <sheetName val="4210-2969-SFY23-A"/>
      <sheetName val="4210-2969-SFY22-G"/>
      <sheetName val="4210-2969-SFY23-G"/>
      <sheetName val="2970"/>
      <sheetName val="2970 Notes"/>
      <sheetName val="2970-Contracts"/>
      <sheetName val="4210-2970-SFY22-A"/>
      <sheetName val="4210-2970-SFY23-A"/>
      <sheetName val="4210-2970-SFY22-G"/>
      <sheetName val="4210-2970-SFY23-G"/>
      <sheetName val="2971"/>
      <sheetName val="2971 Notes"/>
      <sheetName val="2971-Contracts "/>
      <sheetName val="4210-2971-SFY22-A"/>
      <sheetName val="4210-2971-SFY23-A"/>
      <sheetName val="4210-2971-SFY22-G"/>
      <sheetName val="4210-2971-SFY23-G"/>
      <sheetName val="2972"/>
      <sheetName val="2972 Notes"/>
      <sheetName val="2972-Contracts"/>
      <sheetName val="4210-2972-SFY22-A"/>
      <sheetName val="4210-2972-SFY23-A"/>
      <sheetName val="4210-2972-SFY22-G"/>
      <sheetName val="4210-2972-SFY23-G"/>
      <sheetName val="2973"/>
      <sheetName val="2973 Notes"/>
      <sheetName val="2973-Contracts"/>
      <sheetName val="4210-2973-SFY22-A"/>
      <sheetName val="4210-2973-SFY23-A"/>
      <sheetName val="4210-2973-SFY22-G"/>
      <sheetName val="4210-2973-SFY23-G"/>
      <sheetName val="2974"/>
      <sheetName val="2974 Notes"/>
      <sheetName val="2974-Contracts"/>
      <sheetName val="4210-2974-SFY22-A"/>
      <sheetName val="4210-2974-SFY23-A"/>
      <sheetName val="4210-2974-SFY22-G"/>
      <sheetName val="4210-2974-SFY23-G"/>
      <sheetName val="2975"/>
      <sheetName val="2975 Notes"/>
      <sheetName val="2975 Contracts"/>
      <sheetName val="4210-2975-SFY22-A"/>
      <sheetName val="4210-2975-SFY23-A"/>
      <sheetName val="2966"/>
      <sheetName val="2966 Note"/>
      <sheetName val="2966-Contracts"/>
      <sheetName val="3482"/>
      <sheetName val="3482 Note"/>
      <sheetName val="8903"/>
      <sheetName val="8903 NO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K6">
            <v>22937017</v>
          </cell>
          <cell r="Y6">
            <v>24469486</v>
          </cell>
        </row>
        <row r="14">
          <cell r="K14">
            <v>775000</v>
          </cell>
          <cell r="Y14">
            <v>800000</v>
          </cell>
        </row>
        <row r="16">
          <cell r="K16">
            <v>93578</v>
          </cell>
          <cell r="Y16">
            <v>101834</v>
          </cell>
        </row>
        <row r="18">
          <cell r="K18">
            <v>1</v>
          </cell>
          <cell r="Y18">
            <v>1</v>
          </cell>
        </row>
        <row r="24">
          <cell r="K24">
            <v>0</v>
          </cell>
          <cell r="Y24">
            <v>0</v>
          </cell>
        </row>
        <row r="26">
          <cell r="K26">
            <v>3778</v>
          </cell>
          <cell r="Y26">
            <v>3173</v>
          </cell>
        </row>
        <row r="31">
          <cell r="K31">
            <v>20000</v>
          </cell>
          <cell r="Y31">
            <v>31000</v>
          </cell>
        </row>
        <row r="32">
          <cell r="K32">
            <v>9000</v>
          </cell>
          <cell r="Y32">
            <v>11000</v>
          </cell>
        </row>
        <row r="33">
          <cell r="K33">
            <v>220000</v>
          </cell>
          <cell r="Y33">
            <v>230000</v>
          </cell>
        </row>
        <row r="34">
          <cell r="K34">
            <v>176923</v>
          </cell>
          <cell r="Y34">
            <v>176923</v>
          </cell>
        </row>
        <row r="35">
          <cell r="K35">
            <v>12457</v>
          </cell>
          <cell r="Y35">
            <v>12633</v>
          </cell>
        </row>
        <row r="36">
          <cell r="K36">
            <v>943470</v>
          </cell>
          <cell r="Y36">
            <v>377329</v>
          </cell>
        </row>
        <row r="44">
          <cell r="K44">
            <v>149745</v>
          </cell>
          <cell r="Y44">
            <v>152738</v>
          </cell>
        </row>
        <row r="49">
          <cell r="K49">
            <v>13820833</v>
          </cell>
          <cell r="Y49">
            <v>14620129</v>
          </cell>
        </row>
        <row r="59">
          <cell r="K59">
            <v>978992</v>
          </cell>
          <cell r="Y59">
            <v>1060726</v>
          </cell>
        </row>
        <row r="68">
          <cell r="K68">
            <v>65682</v>
          </cell>
          <cell r="Y68">
            <v>65682</v>
          </cell>
        </row>
        <row r="76">
          <cell r="K76">
            <v>648028</v>
          </cell>
          <cell r="Y76">
            <v>663028</v>
          </cell>
        </row>
        <row r="238">
          <cell r="K238">
            <v>12563129.48568847</v>
          </cell>
          <cell r="Y238">
            <v>12708139.058006039</v>
          </cell>
        </row>
        <row r="239">
          <cell r="K239">
            <v>0</v>
          </cell>
          <cell r="Y239">
            <v>0</v>
          </cell>
        </row>
        <row r="240">
          <cell r="K240">
            <v>28291374.514311526</v>
          </cell>
          <cell r="Y240">
            <v>30067542.941993963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5">
          <cell r="K35">
            <v>933</v>
          </cell>
          <cell r="Y35">
            <v>933</v>
          </cell>
        </row>
        <row r="61">
          <cell r="K61">
            <v>669782</v>
          </cell>
          <cell r="Y61">
            <v>669782</v>
          </cell>
        </row>
        <row r="68">
          <cell r="K68">
            <v>2500</v>
          </cell>
          <cell r="Y68">
            <v>2500</v>
          </cell>
        </row>
        <row r="76">
          <cell r="K76">
            <v>2057508</v>
          </cell>
          <cell r="Y76">
            <v>2057508</v>
          </cell>
        </row>
        <row r="238">
          <cell r="K238">
            <v>933223.25221860898</v>
          </cell>
          <cell r="Y238">
            <v>933223.25221860898</v>
          </cell>
        </row>
        <row r="239">
          <cell r="K239">
            <v>529127.78</v>
          </cell>
          <cell r="Y239">
            <v>529127.78</v>
          </cell>
        </row>
        <row r="240">
          <cell r="K240">
            <v>1268371.967781391</v>
          </cell>
          <cell r="Y240">
            <v>1268371.967781391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6">
          <cell r="K6">
            <v>1219586</v>
          </cell>
          <cell r="Y6">
            <v>1291360</v>
          </cell>
        </row>
        <row r="16">
          <cell r="K16">
            <v>4000</v>
          </cell>
          <cell r="Y16">
            <v>4000</v>
          </cell>
        </row>
        <row r="18">
          <cell r="K18">
            <v>1</v>
          </cell>
          <cell r="Y18">
            <v>1</v>
          </cell>
        </row>
        <row r="26">
          <cell r="K26">
            <v>1</v>
          </cell>
          <cell r="Y26">
            <v>1</v>
          </cell>
        </row>
        <row r="31">
          <cell r="K31">
            <v>18000</v>
          </cell>
          <cell r="Y31">
            <v>18000</v>
          </cell>
        </row>
        <row r="32">
          <cell r="K32">
            <v>9000</v>
          </cell>
          <cell r="Y32">
            <v>9000</v>
          </cell>
        </row>
        <row r="33">
          <cell r="K33">
            <v>7900</v>
          </cell>
          <cell r="Y33">
            <v>7900</v>
          </cell>
        </row>
        <row r="35">
          <cell r="K35">
            <v>2760</v>
          </cell>
          <cell r="Y35">
            <v>2869</v>
          </cell>
        </row>
        <row r="49">
          <cell r="K49">
            <v>641488</v>
          </cell>
          <cell r="Y49">
            <v>677084</v>
          </cell>
        </row>
        <row r="55">
          <cell r="K55">
            <v>1758472</v>
          </cell>
          <cell r="Y55">
            <v>1866951</v>
          </cell>
        </row>
        <row r="56">
          <cell r="K56">
            <v>1173672</v>
          </cell>
          <cell r="Y56">
            <v>1173572</v>
          </cell>
        </row>
        <row r="59">
          <cell r="K59">
            <v>67000</v>
          </cell>
          <cell r="Y59">
            <v>70000</v>
          </cell>
        </row>
        <row r="68">
          <cell r="K68">
            <v>22900</v>
          </cell>
          <cell r="Y68">
            <v>25000</v>
          </cell>
        </row>
        <row r="238">
          <cell r="K238">
            <v>3053503.111417606</v>
          </cell>
          <cell r="W238">
            <v>3176184.7869391288</v>
          </cell>
        </row>
        <row r="239">
          <cell r="K239">
            <v>0</v>
          </cell>
          <cell r="W239">
            <v>0</v>
          </cell>
        </row>
        <row r="240">
          <cell r="K240">
            <v>1871276.8885823942</v>
          </cell>
          <cell r="W240">
            <v>1976024.2130608712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Projections"/>
      <sheetName val="Agency Pos Summary 4500"/>
      <sheetName val="Revised Caseloads for the House"/>
      <sheetName val="Agency Caseloads Rev House"/>
      <sheetName val="Agency Caseloads Rev Gov Final"/>
      <sheetName val="4500 SUMMARY"/>
      <sheetName val="Budget Projections (2)"/>
      <sheetName val="5218 NOTES"/>
      <sheetName val="6125"/>
      <sheetName val="6125 - Notes"/>
      <sheetName val="6125 - Notes Gov"/>
      <sheetName val="6125 - Notes Gov (2)"/>
      <sheetName val="Calc 6125 House Phase"/>
      <sheetName val="Calc 6125 Senate Phase"/>
      <sheetName val="Calc 6125 Final Phase"/>
      <sheetName val="6125 Notes"/>
      <sheetName val="6125-Contracts"/>
      <sheetName val="6125 Fed Rev Source Senate"/>
      <sheetName val="6125 Fed Rev Source Final"/>
      <sheetName val="Class 040"/>
      <sheetName val="4500-6125-SFY22-A"/>
      <sheetName val="4500-6125-SFY23-A"/>
      <sheetName val="4500-6125-SFY22-G"/>
      <sheetName val="4500-6125-SFY23-G"/>
      <sheetName val="6127 - Notes "/>
      <sheetName val="6127 - Notes Gov"/>
      <sheetName val="6127 - Notes Gov (2)"/>
      <sheetName val="Calc 6127 Gov Phase"/>
      <sheetName val="Calc 6127 Final Phase"/>
      <sheetName val="6127"/>
      <sheetName val="6127 Notes"/>
      <sheetName val="6127-Contracts"/>
      <sheetName val="6127 Fed Rev Source Gov Phase"/>
      <sheetName val="6127 Fed Rev Source Final Phase"/>
      <sheetName val="Contract Bdgt 16-17"/>
      <sheetName val="Agency Caseloads"/>
      <sheetName val="Agency Caseloads House"/>
      <sheetName val="Agency Caseloads Senate"/>
      <sheetName val="Agency Caseloads Gov"/>
      <sheetName val="Agency Caseloads Revised 2"/>
      <sheetName val="4500-6127-SFY22-A"/>
      <sheetName val="4500-6127-SFY23-A"/>
      <sheetName val="4500-6127-SFY22-G"/>
      <sheetName val="4500-6127-SFY23-G"/>
      <sheetName val="Caseload 22-23"/>
      <sheetName val="6146"/>
      <sheetName val="Calc 6146 Gov Phase"/>
      <sheetName val="Calc 6146 House Phase"/>
      <sheetName val="6146 Notes"/>
      <sheetName val="6146 - Contracts"/>
      <sheetName val="4500-6146-SFY22-A"/>
      <sheetName val="4500-6146-SFY23-A"/>
      <sheetName val="4500-6146-SFY22-G"/>
      <sheetName val="4500-6146-SFY23-G"/>
      <sheetName val="6153"/>
      <sheetName val="6153 - Notes Gov"/>
      <sheetName val="6153 Notes"/>
      <sheetName val="4500-6153-SFY22-A"/>
      <sheetName val="4500-6153-SFY23-A"/>
      <sheetName val="4500-6153-SFY22-G"/>
      <sheetName val="4500-6153-SFY23-G"/>
      <sheetName val="6170"/>
      <sheetName val="6170 Notes"/>
      <sheetName val="4500-6170-SFY22-A"/>
      <sheetName val="4500-6170-SFY23-A"/>
      <sheetName val="4500-6170-SFY22-G"/>
      <sheetName val="4500-6170-SFY23-G"/>
      <sheetName val="6171"/>
      <sheetName val="6171 Notes"/>
      <sheetName val="4500-6171-SFY22-A"/>
      <sheetName val="4500-6171-SFY23-A"/>
      <sheetName val="4500-6171-SFY22-G"/>
      <sheetName val="4500-6171-SFY23-G"/>
      <sheetName val="6172"/>
      <sheetName val="6172 Notes"/>
      <sheetName val="4500-6172-SFY22-A"/>
      <sheetName val="4500-6172-SFY23-A"/>
      <sheetName val="4500-6172-SFY22-G"/>
      <sheetName val="4500-6172-SFY23-G"/>
      <sheetName val="6174"/>
      <sheetName val="6174 Notes"/>
      <sheetName val="4500-6174-SFY22-A"/>
      <sheetName val="4500-6174-SFY23-A"/>
      <sheetName val="4500-6174-SFY22-G"/>
      <sheetName val="4500-6174-SFY23-G"/>
      <sheetName val="6176"/>
      <sheetName val="6176 Notes"/>
      <sheetName val="4500-6176-SFY22-A"/>
      <sheetName val="4500-6176-SFY23-A"/>
      <sheetName val="4500-6176-SFY22-G"/>
      <sheetName val="4500-6176-SFY23-G"/>
      <sheetName val="7148"/>
      <sheetName val="7148 Notes"/>
      <sheetName val="7148 Contracts"/>
      <sheetName val="4500-7148-SFY22-A"/>
      <sheetName val="4500-7148-SFY23-A"/>
      <sheetName val="4500-7148-SFY22-G"/>
      <sheetName val="4500-7148-SFY23-G"/>
      <sheetName val="8025"/>
      <sheetName val="8025 - Notes"/>
      <sheetName val="Cls 050 - Part-Time Temp"/>
      <sheetName val="LG-Step"/>
      <sheetName val="8025 Notes"/>
      <sheetName val="4500-8025-SFY22-A"/>
      <sheetName val="4500-8025-SFY23-A"/>
      <sheetName val="7215"/>
      <sheetName val="7215 Notes"/>
      <sheetName val="7215 Contracts"/>
      <sheetName val="4500-7215-SFY22-A"/>
      <sheetName val="4500-7215-SFY23-A"/>
      <sheetName val="4500-7215-SFY22-G"/>
      <sheetName val="4500-7215-SFY23-G"/>
      <sheetName val="7216"/>
      <sheetName val="7216 Notes"/>
      <sheetName val="7216 Contracts"/>
      <sheetName val="4500-7216-SFY22-A"/>
      <sheetName val="4500-7216-SFY23-A"/>
      <sheetName val="4500-7216-SFY22-G"/>
      <sheetName val="4500-7216-SFY23-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6">
          <cell r="K6">
            <v>1584915</v>
          </cell>
          <cell r="Y6">
            <v>1680565</v>
          </cell>
        </row>
        <row r="8">
          <cell r="K8">
            <v>88987</v>
          </cell>
          <cell r="Y8">
            <v>92388</v>
          </cell>
        </row>
        <row r="14">
          <cell r="K14">
            <v>5000</v>
          </cell>
          <cell r="Y14">
            <v>5000</v>
          </cell>
        </row>
        <row r="16">
          <cell r="K16">
            <v>45000</v>
          </cell>
          <cell r="Y16">
            <v>45000</v>
          </cell>
        </row>
        <row r="18">
          <cell r="K18">
            <v>1</v>
          </cell>
          <cell r="Y18">
            <v>1</v>
          </cell>
        </row>
        <row r="22">
          <cell r="K22">
            <v>10001</v>
          </cell>
          <cell r="Y22">
            <v>10001</v>
          </cell>
        </row>
        <row r="26">
          <cell r="K26">
            <v>0</v>
          </cell>
          <cell r="Y26">
            <v>0</v>
          </cell>
        </row>
        <row r="31">
          <cell r="K31">
            <v>1500</v>
          </cell>
          <cell r="Y31">
            <v>1500</v>
          </cell>
        </row>
        <row r="32">
          <cell r="K32">
            <v>1500</v>
          </cell>
          <cell r="Y32">
            <v>1500</v>
          </cell>
        </row>
        <row r="33">
          <cell r="K33">
            <v>5000</v>
          </cell>
          <cell r="Y33">
            <v>5000</v>
          </cell>
        </row>
        <row r="34">
          <cell r="K34">
            <v>0</v>
          </cell>
          <cell r="Y34">
            <v>0</v>
          </cell>
        </row>
        <row r="35">
          <cell r="K35">
            <v>6387</v>
          </cell>
          <cell r="Y35">
            <v>6502</v>
          </cell>
        </row>
        <row r="36">
          <cell r="K36">
            <v>143074</v>
          </cell>
          <cell r="Y36">
            <v>151263</v>
          </cell>
        </row>
        <row r="43">
          <cell r="K43">
            <v>249191</v>
          </cell>
          <cell r="Y43">
            <v>260711</v>
          </cell>
        </row>
        <row r="44">
          <cell r="K44">
            <v>86982</v>
          </cell>
          <cell r="Y44">
            <v>88721</v>
          </cell>
        </row>
        <row r="48">
          <cell r="K48">
            <v>0</v>
          </cell>
          <cell r="Y48">
            <v>0</v>
          </cell>
        </row>
        <row r="49">
          <cell r="K49">
            <v>1105864</v>
          </cell>
          <cell r="Y49">
            <v>1166492</v>
          </cell>
        </row>
        <row r="59">
          <cell r="K59">
            <v>30000</v>
          </cell>
          <cell r="Y59">
            <v>30000</v>
          </cell>
        </row>
        <row r="62">
          <cell r="K62">
            <v>135000</v>
          </cell>
          <cell r="Y62">
            <v>135000</v>
          </cell>
        </row>
        <row r="68">
          <cell r="K68">
            <v>1000</v>
          </cell>
          <cell r="Y68">
            <v>1000</v>
          </cell>
        </row>
        <row r="72">
          <cell r="K72">
            <v>6156</v>
          </cell>
          <cell r="Y72">
            <v>8208</v>
          </cell>
        </row>
        <row r="76">
          <cell r="K76">
            <v>6100000</v>
          </cell>
          <cell r="Y76">
            <v>6100000</v>
          </cell>
        </row>
        <row r="152">
          <cell r="K152">
            <v>791000</v>
          </cell>
          <cell r="Y152">
            <v>791000</v>
          </cell>
        </row>
        <row r="153">
          <cell r="K153">
            <v>831170</v>
          </cell>
          <cell r="Y153">
            <v>831170</v>
          </cell>
        </row>
        <row r="238">
          <cell r="K238">
            <v>6396357.4501598077</v>
          </cell>
          <cell r="Y238">
            <v>6512485.0930092903</v>
          </cell>
        </row>
        <row r="239">
          <cell r="K239">
            <v>11120.365899999999</v>
          </cell>
          <cell r="Y239">
            <v>11582.739599999999</v>
          </cell>
        </row>
        <row r="240">
          <cell r="K240">
            <v>4820250.1839401927</v>
          </cell>
          <cell r="Y240">
            <v>4886954.1673907088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5">
          <cell r="K35">
            <v>20563</v>
          </cell>
          <cell r="Y35">
            <v>20563</v>
          </cell>
        </row>
        <row r="62">
          <cell r="K62">
            <v>1900000</v>
          </cell>
          <cell r="Y62">
            <v>1900000</v>
          </cell>
        </row>
        <row r="75">
          <cell r="K75">
            <v>0</v>
          </cell>
          <cell r="Y75">
            <v>0</v>
          </cell>
        </row>
        <row r="76">
          <cell r="K76">
            <v>0</v>
          </cell>
          <cell r="Y76">
            <v>0</v>
          </cell>
        </row>
        <row r="152">
          <cell r="K152">
            <v>33538500</v>
          </cell>
          <cell r="Y152">
            <v>33538500</v>
          </cell>
        </row>
        <row r="153">
          <cell r="K153">
            <v>400000</v>
          </cell>
          <cell r="Y153">
            <v>400000</v>
          </cell>
        </row>
        <row r="181">
          <cell r="K181">
            <v>750000</v>
          </cell>
          <cell r="Y181">
            <v>750000</v>
          </cell>
        </row>
        <row r="236">
          <cell r="K236">
            <v>36609063</v>
          </cell>
          <cell r="Y236">
            <v>36609063</v>
          </cell>
        </row>
        <row r="238">
          <cell r="K238">
            <v>21191414.550000001</v>
          </cell>
          <cell r="Y238">
            <v>21191414.550000001</v>
          </cell>
        </row>
        <row r="239">
          <cell r="K239">
            <v>2800464.75</v>
          </cell>
          <cell r="Y239">
            <v>2800464.75</v>
          </cell>
        </row>
        <row r="240">
          <cell r="K240">
            <v>12617183.699999999</v>
          </cell>
          <cell r="Y240">
            <v>12617183.699999999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152">
          <cell r="K152">
            <v>10655970</v>
          </cell>
          <cell r="Y152">
            <v>10655970</v>
          </cell>
        </row>
        <row r="238">
          <cell r="K238">
            <v>0</v>
          </cell>
          <cell r="Y238">
            <v>0</v>
          </cell>
        </row>
        <row r="239">
          <cell r="K239">
            <v>0</v>
          </cell>
          <cell r="Y239">
            <v>0</v>
          </cell>
        </row>
        <row r="240">
          <cell r="U240">
            <v>10655970</v>
          </cell>
          <cell r="Y240">
            <v>10655970</v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6">
          <cell r="K6">
            <v>80670</v>
          </cell>
          <cell r="Y6">
            <v>83715</v>
          </cell>
        </row>
        <row r="16">
          <cell r="K16">
            <v>500</v>
          </cell>
          <cell r="Y16">
            <v>500</v>
          </cell>
        </row>
        <row r="22">
          <cell r="K22">
            <v>2500</v>
          </cell>
          <cell r="Y22">
            <v>2500</v>
          </cell>
        </row>
        <row r="26">
          <cell r="K26">
            <v>1</v>
          </cell>
          <cell r="Y26">
            <v>1</v>
          </cell>
        </row>
        <row r="33">
          <cell r="K33">
            <v>1</v>
          </cell>
          <cell r="Y33">
            <v>1</v>
          </cell>
        </row>
        <row r="34">
          <cell r="K34">
            <v>853</v>
          </cell>
          <cell r="Y34">
            <v>853</v>
          </cell>
        </row>
        <row r="35">
          <cell r="K35">
            <v>4627</v>
          </cell>
          <cell r="Y35">
            <v>2311</v>
          </cell>
        </row>
        <row r="36">
          <cell r="K36">
            <v>10448</v>
          </cell>
          <cell r="Y36">
            <v>10871</v>
          </cell>
        </row>
        <row r="49">
          <cell r="K49">
            <v>37422</v>
          </cell>
          <cell r="Y49">
            <v>39135</v>
          </cell>
        </row>
        <row r="59">
          <cell r="K59">
            <v>500</v>
          </cell>
          <cell r="Y59">
            <v>1000</v>
          </cell>
        </row>
        <row r="68">
          <cell r="K68">
            <v>1000</v>
          </cell>
          <cell r="Y68">
            <v>2000</v>
          </cell>
        </row>
        <row r="76">
          <cell r="K76">
            <v>4500000</v>
          </cell>
          <cell r="Y76">
            <v>4500000</v>
          </cell>
        </row>
        <row r="238">
          <cell r="K238">
            <v>4628071.6665893244</v>
          </cell>
          <cell r="Y238">
            <v>4632024.9867919367</v>
          </cell>
        </row>
        <row r="239">
          <cell r="K239">
            <v>0</v>
          </cell>
          <cell r="Y239">
            <v>0</v>
          </cell>
        </row>
        <row r="240">
          <cell r="K240">
            <v>10450.333410675328</v>
          </cell>
          <cell r="Y240">
            <v>10862.013208063436</v>
          </cell>
        </row>
      </sheetData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9220"/>
      <sheetName val="9220-2340"/>
      <sheetName val="9220-2340-SFY22-A"/>
      <sheetName val="9220-2340-SFY23-A"/>
      <sheetName val="2340 102 Detail"/>
      <sheetName val="2340 NOTES"/>
      <sheetName val="9220-4113"/>
      <sheetName val="9220-4113-SFY22-A"/>
      <sheetName val="9220-4113-SFY23-A"/>
      <sheetName val="4113 NOTES"/>
      <sheetName val="9220-4114"/>
      <sheetName val="9220-4114-SFY22-A"/>
      <sheetName val="9220-4114-SFY23-A"/>
      <sheetName val="4114 102 Detail"/>
      <sheetName val="4114 NOTES"/>
      <sheetName val="9220-4115"/>
      <sheetName val="9220-4115-SFY22-A"/>
      <sheetName val="9220-4115-SFY23-A"/>
      <sheetName val="4115 102 Detail"/>
      <sheetName val="4115 NOTES"/>
      <sheetName val="9220-4116"/>
      <sheetName val="9220-4116-SFY22-A"/>
      <sheetName val="9220-4116-SFY23-A"/>
      <sheetName val="4116 NOTES"/>
      <sheetName val="9220-4117"/>
      <sheetName val="9220-4117-SFY22-A"/>
      <sheetName val="9220-4117-SFY23-A"/>
      <sheetName val="4117 102 Detail"/>
      <sheetName val="4117 NOTES"/>
      <sheetName val="9220-4118"/>
      <sheetName val="9220-4118-SFY22-A"/>
      <sheetName val="9220-4118-SFY23-A"/>
      <sheetName val="4118 102 Detail"/>
      <sheetName val="9220-4119"/>
      <sheetName val="9220-4119-SFY22-A"/>
      <sheetName val="9220-4119-SFY23-A"/>
      <sheetName val="4119 Class 102 Detail"/>
      <sheetName val="4119 NOTES"/>
      <sheetName val="9220-4120"/>
      <sheetName val="9220-4120-SFY22-A"/>
      <sheetName val="9220-4120-SFY23-A"/>
      <sheetName val="4120 Class 102 Detail"/>
      <sheetName val="4120 NOTES"/>
      <sheetName val="9220-4121"/>
      <sheetName val="9220-4121-SFY22-A"/>
      <sheetName val="9220-4121-SFY23-A"/>
      <sheetName val="4121 Class 102 Detail"/>
      <sheetName val="4121 NOTES"/>
      <sheetName val="Summary Activity 9220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">
          <cell r="J4">
            <v>382682</v>
          </cell>
        </row>
        <row r="6">
          <cell r="J6">
            <v>132770</v>
          </cell>
        </row>
        <row r="47">
          <cell r="J47">
            <v>305988</v>
          </cell>
        </row>
        <row r="219">
          <cell r="I219">
            <v>433107.8269038978</v>
          </cell>
          <cell r="K219">
            <v>3999.9999999999995</v>
          </cell>
        </row>
      </sheetData>
      <sheetData sheetId="26">
        <row r="4">
          <cell r="J4">
            <v>406338</v>
          </cell>
        </row>
        <row r="6">
          <cell r="J6">
            <v>141203</v>
          </cell>
        </row>
        <row r="47">
          <cell r="J47">
            <v>323499</v>
          </cell>
        </row>
        <row r="219">
          <cell r="I219">
            <v>458353.73690389778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4 Summary NEW"/>
      <sheetName val="old SUM 094"/>
      <sheetName val="6096"/>
      <sheetName val="Notes 6096"/>
      <sheetName val="9400-6096-SFY22-A"/>
      <sheetName val="9400-6096-SFY23-A"/>
      <sheetName val="8400"/>
      <sheetName val="8400 Notes"/>
      <sheetName val="9400-8400-SFY22-A"/>
      <sheetName val="9400-8400-SFY23-A"/>
      <sheetName val="8410"/>
      <sheetName val="8410 Notes"/>
      <sheetName val="9400-8410-SFY22-A"/>
      <sheetName val="9400-8410-SFY23-A"/>
      <sheetName val="8750"/>
      <sheetName val="8750 Notes"/>
      <sheetName val="9400-8750-SFY22-A"/>
      <sheetName val="9400-8750-SFY23-A"/>
      <sheetName val="3073"/>
      <sheetName val="Notes 3073"/>
      <sheetName val="6938"/>
      <sheetName val="Notes 6938"/>
      <sheetName val="9400-6938-SFY22-A"/>
      <sheetName val="9400-6938-SFY23-A"/>
      <sheetName val="8753"/>
      <sheetName val="8753 Notes"/>
      <sheetName val="9400-8753-SFY22-A"/>
      <sheetName val="9400-8753-SFY23-A"/>
      <sheetName val="8136"/>
      <sheetName val="Notes 8136"/>
      <sheetName val="9400-8136-SFY22-A"/>
      <sheetName val="9400-8136-SFY23-A"/>
      <sheetName val="8583"/>
      <sheetName val="NOTES 8583"/>
      <sheetName val="9400-8583-SFY22-A"/>
      <sheetName val="9400-8583-SFY23-A"/>
      <sheetName val="Trust Funds"/>
      <sheetName val="NOTES Trust"/>
      <sheetName val="9400-7118-SFY22-A"/>
      <sheetName val="9400-7119-SFY22-A"/>
      <sheetName val="9400-7121-SFY22-A"/>
      <sheetName val="9400-7122-SFY22-A"/>
      <sheetName val="9400-7123-SFY22-A"/>
      <sheetName val="9400-7124-SFY22-A"/>
      <sheetName val="9400-7125-SFY22-A"/>
      <sheetName val="9400-7127-SFY22-A"/>
      <sheetName val="9400-7130-SFY22-A"/>
      <sheetName val="9400-7118-SFY23-A"/>
      <sheetName val="9400-7119-SFY23-A"/>
      <sheetName val="9400-7121-SFY23-A"/>
      <sheetName val="9400-7122-SFY23-A"/>
      <sheetName val="9400-7123-SFY23-A"/>
      <sheetName val="9400-7124-SFY23-A"/>
      <sheetName val="9400-7125-SFY23-A"/>
      <sheetName val="9400-7127-SFY23-A"/>
      <sheetName val="9400-7130-SFY23-A"/>
      <sheetName val="9064"/>
      <sheetName val="NOTES 9064"/>
      <sheetName val="9400-9064-SFY22-A"/>
      <sheetName val="9400-9064-SFY23-A"/>
      <sheetName val="8038 "/>
      <sheetName val="Notes 8038"/>
      <sheetName val="9400-8038-SFY22-A"/>
      <sheetName val="9400-8038-SFY23-A"/>
      <sheetName val="CONTRACTS"/>
      <sheetName val="Posn # Recon"/>
      <sheetName val="REVENUE ESTM SOF"/>
    </sheetNames>
    <sheetDataSet>
      <sheetData sheetId="0"/>
      <sheetData sheetId="1"/>
      <sheetData sheetId="2">
        <row r="29">
          <cell r="C29" t="str">
            <v>Own Forces Maintenance - B &amp; G</v>
          </cell>
        </row>
        <row r="30">
          <cell r="C30" t="str">
            <v>Contractual Maintenance - B &amp; G</v>
          </cell>
        </row>
        <row r="31">
          <cell r="C31" t="str">
            <v>Transfer to Other State Agencies</v>
          </cell>
        </row>
        <row r="35">
          <cell r="C35" t="str">
            <v>Full Time Temporary</v>
          </cell>
        </row>
        <row r="37">
          <cell r="C37" t="str">
            <v>Unemployment Compensation</v>
          </cell>
        </row>
        <row r="40">
          <cell r="K40">
            <v>250</v>
          </cell>
          <cell r="W40">
            <v>250</v>
          </cell>
        </row>
        <row r="43">
          <cell r="C43" t="str">
            <v>Prescription Drug Expenditures</v>
          </cell>
        </row>
        <row r="44">
          <cell r="C44" t="str">
            <v>Medical Payments to Providers</v>
          </cell>
        </row>
        <row r="45">
          <cell r="C45" t="str">
            <v>Contract for Program Services</v>
          </cell>
        </row>
        <row r="47">
          <cell r="C47" t="str">
            <v>Payments to Clients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">
          <cell r="R15">
            <v>369459</v>
          </cell>
        </row>
        <row r="18">
          <cell r="G18">
            <v>180</v>
          </cell>
          <cell r="R18">
            <v>180</v>
          </cell>
        </row>
        <row r="22">
          <cell r="G22">
            <v>4200</v>
          </cell>
          <cell r="R22">
            <v>3000</v>
          </cell>
        </row>
        <row r="23">
          <cell r="G23">
            <v>3750</v>
          </cell>
          <cell r="R23">
            <v>3000</v>
          </cell>
        </row>
        <row r="24">
          <cell r="G24">
            <v>410</v>
          </cell>
        </row>
        <row r="25">
          <cell r="G25">
            <v>500</v>
          </cell>
          <cell r="R25">
            <v>500</v>
          </cell>
        </row>
        <row r="26">
          <cell r="G26">
            <v>430401</v>
          </cell>
          <cell r="R26">
            <v>430401</v>
          </cell>
        </row>
        <row r="28">
          <cell r="G28">
            <v>763618.52424000006</v>
          </cell>
          <cell r="R28">
            <v>763618.52424000006</v>
          </cell>
        </row>
        <row r="34">
          <cell r="G34">
            <v>41559</v>
          </cell>
          <cell r="R34">
            <v>41559</v>
          </cell>
        </row>
        <row r="35">
          <cell r="R35">
            <v>1039460</v>
          </cell>
        </row>
        <row r="43">
          <cell r="G43">
            <v>1505060</v>
          </cell>
          <cell r="R43">
            <v>1558000</v>
          </cell>
        </row>
        <row r="44">
          <cell r="G44">
            <v>871000</v>
          </cell>
          <cell r="R44">
            <v>871000</v>
          </cell>
        </row>
        <row r="45">
          <cell r="G45">
            <v>14403335</v>
          </cell>
          <cell r="R45">
            <v>16031000</v>
          </cell>
        </row>
        <row r="47">
          <cell r="G47">
            <v>33989</v>
          </cell>
          <cell r="R47">
            <v>33989</v>
          </cell>
        </row>
        <row r="54">
          <cell r="G54">
            <v>20562972</v>
          </cell>
          <cell r="R54">
            <v>21838922</v>
          </cell>
        </row>
        <row r="57">
          <cell r="G57">
            <v>25382228</v>
          </cell>
          <cell r="R57">
            <v>26897802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40"/>
  <sheetViews>
    <sheetView zoomScale="90" zoomScaleNormal="90" workbookViewId="0">
      <pane ySplit="7" topLeftCell="A8" activePane="bottomLeft" state="frozen"/>
      <selection pane="bottomLeft" activeCell="C37" sqref="C37"/>
    </sheetView>
  </sheetViews>
  <sheetFormatPr defaultColWidth="8.85546875" defaultRowHeight="15" x14ac:dyDescent="0.25"/>
  <cols>
    <col min="1" max="1" width="3.5703125" style="6" customWidth="1"/>
    <col min="2" max="2" width="29.28515625" style="6" customWidth="1"/>
    <col min="3" max="3" width="5" style="4" bestFit="1" customWidth="1"/>
    <col min="4" max="4" width="7.85546875" style="4" bestFit="1" customWidth="1"/>
    <col min="5" max="5" width="13.28515625" style="5" bestFit="1" customWidth="1"/>
    <col min="6" max="6" width="12.7109375" style="5" bestFit="1" customWidth="1"/>
    <col min="7" max="7" width="13.28515625" style="5" bestFit="1" customWidth="1"/>
    <col min="8" max="8" width="12.7109375" style="5" hidden="1" customWidth="1"/>
    <col min="9" max="9" width="10.28515625" style="5" hidden="1" customWidth="1"/>
    <col min="10" max="10" width="7.5703125" style="5" hidden="1" customWidth="1"/>
    <col min="11" max="11" width="13.28515625" style="5" bestFit="1" customWidth="1"/>
    <col min="12" max="12" width="14" style="5" bestFit="1" customWidth="1"/>
    <col min="13" max="13" width="12.7109375" style="5" bestFit="1" customWidth="1"/>
    <col min="14" max="14" width="14" style="5" bestFit="1" customWidth="1"/>
    <col min="15" max="15" width="12.7109375" style="5" hidden="1" customWidth="1"/>
    <col min="16" max="16" width="10.28515625" style="5" hidden="1" customWidth="1"/>
    <col min="17" max="17" width="7.5703125" style="5" hidden="1" customWidth="1"/>
    <col min="18" max="18" width="13.28515625" style="5" bestFit="1" customWidth="1"/>
    <col min="19" max="19" width="124.5703125" style="6" bestFit="1" customWidth="1"/>
    <col min="20" max="16384" width="8.85546875" style="6"/>
  </cols>
  <sheetData>
    <row r="1" spans="1:19" ht="15.75" x14ac:dyDescent="0.25">
      <c r="B1" s="3" t="s">
        <v>0</v>
      </c>
    </row>
    <row r="2" spans="1:19" ht="15.75" x14ac:dyDescent="0.25">
      <c r="B2" s="3" t="s">
        <v>1</v>
      </c>
    </row>
    <row r="3" spans="1:19" ht="15.75" x14ac:dyDescent="0.25">
      <c r="B3" s="3" t="s">
        <v>13</v>
      </c>
    </row>
    <row r="4" spans="1:19" ht="15.75" x14ac:dyDescent="0.25">
      <c r="B4" s="7">
        <v>44209</v>
      </c>
    </row>
    <row r="5" spans="1:19" x14ac:dyDescent="0.25">
      <c r="E5" s="8">
        <v>2022</v>
      </c>
      <c r="F5" s="9"/>
      <c r="G5" s="9"/>
      <c r="H5" s="9">
        <v>2022</v>
      </c>
      <c r="I5" s="9"/>
      <c r="J5" s="9"/>
      <c r="K5" s="9"/>
      <c r="L5" s="9">
        <v>2023</v>
      </c>
      <c r="M5" s="9"/>
      <c r="N5" s="9"/>
      <c r="O5" s="9">
        <v>2023</v>
      </c>
      <c r="P5" s="9"/>
      <c r="Q5" s="9"/>
      <c r="R5" s="9"/>
      <c r="S5" s="10"/>
    </row>
    <row r="6" spans="1:19" x14ac:dyDescent="0.25">
      <c r="E6" s="11" t="s">
        <v>6</v>
      </c>
      <c r="F6" s="12"/>
      <c r="G6" s="12"/>
      <c r="H6" s="12" t="s">
        <v>2</v>
      </c>
      <c r="I6" s="12"/>
      <c r="J6" s="12"/>
      <c r="K6" s="12">
        <v>2020</v>
      </c>
      <c r="L6" s="12" t="s">
        <v>6</v>
      </c>
      <c r="M6" s="12"/>
      <c r="N6" s="12"/>
      <c r="O6" s="12" t="s">
        <v>2</v>
      </c>
      <c r="P6" s="12"/>
      <c r="Q6" s="12"/>
      <c r="R6" s="12">
        <v>2021</v>
      </c>
      <c r="S6" s="13"/>
    </row>
    <row r="7" spans="1:19" x14ac:dyDescent="0.25">
      <c r="B7" s="14" t="s">
        <v>5</v>
      </c>
      <c r="C7" s="40" t="s">
        <v>4</v>
      </c>
      <c r="D7" s="15" t="s">
        <v>14</v>
      </c>
      <c r="E7" s="16" t="s">
        <v>12</v>
      </c>
      <c r="F7" s="17" t="s">
        <v>11</v>
      </c>
      <c r="G7" s="17" t="s">
        <v>3</v>
      </c>
      <c r="H7" s="16" t="s">
        <v>12</v>
      </c>
      <c r="I7" s="17" t="s">
        <v>11</v>
      </c>
      <c r="J7" s="17" t="s">
        <v>3</v>
      </c>
      <c r="K7" s="17" t="s">
        <v>10</v>
      </c>
      <c r="L7" s="16" t="s">
        <v>12</v>
      </c>
      <c r="M7" s="17" t="s">
        <v>11</v>
      </c>
      <c r="N7" s="17" t="s">
        <v>3</v>
      </c>
      <c r="O7" s="16" t="s">
        <v>12</v>
      </c>
      <c r="P7" s="17" t="s">
        <v>11</v>
      </c>
      <c r="Q7" s="17" t="s">
        <v>3</v>
      </c>
      <c r="R7" s="17" t="s">
        <v>10</v>
      </c>
      <c r="S7" s="18" t="s">
        <v>7</v>
      </c>
    </row>
    <row r="8" spans="1:19" x14ac:dyDescent="0.25">
      <c r="A8" s="6">
        <v>1</v>
      </c>
      <c r="B8" s="19" t="s">
        <v>16</v>
      </c>
      <c r="C8" s="41">
        <v>1371</v>
      </c>
      <c r="D8" s="20" t="s">
        <v>17</v>
      </c>
      <c r="E8" s="21"/>
      <c r="F8" s="22"/>
      <c r="G8" s="23">
        <v>0</v>
      </c>
      <c r="H8" s="21"/>
      <c r="I8" s="22"/>
      <c r="J8" s="22"/>
      <c r="K8" s="24">
        <f>SUM(E8:G8)</f>
        <v>0</v>
      </c>
      <c r="L8" s="21"/>
      <c r="M8" s="22"/>
      <c r="N8" s="23">
        <v>0</v>
      </c>
      <c r="O8" s="21"/>
      <c r="P8" s="22"/>
      <c r="Q8" s="23"/>
      <c r="R8" s="24">
        <f>SUM(L8:N8)</f>
        <v>0</v>
      </c>
      <c r="S8" s="25" t="s">
        <v>18</v>
      </c>
    </row>
    <row r="9" spans="1:19" x14ac:dyDescent="0.25">
      <c r="A9" s="6">
        <v>2</v>
      </c>
      <c r="B9" s="1" t="s">
        <v>19</v>
      </c>
      <c r="C9" s="38">
        <v>5676</v>
      </c>
      <c r="D9" s="2" t="s">
        <v>15</v>
      </c>
      <c r="E9" s="21">
        <v>-136214</v>
      </c>
      <c r="F9" s="22">
        <v>-4954</v>
      </c>
      <c r="G9" s="23">
        <v>-89196</v>
      </c>
      <c r="H9" s="21"/>
      <c r="I9" s="22"/>
      <c r="J9" s="22"/>
      <c r="K9" s="26">
        <f>SUM(E9:G9)</f>
        <v>-230364</v>
      </c>
      <c r="L9" s="21">
        <v>-146173</v>
      </c>
      <c r="M9" s="22">
        <v>-5319</v>
      </c>
      <c r="N9" s="23">
        <v>-95740</v>
      </c>
      <c r="O9" s="21"/>
      <c r="P9" s="22"/>
      <c r="Q9" s="23"/>
      <c r="R9" s="26">
        <f>SUM(L9:N9)</f>
        <v>-247232</v>
      </c>
      <c r="S9" s="27" t="s">
        <v>20</v>
      </c>
    </row>
    <row r="10" spans="1:19" x14ac:dyDescent="0.25">
      <c r="A10" s="6">
        <v>3</v>
      </c>
      <c r="B10" s="1" t="s">
        <v>21</v>
      </c>
      <c r="C10" s="38">
        <v>7935</v>
      </c>
      <c r="D10" s="2" t="s">
        <v>15</v>
      </c>
      <c r="E10" s="21">
        <v>117255</v>
      </c>
      <c r="F10" s="22">
        <v>69</v>
      </c>
      <c r="G10" s="23">
        <v>113039</v>
      </c>
      <c r="H10" s="21"/>
      <c r="I10" s="22"/>
      <c r="J10" s="22"/>
      <c r="K10" s="26">
        <f t="shared" ref="K10:K30" si="0">SUM(E10:G10)</f>
        <v>230363</v>
      </c>
      <c r="L10" s="21">
        <v>125841</v>
      </c>
      <c r="M10" s="22">
        <v>74</v>
      </c>
      <c r="N10" s="23">
        <v>121316</v>
      </c>
      <c r="O10" s="21"/>
      <c r="P10" s="22"/>
      <c r="Q10" s="23"/>
      <c r="R10" s="26">
        <f t="shared" ref="R10:R30" si="1">SUM(L10:N10)</f>
        <v>247231</v>
      </c>
      <c r="S10" s="27" t="s">
        <v>22</v>
      </c>
    </row>
    <row r="11" spans="1:19" x14ac:dyDescent="0.25">
      <c r="A11" s="6">
        <v>4</v>
      </c>
      <c r="B11" s="1" t="s">
        <v>23</v>
      </c>
      <c r="C11" s="38">
        <v>5146</v>
      </c>
      <c r="D11" s="2" t="s">
        <v>15</v>
      </c>
      <c r="E11" s="21"/>
      <c r="F11" s="22"/>
      <c r="G11" s="23"/>
      <c r="H11" s="21"/>
      <c r="I11" s="22"/>
      <c r="J11" s="22"/>
      <c r="K11" s="26">
        <f t="shared" si="0"/>
        <v>0</v>
      </c>
      <c r="L11" s="21"/>
      <c r="M11" s="22">
        <v>-1141915</v>
      </c>
      <c r="N11" s="22">
        <f>1613182-471267</f>
        <v>1141915</v>
      </c>
      <c r="O11" s="21"/>
      <c r="P11" s="22"/>
      <c r="Q11" s="23"/>
      <c r="R11" s="26">
        <f t="shared" si="1"/>
        <v>0</v>
      </c>
      <c r="S11" s="27" t="s">
        <v>24</v>
      </c>
    </row>
    <row r="12" spans="1:19" x14ac:dyDescent="0.25">
      <c r="A12" s="6">
        <v>5</v>
      </c>
      <c r="B12" s="1" t="s">
        <v>25</v>
      </c>
      <c r="C12" s="38">
        <v>2957</v>
      </c>
      <c r="D12" s="2" t="s">
        <v>26</v>
      </c>
      <c r="E12" s="21"/>
      <c r="F12" s="22"/>
      <c r="G12" s="23">
        <v>162382</v>
      </c>
      <c r="H12" s="21"/>
      <c r="I12" s="22"/>
      <c r="J12" s="22"/>
      <c r="K12" s="26">
        <f t="shared" si="0"/>
        <v>162382</v>
      </c>
      <c r="L12" s="21"/>
      <c r="M12" s="22"/>
      <c r="N12" s="23">
        <v>162382</v>
      </c>
      <c r="O12" s="21"/>
      <c r="P12" s="22"/>
      <c r="Q12" s="23"/>
      <c r="R12" s="26">
        <f t="shared" si="1"/>
        <v>162382</v>
      </c>
      <c r="S12" s="27" t="s">
        <v>27</v>
      </c>
    </row>
    <row r="13" spans="1:19" x14ac:dyDescent="0.25">
      <c r="A13" s="6">
        <v>6</v>
      </c>
      <c r="B13" s="1" t="s">
        <v>28</v>
      </c>
      <c r="C13" s="38">
        <v>2959</v>
      </c>
      <c r="D13" s="2" t="s">
        <v>26</v>
      </c>
      <c r="E13" s="21"/>
      <c r="F13" s="22"/>
      <c r="G13" s="23">
        <v>30000</v>
      </c>
      <c r="H13" s="21"/>
      <c r="I13" s="22"/>
      <c r="J13" s="22"/>
      <c r="K13" s="26">
        <f t="shared" si="0"/>
        <v>30000</v>
      </c>
      <c r="L13" s="21"/>
      <c r="M13" s="22"/>
      <c r="N13" s="23">
        <v>30000</v>
      </c>
      <c r="O13" s="21"/>
      <c r="P13" s="22"/>
      <c r="Q13" s="23"/>
      <c r="R13" s="26">
        <f t="shared" si="1"/>
        <v>30000</v>
      </c>
      <c r="S13" s="27" t="s">
        <v>29</v>
      </c>
    </row>
    <row r="14" spans="1:19" x14ac:dyDescent="0.25">
      <c r="A14" s="6">
        <v>7</v>
      </c>
      <c r="B14" s="1" t="s">
        <v>30</v>
      </c>
      <c r="C14" s="38">
        <v>2960</v>
      </c>
      <c r="D14" s="2" t="s">
        <v>26</v>
      </c>
      <c r="E14" s="21">
        <v>153330</v>
      </c>
      <c r="F14" s="22"/>
      <c r="G14" s="23">
        <v>-153330</v>
      </c>
      <c r="H14" s="21"/>
      <c r="I14" s="22"/>
      <c r="J14" s="22"/>
      <c r="K14" s="26">
        <f t="shared" si="0"/>
        <v>0</v>
      </c>
      <c r="L14" s="21">
        <v>153330</v>
      </c>
      <c r="M14" s="22"/>
      <c r="N14" s="23">
        <v>-153330</v>
      </c>
      <c r="O14" s="21"/>
      <c r="P14" s="22"/>
      <c r="Q14" s="23"/>
      <c r="R14" s="26">
        <f t="shared" si="1"/>
        <v>0</v>
      </c>
      <c r="S14" s="27" t="s">
        <v>31</v>
      </c>
    </row>
    <row r="15" spans="1:19" x14ac:dyDescent="0.25">
      <c r="A15" s="6">
        <v>8</v>
      </c>
      <c r="B15" s="1" t="s">
        <v>32</v>
      </c>
      <c r="C15" s="38">
        <v>6127</v>
      </c>
      <c r="D15" s="2" t="s">
        <v>35</v>
      </c>
      <c r="E15" s="21">
        <v>11120</v>
      </c>
      <c r="F15" s="22">
        <v>-11120</v>
      </c>
      <c r="G15" s="23"/>
      <c r="H15" s="21"/>
      <c r="I15" s="22"/>
      <c r="J15" s="22"/>
      <c r="K15" s="26">
        <f t="shared" si="0"/>
        <v>0</v>
      </c>
      <c r="L15" s="21">
        <v>11583</v>
      </c>
      <c r="M15" s="22">
        <v>-11583</v>
      </c>
      <c r="N15" s="23"/>
      <c r="O15" s="21"/>
      <c r="P15" s="22"/>
      <c r="Q15" s="23"/>
      <c r="R15" s="26">
        <f t="shared" si="1"/>
        <v>0</v>
      </c>
      <c r="S15" s="27" t="s">
        <v>33</v>
      </c>
    </row>
    <row r="16" spans="1:19" x14ac:dyDescent="0.25">
      <c r="A16" s="6">
        <v>9</v>
      </c>
      <c r="B16" s="1" t="s">
        <v>34</v>
      </c>
      <c r="C16" s="38">
        <v>6146</v>
      </c>
      <c r="D16" s="2" t="s">
        <v>35</v>
      </c>
      <c r="E16" s="21">
        <v>0</v>
      </c>
      <c r="F16" s="22">
        <v>0</v>
      </c>
      <c r="G16" s="23">
        <v>0</v>
      </c>
      <c r="H16" s="21"/>
      <c r="I16" s="22"/>
      <c r="J16" s="22"/>
      <c r="K16" s="26">
        <f t="shared" si="0"/>
        <v>0</v>
      </c>
      <c r="L16" s="21">
        <v>0</v>
      </c>
      <c r="M16" s="22">
        <v>0</v>
      </c>
      <c r="N16" s="23">
        <v>0</v>
      </c>
      <c r="O16" s="21"/>
      <c r="P16" s="22"/>
      <c r="Q16" s="23"/>
      <c r="R16" s="26">
        <f t="shared" si="1"/>
        <v>0</v>
      </c>
      <c r="S16" s="27" t="s">
        <v>36</v>
      </c>
    </row>
    <row r="17" spans="1:19" x14ac:dyDescent="0.25">
      <c r="A17" s="6">
        <v>10</v>
      </c>
      <c r="B17" s="1" t="s">
        <v>37</v>
      </c>
      <c r="C17" s="38">
        <v>6174</v>
      </c>
      <c r="D17" s="2" t="s">
        <v>35</v>
      </c>
      <c r="E17" s="21"/>
      <c r="F17" s="22">
        <v>200000</v>
      </c>
      <c r="G17" s="23"/>
      <c r="H17" s="21"/>
      <c r="I17" s="22"/>
      <c r="J17" s="22"/>
      <c r="K17" s="26">
        <f t="shared" si="0"/>
        <v>200000</v>
      </c>
      <c r="L17" s="21"/>
      <c r="M17" s="22">
        <v>200000</v>
      </c>
      <c r="N17" s="23"/>
      <c r="O17" s="21"/>
      <c r="P17" s="22"/>
      <c r="Q17" s="23"/>
      <c r="R17" s="26">
        <f t="shared" si="1"/>
        <v>200000</v>
      </c>
      <c r="S17" s="27" t="s">
        <v>38</v>
      </c>
    </row>
    <row r="18" spans="1:19" x14ac:dyDescent="0.25">
      <c r="A18" s="6">
        <v>11</v>
      </c>
      <c r="B18" s="1" t="s">
        <v>39</v>
      </c>
      <c r="C18" s="38">
        <v>7148</v>
      </c>
      <c r="D18" s="2" t="s">
        <v>35</v>
      </c>
      <c r="E18" s="21"/>
      <c r="F18" s="22"/>
      <c r="G18" s="23">
        <v>-600000</v>
      </c>
      <c r="H18" s="21"/>
      <c r="I18" s="22"/>
      <c r="J18" s="22"/>
      <c r="K18" s="26">
        <f t="shared" si="0"/>
        <v>-600000</v>
      </c>
      <c r="L18" s="21"/>
      <c r="M18" s="22"/>
      <c r="N18" s="23">
        <v>-600000</v>
      </c>
      <c r="O18" s="21"/>
      <c r="P18" s="22"/>
      <c r="Q18" s="23"/>
      <c r="R18" s="26">
        <f t="shared" si="1"/>
        <v>-600000</v>
      </c>
      <c r="S18" s="27" t="s">
        <v>40</v>
      </c>
    </row>
    <row r="19" spans="1:19" x14ac:dyDescent="0.25">
      <c r="A19" s="6">
        <v>12</v>
      </c>
      <c r="B19" s="1" t="s">
        <v>41</v>
      </c>
      <c r="C19" s="38">
        <v>8920</v>
      </c>
      <c r="D19" s="2" t="s">
        <v>42</v>
      </c>
      <c r="E19" s="21"/>
      <c r="F19" s="22"/>
      <c r="G19" s="23">
        <v>-2</v>
      </c>
      <c r="H19" s="21"/>
      <c r="I19" s="22"/>
      <c r="J19" s="22"/>
      <c r="K19" s="26">
        <f t="shared" si="0"/>
        <v>-2</v>
      </c>
      <c r="L19" s="21"/>
      <c r="M19" s="22"/>
      <c r="N19" s="23">
        <v>-2</v>
      </c>
      <c r="O19" s="21"/>
      <c r="P19" s="22"/>
      <c r="Q19" s="23"/>
      <c r="R19" s="26">
        <f t="shared" si="1"/>
        <v>-2</v>
      </c>
      <c r="S19" s="27" t="s">
        <v>43</v>
      </c>
    </row>
    <row r="20" spans="1:19" x14ac:dyDescent="0.25">
      <c r="A20" s="6">
        <v>13</v>
      </c>
      <c r="B20" s="1" t="s">
        <v>44</v>
      </c>
      <c r="C20" s="38">
        <v>9255</v>
      </c>
      <c r="D20" s="2" t="s">
        <v>42</v>
      </c>
      <c r="E20" s="21"/>
      <c r="F20" s="22"/>
      <c r="G20" s="23">
        <v>-1200000</v>
      </c>
      <c r="H20" s="21"/>
      <c r="I20" s="22"/>
      <c r="J20" s="22"/>
      <c r="K20" s="26">
        <f t="shared" si="0"/>
        <v>-1200000</v>
      </c>
      <c r="L20" s="21"/>
      <c r="M20" s="22"/>
      <c r="N20" s="23">
        <v>-1200000</v>
      </c>
      <c r="O20" s="21"/>
      <c r="P20" s="22"/>
      <c r="Q20" s="23"/>
      <c r="R20" s="26">
        <f t="shared" si="1"/>
        <v>-1200000</v>
      </c>
      <c r="S20" s="27" t="s">
        <v>45</v>
      </c>
    </row>
    <row r="21" spans="1:19" x14ac:dyDescent="0.25">
      <c r="A21" s="6">
        <v>14</v>
      </c>
      <c r="B21" s="1" t="s">
        <v>46</v>
      </c>
      <c r="C21" s="38">
        <v>2053</v>
      </c>
      <c r="D21" s="2" t="s">
        <v>47</v>
      </c>
      <c r="E21" s="21">
        <v>-4000000</v>
      </c>
      <c r="F21" s="22"/>
      <c r="G21" s="23"/>
      <c r="H21" s="21"/>
      <c r="I21" s="22"/>
      <c r="J21" s="22"/>
      <c r="K21" s="26">
        <f t="shared" si="0"/>
        <v>-4000000</v>
      </c>
      <c r="L21" s="21">
        <v>-4000000</v>
      </c>
      <c r="M21" s="22"/>
      <c r="N21" s="23"/>
      <c r="O21" s="21"/>
      <c r="P21" s="22"/>
      <c r="Q21" s="23"/>
      <c r="R21" s="26">
        <f t="shared" si="1"/>
        <v>-4000000</v>
      </c>
      <c r="S21" s="27" t="s">
        <v>48</v>
      </c>
    </row>
    <row r="22" spans="1:19" x14ac:dyDescent="0.25">
      <c r="A22" s="6">
        <v>15</v>
      </c>
      <c r="B22" s="1" t="s">
        <v>46</v>
      </c>
      <c r="C22" s="38">
        <v>4117</v>
      </c>
      <c r="D22" s="2" t="s">
        <v>47</v>
      </c>
      <c r="E22" s="21">
        <v>4000000</v>
      </c>
      <c r="F22" s="22"/>
      <c r="G22" s="23"/>
      <c r="H22" s="21"/>
      <c r="I22" s="22"/>
      <c r="J22" s="22"/>
      <c r="K22" s="26">
        <f t="shared" si="0"/>
        <v>4000000</v>
      </c>
      <c r="L22" s="21">
        <v>4000000</v>
      </c>
      <c r="M22" s="22"/>
      <c r="N22" s="23"/>
      <c r="O22" s="21"/>
      <c r="P22" s="22"/>
      <c r="Q22" s="23"/>
      <c r="R22" s="26">
        <f t="shared" si="1"/>
        <v>4000000</v>
      </c>
      <c r="S22" s="27" t="s">
        <v>48</v>
      </c>
    </row>
    <row r="23" spans="1:19" x14ac:dyDescent="0.25">
      <c r="A23" s="6">
        <v>16</v>
      </c>
      <c r="B23" s="1" t="s">
        <v>19</v>
      </c>
      <c r="C23" s="38">
        <v>5676</v>
      </c>
      <c r="D23" s="2" t="s">
        <v>15</v>
      </c>
      <c r="E23" s="21"/>
      <c r="F23" s="22"/>
      <c r="G23" s="23">
        <v>75700</v>
      </c>
      <c r="H23" s="21"/>
      <c r="I23" s="22"/>
      <c r="J23" s="22"/>
      <c r="K23" s="26">
        <f t="shared" si="0"/>
        <v>75700</v>
      </c>
      <c r="L23" s="21">
        <v>51975</v>
      </c>
      <c r="M23" s="22"/>
      <c r="N23" s="23">
        <v>26183</v>
      </c>
      <c r="O23" s="21"/>
      <c r="P23" s="22"/>
      <c r="Q23" s="23"/>
      <c r="R23" s="26">
        <f t="shared" si="1"/>
        <v>78158</v>
      </c>
      <c r="S23" s="27" t="s">
        <v>56</v>
      </c>
    </row>
    <row r="24" spans="1:19" x14ac:dyDescent="0.25">
      <c r="A24" s="6">
        <v>17</v>
      </c>
      <c r="B24" s="1" t="s">
        <v>52</v>
      </c>
      <c r="C24" s="38">
        <v>7208</v>
      </c>
      <c r="D24" s="2" t="s">
        <v>15</v>
      </c>
      <c r="E24" s="21">
        <v>50000</v>
      </c>
      <c r="F24" s="22"/>
      <c r="G24" s="23"/>
      <c r="H24" s="21"/>
      <c r="I24" s="22"/>
      <c r="J24" s="22"/>
      <c r="K24" s="26">
        <f t="shared" si="0"/>
        <v>50000</v>
      </c>
      <c r="L24" s="21">
        <v>50000</v>
      </c>
      <c r="M24" s="22"/>
      <c r="N24" s="23"/>
      <c r="O24" s="21"/>
      <c r="P24" s="22"/>
      <c r="Q24" s="23"/>
      <c r="R24" s="26">
        <f t="shared" si="1"/>
        <v>50000</v>
      </c>
      <c r="S24" s="27" t="s">
        <v>53</v>
      </c>
    </row>
    <row r="25" spans="1:19" x14ac:dyDescent="0.25">
      <c r="A25" s="6">
        <v>18</v>
      </c>
      <c r="B25" s="1" t="s">
        <v>54</v>
      </c>
      <c r="C25" s="38">
        <v>5680</v>
      </c>
      <c r="D25" s="2" t="s">
        <v>15</v>
      </c>
      <c r="E25" s="21">
        <v>-500000</v>
      </c>
      <c r="F25" s="22">
        <v>500000</v>
      </c>
      <c r="G25" s="23"/>
      <c r="H25" s="21"/>
      <c r="I25" s="22"/>
      <c r="J25" s="22"/>
      <c r="K25" s="26">
        <f t="shared" si="0"/>
        <v>0</v>
      </c>
      <c r="L25" s="21">
        <v>-500000</v>
      </c>
      <c r="M25" s="22">
        <v>500000</v>
      </c>
      <c r="N25" s="23"/>
      <c r="O25" s="21"/>
      <c r="P25" s="22"/>
      <c r="Q25" s="23"/>
      <c r="R25" s="26">
        <f t="shared" si="1"/>
        <v>0</v>
      </c>
      <c r="S25" s="27" t="s">
        <v>55</v>
      </c>
    </row>
    <row r="26" spans="1:19" x14ac:dyDescent="0.25">
      <c r="A26" s="6">
        <v>19</v>
      </c>
      <c r="B26" s="1" t="s">
        <v>57</v>
      </c>
      <c r="C26" s="38">
        <v>7937</v>
      </c>
      <c r="D26" s="2" t="s">
        <v>17</v>
      </c>
      <c r="E26" s="21">
        <v>34000</v>
      </c>
      <c r="F26" s="22"/>
      <c r="G26" s="23">
        <v>34034</v>
      </c>
      <c r="H26" s="21"/>
      <c r="I26" s="22"/>
      <c r="J26" s="22"/>
      <c r="K26" s="26">
        <f t="shared" si="0"/>
        <v>68034</v>
      </c>
      <c r="L26" s="21">
        <v>34000</v>
      </c>
      <c r="M26" s="22"/>
      <c r="N26" s="23">
        <v>34034</v>
      </c>
      <c r="O26" s="21"/>
      <c r="P26" s="22"/>
      <c r="Q26" s="23"/>
      <c r="R26" s="26">
        <f t="shared" si="1"/>
        <v>68034</v>
      </c>
      <c r="S26" s="27" t="s">
        <v>58</v>
      </c>
    </row>
    <row r="27" spans="1:19" x14ac:dyDescent="0.25">
      <c r="B27" s="1"/>
      <c r="C27" s="38"/>
      <c r="D27" s="2"/>
      <c r="E27" s="21"/>
      <c r="F27" s="22"/>
      <c r="G27" s="23"/>
      <c r="H27" s="21"/>
      <c r="I27" s="22"/>
      <c r="J27" s="22"/>
      <c r="K27" s="26">
        <f t="shared" si="0"/>
        <v>0</v>
      </c>
      <c r="L27" s="21"/>
      <c r="M27" s="22"/>
      <c r="N27" s="23"/>
      <c r="O27" s="21"/>
      <c r="P27" s="22"/>
      <c r="Q27" s="23"/>
      <c r="R27" s="26">
        <f t="shared" si="1"/>
        <v>0</v>
      </c>
      <c r="S27" s="27"/>
    </row>
    <row r="28" spans="1:19" x14ac:dyDescent="0.25">
      <c r="B28" s="1"/>
      <c r="C28" s="38"/>
      <c r="D28" s="2"/>
      <c r="E28" s="21"/>
      <c r="F28" s="22"/>
      <c r="G28" s="23"/>
      <c r="H28" s="21"/>
      <c r="I28" s="22"/>
      <c r="J28" s="22"/>
      <c r="K28" s="26">
        <f t="shared" si="0"/>
        <v>0</v>
      </c>
      <c r="L28" s="21"/>
      <c r="M28" s="22"/>
      <c r="N28" s="23"/>
      <c r="O28" s="21"/>
      <c r="P28" s="22"/>
      <c r="Q28" s="23"/>
      <c r="R28" s="26">
        <f t="shared" si="1"/>
        <v>0</v>
      </c>
      <c r="S28" s="27"/>
    </row>
    <row r="29" spans="1:19" x14ac:dyDescent="0.25">
      <c r="A29" s="6">
        <v>20</v>
      </c>
      <c r="B29" s="1" t="s">
        <v>49</v>
      </c>
      <c r="C29" s="38">
        <v>8750</v>
      </c>
      <c r="D29" s="2" t="s">
        <v>50</v>
      </c>
      <c r="E29" s="21">
        <v>4282328</v>
      </c>
      <c r="F29" s="22">
        <v>-4282328</v>
      </c>
      <c r="G29" s="23"/>
      <c r="H29" s="21"/>
      <c r="I29" s="22"/>
      <c r="J29" s="22"/>
      <c r="K29" s="26">
        <f t="shared" si="0"/>
        <v>0</v>
      </c>
      <c r="L29" s="21">
        <v>4858866</v>
      </c>
      <c r="M29" s="22">
        <v>-4858866</v>
      </c>
      <c r="N29" s="23"/>
      <c r="O29" s="21"/>
      <c r="P29" s="22"/>
      <c r="Q29" s="23"/>
      <c r="R29" s="26">
        <f t="shared" si="1"/>
        <v>0</v>
      </c>
      <c r="S29" s="27" t="s">
        <v>51</v>
      </c>
    </row>
    <row r="30" spans="1:19" x14ac:dyDescent="0.25">
      <c r="B30" s="1"/>
      <c r="C30" s="38"/>
      <c r="D30" s="2"/>
      <c r="E30" s="21"/>
      <c r="F30" s="22"/>
      <c r="G30" s="23"/>
      <c r="H30" s="21"/>
      <c r="I30" s="22"/>
      <c r="J30" s="22"/>
      <c r="K30" s="26">
        <f t="shared" si="0"/>
        <v>0</v>
      </c>
      <c r="L30" s="21"/>
      <c r="M30" s="22"/>
      <c r="N30" s="23"/>
      <c r="O30" s="21"/>
      <c r="P30" s="22"/>
      <c r="Q30" s="23"/>
      <c r="R30" s="26">
        <f t="shared" si="1"/>
        <v>0</v>
      </c>
      <c r="S30" s="27"/>
    </row>
    <row r="31" spans="1:19" x14ac:dyDescent="0.25">
      <c r="B31" s="28"/>
      <c r="C31" s="39"/>
      <c r="D31" s="29"/>
      <c r="E31" s="30"/>
      <c r="F31" s="31"/>
      <c r="G31" s="32"/>
      <c r="H31" s="30"/>
      <c r="I31" s="31"/>
      <c r="J31" s="31"/>
      <c r="K31" s="33"/>
      <c r="L31" s="21"/>
      <c r="M31" s="22"/>
      <c r="N31" s="23"/>
      <c r="O31" s="30"/>
      <c r="P31" s="31"/>
      <c r="Q31" s="32"/>
      <c r="R31" s="32"/>
      <c r="S31" s="34"/>
    </row>
    <row r="32" spans="1:19" ht="15.75" thickBot="1" x14ac:dyDescent="0.3">
      <c r="B32" s="35" t="s">
        <v>9</v>
      </c>
      <c r="E32" s="36">
        <f t="shared" ref="E32:J32" si="2">SUM(E8:E31)</f>
        <v>4011819</v>
      </c>
      <c r="F32" s="36">
        <f t="shared" si="2"/>
        <v>-3598333</v>
      </c>
      <c r="G32" s="36">
        <f t="shared" si="2"/>
        <v>-1627373</v>
      </c>
      <c r="H32" s="36">
        <f t="shared" si="2"/>
        <v>0</v>
      </c>
      <c r="I32" s="36">
        <f t="shared" si="2"/>
        <v>0</v>
      </c>
      <c r="J32" s="36">
        <f t="shared" si="2"/>
        <v>0</v>
      </c>
      <c r="K32" s="36"/>
      <c r="L32" s="36">
        <f t="shared" ref="L32:Q32" si="3">SUM(L8:L31)</f>
        <v>4639422</v>
      </c>
      <c r="M32" s="36">
        <f t="shared" si="3"/>
        <v>-5317609</v>
      </c>
      <c r="N32" s="36">
        <f t="shared" si="3"/>
        <v>-533242</v>
      </c>
      <c r="O32" s="36">
        <f t="shared" si="3"/>
        <v>0</v>
      </c>
      <c r="P32" s="36">
        <f t="shared" si="3"/>
        <v>0</v>
      </c>
      <c r="Q32" s="36">
        <f t="shared" si="3"/>
        <v>0</v>
      </c>
      <c r="R32" s="22"/>
    </row>
    <row r="33" spans="2:17" ht="15.75" thickTop="1" x14ac:dyDescent="0.25">
      <c r="B33" s="37"/>
    </row>
    <row r="34" spans="2:17" x14ac:dyDescent="0.25">
      <c r="B34" s="37"/>
      <c r="F34" s="35" t="s">
        <v>8</v>
      </c>
      <c r="G34" s="5">
        <f>SUM(E32:G32)</f>
        <v>-1213887</v>
      </c>
      <c r="J34" s="5">
        <f>SUM(H32:J32)</f>
        <v>0</v>
      </c>
      <c r="N34" s="5">
        <f>SUM(L32:N32)</f>
        <v>-1211429</v>
      </c>
      <c r="Q34" s="5">
        <f>SUM(O32:Q32)</f>
        <v>0</v>
      </c>
    </row>
    <row r="35" spans="2:17" x14ac:dyDescent="0.25">
      <c r="B35" s="37"/>
    </row>
    <row r="36" spans="2:17" x14ac:dyDescent="0.25">
      <c r="B36" s="37"/>
    </row>
    <row r="38" spans="2:17" x14ac:dyDescent="0.25">
      <c r="B38" s="37"/>
    </row>
    <row r="39" spans="2:17" x14ac:dyDescent="0.25">
      <c r="B39" s="37"/>
    </row>
    <row r="40" spans="2:17" x14ac:dyDescent="0.25">
      <c r="B40" s="37"/>
    </row>
  </sheetData>
  <pageMargins left="0.25" right="0.25" top="0.75" bottom="0.75" header="0.3" footer="0.3"/>
  <pageSetup paperSize="5" scale="62" orientation="landscape" r:id="rId1"/>
  <ignoredErrors>
    <ignoredError sqref="K31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CD5A4-FAF3-4717-BB04-93375D45B454}">
  <sheetPr>
    <pageSetUpPr fitToPage="1"/>
  </sheetPr>
  <dimension ref="A1:EC443"/>
  <sheetViews>
    <sheetView workbookViewId="0">
      <selection activeCell="U228" sqref="U228"/>
    </sheetView>
  </sheetViews>
  <sheetFormatPr defaultColWidth="9.140625" defaultRowHeight="12.75" x14ac:dyDescent="0.2"/>
  <cols>
    <col min="1" max="1" width="16.85546875" style="45" customWidth="1"/>
    <col min="2" max="2" width="9.140625" style="45"/>
    <col min="3" max="3" width="28.28515625" style="45" customWidth="1"/>
    <col min="4" max="5" width="15" style="45" customWidth="1"/>
    <col min="6" max="6" width="13.42578125" style="45" customWidth="1"/>
    <col min="7" max="7" width="14.42578125" style="45" customWidth="1"/>
    <col min="8" max="8" width="15" style="45" customWidth="1"/>
    <col min="9" max="9" width="12.140625" style="45" customWidth="1"/>
    <col min="10" max="10" width="3.28515625" style="45" customWidth="1"/>
    <col min="11" max="11" width="7.85546875" style="45" customWidth="1"/>
    <col min="12" max="13" width="11.42578125" style="45" customWidth="1"/>
    <col min="14" max="14" width="10.85546875" style="45" customWidth="1"/>
    <col min="15" max="15" width="12" style="45" customWidth="1"/>
    <col min="16" max="17" width="11.85546875" style="45" customWidth="1"/>
    <col min="18" max="16384" width="9.140625" style="45"/>
  </cols>
  <sheetData>
    <row r="1" spans="1:133" ht="15.75" x14ac:dyDescent="0.25">
      <c r="A1" s="42" t="s">
        <v>0</v>
      </c>
      <c r="B1" s="43"/>
      <c r="C1" s="44"/>
    </row>
    <row r="2" spans="1:133" ht="15.75" x14ac:dyDescent="0.25">
      <c r="A2" s="42" t="s">
        <v>1</v>
      </c>
      <c r="B2" s="43"/>
      <c r="C2" s="44"/>
    </row>
    <row r="3" spans="1:133" ht="32.25" thickBot="1" x14ac:dyDescent="0.25">
      <c r="A3" s="46" t="s">
        <v>5</v>
      </c>
      <c r="B3" s="43"/>
      <c r="C3" s="44" t="s">
        <v>34</v>
      </c>
      <c r="D3" s="47"/>
      <c r="E3" s="47"/>
      <c r="F3" s="47"/>
      <c r="G3" s="47"/>
      <c r="H3" s="47"/>
      <c r="K3" s="85"/>
      <c r="L3" s="47"/>
      <c r="M3" s="47"/>
      <c r="N3" s="47"/>
      <c r="O3" s="47"/>
      <c r="P3" s="47"/>
      <c r="Q3" s="86"/>
    </row>
    <row r="4" spans="1:133" ht="15.75" x14ac:dyDescent="0.25">
      <c r="A4" s="42" t="s">
        <v>61</v>
      </c>
      <c r="B4" s="48"/>
      <c r="C4" s="49">
        <v>44258</v>
      </c>
      <c r="D4" s="50" t="s">
        <v>62</v>
      </c>
      <c r="E4" s="50" t="s">
        <v>62</v>
      </c>
      <c r="F4" s="50" t="s">
        <v>62</v>
      </c>
      <c r="G4" s="50" t="s">
        <v>63</v>
      </c>
      <c r="H4" s="50" t="s">
        <v>63</v>
      </c>
      <c r="I4" s="50" t="s">
        <v>63</v>
      </c>
      <c r="J4" s="87"/>
      <c r="K4" s="50"/>
      <c r="L4" s="52" t="s">
        <v>62</v>
      </c>
      <c r="M4" s="52" t="s">
        <v>62</v>
      </c>
      <c r="N4" s="52" t="s">
        <v>62</v>
      </c>
      <c r="O4" s="52" t="s">
        <v>63</v>
      </c>
      <c r="P4" s="52" t="s">
        <v>63</v>
      </c>
      <c r="Q4" s="53" t="s">
        <v>63</v>
      </c>
    </row>
    <row r="5" spans="1:133" ht="38.25" x14ac:dyDescent="0.2">
      <c r="A5" s="54" t="s">
        <v>4</v>
      </c>
      <c r="B5" s="54" t="s">
        <v>64</v>
      </c>
      <c r="C5" s="54" t="s">
        <v>65</v>
      </c>
      <c r="D5" s="55" t="s">
        <v>380</v>
      </c>
      <c r="E5" s="55" t="s">
        <v>67</v>
      </c>
      <c r="F5" s="55" t="s">
        <v>68</v>
      </c>
      <c r="G5" s="55" t="s">
        <v>380</v>
      </c>
      <c r="H5" s="55" t="s">
        <v>67</v>
      </c>
      <c r="I5" s="55" t="s">
        <v>68</v>
      </c>
      <c r="J5" s="57"/>
      <c r="K5" s="55"/>
      <c r="L5" s="55" t="s">
        <v>69</v>
      </c>
      <c r="M5" s="55" t="s">
        <v>70</v>
      </c>
      <c r="N5" s="55" t="s">
        <v>71</v>
      </c>
      <c r="O5" s="55" t="s">
        <v>69</v>
      </c>
      <c r="P5" s="55" t="s">
        <v>70</v>
      </c>
      <c r="Q5" s="57" t="s">
        <v>71</v>
      </c>
    </row>
    <row r="6" spans="1:133" x14ac:dyDescent="0.2">
      <c r="J6" s="59"/>
      <c r="Q6" s="59"/>
    </row>
    <row r="7" spans="1:133" x14ac:dyDescent="0.2">
      <c r="A7" s="60">
        <v>6146</v>
      </c>
      <c r="B7" s="61" t="s">
        <v>72</v>
      </c>
      <c r="C7" s="62" t="s">
        <v>73</v>
      </c>
      <c r="D7" s="63"/>
      <c r="E7" s="63"/>
      <c r="F7" s="63">
        <f>+D7+E7</f>
        <v>0</v>
      </c>
      <c r="G7" s="63"/>
      <c r="H7" s="63"/>
      <c r="I7" s="63">
        <f>G7+H7</f>
        <v>0</v>
      </c>
      <c r="J7" s="65"/>
      <c r="K7" s="63"/>
      <c r="L7" s="63"/>
      <c r="M7" s="63"/>
      <c r="N7" s="63">
        <f>+L7+M7</f>
        <v>0</v>
      </c>
      <c r="O7" s="63">
        <f>H7*100%</f>
        <v>0</v>
      </c>
      <c r="P7" s="63">
        <f>+N7+O7</f>
        <v>0</v>
      </c>
      <c r="Q7" s="65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</row>
    <row r="8" spans="1:133" hidden="1" x14ac:dyDescent="0.2">
      <c r="A8" s="60"/>
      <c r="B8" s="61" t="s">
        <v>74</v>
      </c>
      <c r="C8" s="62" t="s">
        <v>75</v>
      </c>
      <c r="D8" s="63"/>
      <c r="E8" s="63"/>
      <c r="F8" s="63">
        <f t="shared" ref="F8:F71" si="0">+D8+E8</f>
        <v>0</v>
      </c>
      <c r="G8" s="63"/>
      <c r="H8" s="63"/>
      <c r="I8" s="63">
        <f t="shared" ref="I8:I71" si="1">G8+H8</f>
        <v>0</v>
      </c>
      <c r="J8" s="63"/>
      <c r="K8" s="97"/>
      <c r="L8" s="63">
        <f t="shared" ref="L8:L71" si="2">E8*100%</f>
        <v>0</v>
      </c>
      <c r="M8" s="63"/>
      <c r="N8" s="63">
        <f t="shared" ref="N8:N71" si="3">+L8+M8</f>
        <v>0</v>
      </c>
      <c r="O8" s="63">
        <f t="shared" ref="O8:O71" si="4">H8*100%</f>
        <v>0</v>
      </c>
      <c r="P8" s="63">
        <f t="shared" ref="P8:P71" si="5">+N8+O8</f>
        <v>0</v>
      </c>
      <c r="Q8" s="65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</row>
    <row r="9" spans="1:133" hidden="1" x14ac:dyDescent="0.2">
      <c r="A9" s="60"/>
      <c r="B9" s="61" t="s">
        <v>76</v>
      </c>
      <c r="C9" s="62" t="s">
        <v>75</v>
      </c>
      <c r="D9" s="63"/>
      <c r="E9" s="63"/>
      <c r="F9" s="63">
        <f t="shared" si="0"/>
        <v>0</v>
      </c>
      <c r="G9" s="63"/>
      <c r="H9" s="63"/>
      <c r="I9" s="63">
        <f t="shared" si="1"/>
        <v>0</v>
      </c>
      <c r="J9" s="63"/>
      <c r="K9" s="97"/>
      <c r="L9" s="63">
        <f t="shared" si="2"/>
        <v>0</v>
      </c>
      <c r="M9" s="63"/>
      <c r="N9" s="63">
        <f t="shared" si="3"/>
        <v>0</v>
      </c>
      <c r="O9" s="63">
        <f t="shared" si="4"/>
        <v>0</v>
      </c>
      <c r="P9" s="63">
        <f t="shared" si="5"/>
        <v>0</v>
      </c>
      <c r="Q9" s="65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</row>
    <row r="10" spans="1:133" hidden="1" x14ac:dyDescent="0.2">
      <c r="A10" s="60"/>
      <c r="B10" s="61" t="s">
        <v>77</v>
      </c>
      <c r="C10" s="62" t="s">
        <v>75</v>
      </c>
      <c r="D10" s="63"/>
      <c r="E10" s="63"/>
      <c r="F10" s="63">
        <f t="shared" si="0"/>
        <v>0</v>
      </c>
      <c r="G10" s="63"/>
      <c r="H10" s="63"/>
      <c r="I10" s="63">
        <f t="shared" si="1"/>
        <v>0</v>
      </c>
      <c r="J10" s="63"/>
      <c r="K10" s="97"/>
      <c r="L10" s="63">
        <f t="shared" si="2"/>
        <v>0</v>
      </c>
      <c r="M10" s="63"/>
      <c r="N10" s="63">
        <f t="shared" si="3"/>
        <v>0</v>
      </c>
      <c r="O10" s="63">
        <f t="shared" si="4"/>
        <v>0</v>
      </c>
      <c r="P10" s="63">
        <f t="shared" si="5"/>
        <v>0</v>
      </c>
      <c r="Q10" s="65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</row>
    <row r="11" spans="1:133" hidden="1" x14ac:dyDescent="0.2">
      <c r="A11" s="60"/>
      <c r="B11" s="61" t="s">
        <v>78</v>
      </c>
      <c r="C11" s="62" t="s">
        <v>75</v>
      </c>
      <c r="D11" s="63"/>
      <c r="E11" s="63"/>
      <c r="F11" s="63">
        <f t="shared" si="0"/>
        <v>0</v>
      </c>
      <c r="G11" s="63"/>
      <c r="H11" s="63"/>
      <c r="I11" s="63">
        <f t="shared" si="1"/>
        <v>0</v>
      </c>
      <c r="J11" s="63"/>
      <c r="K11" s="97"/>
      <c r="L11" s="63">
        <f t="shared" si="2"/>
        <v>0</v>
      </c>
      <c r="M11" s="63"/>
      <c r="N11" s="63">
        <f t="shared" si="3"/>
        <v>0</v>
      </c>
      <c r="O11" s="63">
        <f t="shared" si="4"/>
        <v>0</v>
      </c>
      <c r="P11" s="63">
        <f t="shared" si="5"/>
        <v>0</v>
      </c>
      <c r="Q11" s="65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</row>
    <row r="12" spans="1:133" hidden="1" x14ac:dyDescent="0.2">
      <c r="A12" s="60"/>
      <c r="B12" s="61" t="s">
        <v>79</v>
      </c>
      <c r="C12" s="62" t="s">
        <v>75</v>
      </c>
      <c r="D12" s="63"/>
      <c r="E12" s="63"/>
      <c r="F12" s="63">
        <f t="shared" si="0"/>
        <v>0</v>
      </c>
      <c r="G12" s="63"/>
      <c r="H12" s="63"/>
      <c r="I12" s="63">
        <f t="shared" si="1"/>
        <v>0</v>
      </c>
      <c r="J12" s="63"/>
      <c r="K12" s="97"/>
      <c r="L12" s="63">
        <f t="shared" si="2"/>
        <v>0</v>
      </c>
      <c r="M12" s="63"/>
      <c r="N12" s="63">
        <f t="shared" si="3"/>
        <v>0</v>
      </c>
      <c r="O12" s="63">
        <f t="shared" si="4"/>
        <v>0</v>
      </c>
      <c r="P12" s="63">
        <f t="shared" si="5"/>
        <v>0</v>
      </c>
      <c r="Q12" s="65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</row>
    <row r="13" spans="1:133" hidden="1" x14ac:dyDescent="0.2">
      <c r="A13" s="60"/>
      <c r="B13" s="61" t="s">
        <v>80</v>
      </c>
      <c r="C13" s="62" t="s">
        <v>81</v>
      </c>
      <c r="D13" s="63"/>
      <c r="E13" s="63"/>
      <c r="F13" s="63">
        <f t="shared" si="0"/>
        <v>0</v>
      </c>
      <c r="G13" s="63"/>
      <c r="H13" s="63"/>
      <c r="I13" s="63">
        <f t="shared" si="1"/>
        <v>0</v>
      </c>
      <c r="J13" s="63"/>
      <c r="K13" s="97"/>
      <c r="L13" s="63">
        <f t="shared" si="2"/>
        <v>0</v>
      </c>
      <c r="M13" s="63"/>
      <c r="N13" s="63">
        <f t="shared" si="3"/>
        <v>0</v>
      </c>
      <c r="O13" s="63">
        <f t="shared" si="4"/>
        <v>0</v>
      </c>
      <c r="P13" s="63">
        <f t="shared" si="5"/>
        <v>0</v>
      </c>
      <c r="Q13" s="65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</row>
    <row r="14" spans="1:133" hidden="1" x14ac:dyDescent="0.2">
      <c r="A14" s="60"/>
      <c r="B14" s="61" t="s">
        <v>82</v>
      </c>
      <c r="C14" s="62" t="s">
        <v>83</v>
      </c>
      <c r="D14" s="63"/>
      <c r="E14" s="63"/>
      <c r="F14" s="63">
        <f t="shared" si="0"/>
        <v>0</v>
      </c>
      <c r="G14" s="63"/>
      <c r="H14" s="63"/>
      <c r="I14" s="63">
        <f t="shared" si="1"/>
        <v>0</v>
      </c>
      <c r="J14" s="63"/>
      <c r="K14" s="97"/>
      <c r="L14" s="63">
        <f t="shared" si="2"/>
        <v>0</v>
      </c>
      <c r="M14" s="63"/>
      <c r="N14" s="63">
        <f t="shared" si="3"/>
        <v>0</v>
      </c>
      <c r="O14" s="63">
        <f t="shared" si="4"/>
        <v>0</v>
      </c>
      <c r="P14" s="63">
        <f t="shared" si="5"/>
        <v>0</v>
      </c>
      <c r="Q14" s="65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47"/>
      <c r="EC14" s="47"/>
    </row>
    <row r="15" spans="1:133" hidden="1" x14ac:dyDescent="0.2">
      <c r="A15" s="60"/>
      <c r="B15" s="61" t="s">
        <v>84</v>
      </c>
      <c r="C15" s="62" t="s">
        <v>85</v>
      </c>
      <c r="D15" s="63"/>
      <c r="E15" s="63"/>
      <c r="F15" s="63">
        <f t="shared" si="0"/>
        <v>0</v>
      </c>
      <c r="G15" s="63"/>
      <c r="H15" s="63"/>
      <c r="I15" s="63">
        <f t="shared" si="1"/>
        <v>0</v>
      </c>
      <c r="J15" s="63"/>
      <c r="K15" s="97"/>
      <c r="L15" s="63">
        <f t="shared" si="2"/>
        <v>0</v>
      </c>
      <c r="M15" s="63"/>
      <c r="N15" s="63">
        <f t="shared" si="3"/>
        <v>0</v>
      </c>
      <c r="O15" s="63">
        <f t="shared" si="4"/>
        <v>0</v>
      </c>
      <c r="P15" s="63">
        <f t="shared" si="5"/>
        <v>0</v>
      </c>
      <c r="Q15" s="65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47"/>
      <c r="EC15" s="47"/>
    </row>
    <row r="16" spans="1:133" hidden="1" x14ac:dyDescent="0.2">
      <c r="A16" s="60"/>
      <c r="B16" s="61" t="s">
        <v>86</v>
      </c>
      <c r="C16" s="62" t="s">
        <v>87</v>
      </c>
      <c r="D16" s="63"/>
      <c r="E16" s="63"/>
      <c r="F16" s="63">
        <f t="shared" si="0"/>
        <v>0</v>
      </c>
      <c r="G16" s="63"/>
      <c r="H16" s="63"/>
      <c r="I16" s="63">
        <f t="shared" si="1"/>
        <v>0</v>
      </c>
      <c r="J16" s="63"/>
      <c r="K16" s="97"/>
      <c r="L16" s="63">
        <f t="shared" si="2"/>
        <v>0</v>
      </c>
      <c r="M16" s="63"/>
      <c r="N16" s="63">
        <f t="shared" si="3"/>
        <v>0</v>
      </c>
      <c r="O16" s="63">
        <f t="shared" si="4"/>
        <v>0</v>
      </c>
      <c r="P16" s="63">
        <f t="shared" si="5"/>
        <v>0</v>
      </c>
      <c r="Q16" s="65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</row>
    <row r="17" spans="1:133" hidden="1" x14ac:dyDescent="0.2">
      <c r="A17" s="60"/>
      <c r="B17" s="61" t="s">
        <v>88</v>
      </c>
      <c r="C17" s="62" t="s">
        <v>89</v>
      </c>
      <c r="D17" s="63"/>
      <c r="E17" s="63"/>
      <c r="F17" s="63">
        <f t="shared" si="0"/>
        <v>0</v>
      </c>
      <c r="G17" s="63"/>
      <c r="H17" s="63"/>
      <c r="I17" s="63">
        <f t="shared" si="1"/>
        <v>0</v>
      </c>
      <c r="J17" s="65"/>
      <c r="K17" s="63"/>
      <c r="L17" s="63">
        <f t="shared" si="2"/>
        <v>0</v>
      </c>
      <c r="M17" s="63"/>
      <c r="N17" s="63">
        <f t="shared" si="3"/>
        <v>0</v>
      </c>
      <c r="O17" s="63">
        <f t="shared" si="4"/>
        <v>0</v>
      </c>
      <c r="P17" s="63">
        <f t="shared" si="5"/>
        <v>0</v>
      </c>
      <c r="Q17" s="65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</row>
    <row r="18" spans="1:133" hidden="1" x14ac:dyDescent="0.2">
      <c r="A18" s="60"/>
      <c r="B18" s="61" t="s">
        <v>90</v>
      </c>
      <c r="C18" s="62" t="s">
        <v>91</v>
      </c>
      <c r="D18" s="63"/>
      <c r="E18" s="63"/>
      <c r="F18" s="63">
        <f t="shared" si="0"/>
        <v>0</v>
      </c>
      <c r="G18" s="63"/>
      <c r="H18" s="63"/>
      <c r="I18" s="63">
        <f t="shared" si="1"/>
        <v>0</v>
      </c>
      <c r="J18" s="65"/>
      <c r="K18" s="63"/>
      <c r="L18" s="63">
        <f t="shared" si="2"/>
        <v>0</v>
      </c>
      <c r="M18" s="63"/>
      <c r="N18" s="63">
        <f t="shared" si="3"/>
        <v>0</v>
      </c>
      <c r="O18" s="63">
        <f t="shared" si="4"/>
        <v>0</v>
      </c>
      <c r="P18" s="63">
        <f t="shared" si="5"/>
        <v>0</v>
      </c>
      <c r="Q18" s="65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</row>
    <row r="19" spans="1:133" hidden="1" x14ac:dyDescent="0.2">
      <c r="A19" s="60"/>
      <c r="B19" s="61" t="s">
        <v>92</v>
      </c>
      <c r="C19" s="62" t="s">
        <v>93</v>
      </c>
      <c r="D19" s="63"/>
      <c r="E19" s="63"/>
      <c r="F19" s="63">
        <f t="shared" si="0"/>
        <v>0</v>
      </c>
      <c r="G19" s="63"/>
      <c r="H19" s="63"/>
      <c r="I19" s="63">
        <f t="shared" si="1"/>
        <v>0</v>
      </c>
      <c r="J19" s="63"/>
      <c r="K19" s="97"/>
      <c r="L19" s="63">
        <f t="shared" si="2"/>
        <v>0</v>
      </c>
      <c r="M19" s="63"/>
      <c r="N19" s="63">
        <f t="shared" si="3"/>
        <v>0</v>
      </c>
      <c r="O19" s="63">
        <f t="shared" si="4"/>
        <v>0</v>
      </c>
      <c r="P19" s="63">
        <f t="shared" si="5"/>
        <v>0</v>
      </c>
      <c r="Q19" s="65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</row>
    <row r="20" spans="1:133" hidden="1" x14ac:dyDescent="0.2">
      <c r="A20" s="60"/>
      <c r="B20" s="61" t="s">
        <v>94</v>
      </c>
      <c r="C20" s="62" t="s">
        <v>95</v>
      </c>
      <c r="D20" s="63"/>
      <c r="E20" s="63"/>
      <c r="F20" s="63">
        <f t="shared" si="0"/>
        <v>0</v>
      </c>
      <c r="G20" s="63"/>
      <c r="H20" s="63"/>
      <c r="I20" s="63">
        <f t="shared" si="1"/>
        <v>0</v>
      </c>
      <c r="J20" s="63"/>
      <c r="K20" s="97"/>
      <c r="L20" s="63">
        <f t="shared" si="2"/>
        <v>0</v>
      </c>
      <c r="M20" s="63"/>
      <c r="N20" s="63">
        <f t="shared" si="3"/>
        <v>0</v>
      </c>
      <c r="O20" s="63">
        <f t="shared" si="4"/>
        <v>0</v>
      </c>
      <c r="P20" s="63">
        <f t="shared" si="5"/>
        <v>0</v>
      </c>
      <c r="Q20" s="65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</row>
    <row r="21" spans="1:133" hidden="1" x14ac:dyDescent="0.2">
      <c r="A21" s="60"/>
      <c r="B21" s="61" t="s">
        <v>96</v>
      </c>
      <c r="C21" s="62" t="s">
        <v>97</v>
      </c>
      <c r="D21" s="63"/>
      <c r="E21" s="63"/>
      <c r="F21" s="63">
        <f t="shared" si="0"/>
        <v>0</v>
      </c>
      <c r="G21" s="63"/>
      <c r="H21" s="63"/>
      <c r="I21" s="63">
        <f t="shared" si="1"/>
        <v>0</v>
      </c>
      <c r="J21" s="63"/>
      <c r="K21" s="97"/>
      <c r="L21" s="63">
        <f t="shared" si="2"/>
        <v>0</v>
      </c>
      <c r="M21" s="63"/>
      <c r="N21" s="63">
        <f t="shared" si="3"/>
        <v>0</v>
      </c>
      <c r="O21" s="63">
        <f t="shared" si="4"/>
        <v>0</v>
      </c>
      <c r="P21" s="63">
        <f t="shared" si="5"/>
        <v>0</v>
      </c>
      <c r="Q21" s="65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</row>
    <row r="22" spans="1:133" hidden="1" x14ac:dyDescent="0.2">
      <c r="A22" s="60"/>
      <c r="B22" s="61" t="s">
        <v>98</v>
      </c>
      <c r="C22" s="62" t="s">
        <v>99</v>
      </c>
      <c r="D22" s="63"/>
      <c r="E22" s="63"/>
      <c r="F22" s="63">
        <f t="shared" si="0"/>
        <v>0</v>
      </c>
      <c r="G22" s="63"/>
      <c r="H22" s="63"/>
      <c r="I22" s="63">
        <f t="shared" si="1"/>
        <v>0</v>
      </c>
      <c r="J22" s="63"/>
      <c r="K22" s="97"/>
      <c r="L22" s="63">
        <f t="shared" si="2"/>
        <v>0</v>
      </c>
      <c r="M22" s="63"/>
      <c r="N22" s="63">
        <f t="shared" si="3"/>
        <v>0</v>
      </c>
      <c r="O22" s="63">
        <f t="shared" si="4"/>
        <v>0</v>
      </c>
      <c r="P22" s="63">
        <f t="shared" si="5"/>
        <v>0</v>
      </c>
      <c r="Q22" s="65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</row>
    <row r="23" spans="1:133" hidden="1" x14ac:dyDescent="0.2">
      <c r="A23" s="60"/>
      <c r="B23" s="61" t="s">
        <v>100</v>
      </c>
      <c r="C23" s="62" t="s">
        <v>101</v>
      </c>
      <c r="D23" s="63"/>
      <c r="E23" s="63"/>
      <c r="F23" s="63">
        <f t="shared" si="0"/>
        <v>0</v>
      </c>
      <c r="G23" s="63"/>
      <c r="H23" s="63"/>
      <c r="I23" s="63">
        <f t="shared" si="1"/>
        <v>0</v>
      </c>
      <c r="J23" s="65"/>
      <c r="K23" s="63"/>
      <c r="L23" s="63">
        <f t="shared" si="2"/>
        <v>0</v>
      </c>
      <c r="M23" s="63"/>
      <c r="N23" s="63">
        <f>E23-L23</f>
        <v>0</v>
      </c>
      <c r="O23" s="63">
        <f t="shared" si="4"/>
        <v>0</v>
      </c>
      <c r="P23" s="63">
        <v>0</v>
      </c>
      <c r="Q23" s="65">
        <f>H23-O23</f>
        <v>0</v>
      </c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</row>
    <row r="24" spans="1:133" hidden="1" x14ac:dyDescent="0.2">
      <c r="A24" s="60"/>
      <c r="B24" s="61" t="s">
        <v>102</v>
      </c>
      <c r="C24" s="62" t="s">
        <v>103</v>
      </c>
      <c r="D24" s="63"/>
      <c r="E24" s="63"/>
      <c r="F24" s="63">
        <f t="shared" si="0"/>
        <v>0</v>
      </c>
      <c r="G24" s="63"/>
      <c r="H24" s="63"/>
      <c r="I24" s="63">
        <f t="shared" si="1"/>
        <v>0</v>
      </c>
      <c r="J24" s="63"/>
      <c r="K24" s="97"/>
      <c r="L24" s="63">
        <f t="shared" si="2"/>
        <v>0</v>
      </c>
      <c r="M24" s="63"/>
      <c r="N24" s="63">
        <f t="shared" si="3"/>
        <v>0</v>
      </c>
      <c r="O24" s="63">
        <f t="shared" si="4"/>
        <v>0</v>
      </c>
      <c r="P24" s="63">
        <f t="shared" si="5"/>
        <v>0</v>
      </c>
      <c r="Q24" s="65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</row>
    <row r="25" spans="1:133" hidden="1" x14ac:dyDescent="0.2">
      <c r="A25" s="60"/>
      <c r="B25" s="61" t="s">
        <v>104</v>
      </c>
      <c r="C25" s="62" t="s">
        <v>105</v>
      </c>
      <c r="D25" s="63"/>
      <c r="E25" s="63"/>
      <c r="F25" s="63">
        <f t="shared" si="0"/>
        <v>0</v>
      </c>
      <c r="G25" s="63"/>
      <c r="H25" s="63"/>
      <c r="I25" s="63">
        <f t="shared" si="1"/>
        <v>0</v>
      </c>
      <c r="J25" s="63"/>
      <c r="K25" s="97"/>
      <c r="L25" s="63">
        <f t="shared" si="2"/>
        <v>0</v>
      </c>
      <c r="M25" s="63"/>
      <c r="N25" s="63">
        <f t="shared" si="3"/>
        <v>0</v>
      </c>
      <c r="O25" s="63">
        <f t="shared" si="4"/>
        <v>0</v>
      </c>
      <c r="P25" s="63">
        <f t="shared" si="5"/>
        <v>0</v>
      </c>
      <c r="Q25" s="65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</row>
    <row r="26" spans="1:133" hidden="1" x14ac:dyDescent="0.2">
      <c r="A26" s="60"/>
      <c r="B26" s="61" t="s">
        <v>106</v>
      </c>
      <c r="C26" s="62" t="s">
        <v>107</v>
      </c>
      <c r="D26" s="63"/>
      <c r="E26" s="63"/>
      <c r="F26" s="63">
        <f t="shared" si="0"/>
        <v>0</v>
      </c>
      <c r="G26" s="63"/>
      <c r="H26" s="63"/>
      <c r="I26" s="63">
        <f t="shared" si="1"/>
        <v>0</v>
      </c>
      <c r="J26" s="63"/>
      <c r="K26" s="97"/>
      <c r="L26" s="63">
        <f t="shared" si="2"/>
        <v>0</v>
      </c>
      <c r="M26" s="63"/>
      <c r="N26" s="63">
        <f t="shared" si="3"/>
        <v>0</v>
      </c>
      <c r="O26" s="63">
        <f t="shared" si="4"/>
        <v>0</v>
      </c>
      <c r="P26" s="63">
        <f t="shared" si="5"/>
        <v>0</v>
      </c>
      <c r="Q26" s="65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</row>
    <row r="27" spans="1:133" hidden="1" x14ac:dyDescent="0.2">
      <c r="A27" s="60"/>
      <c r="B27" s="61" t="s">
        <v>108</v>
      </c>
      <c r="C27" s="62" t="s">
        <v>109</v>
      </c>
      <c r="D27" s="63"/>
      <c r="E27" s="63"/>
      <c r="F27" s="63">
        <f t="shared" si="0"/>
        <v>0</v>
      </c>
      <c r="G27" s="63"/>
      <c r="H27" s="63"/>
      <c r="I27" s="63">
        <f t="shared" si="1"/>
        <v>0</v>
      </c>
      <c r="J27" s="65"/>
      <c r="K27" s="63"/>
      <c r="L27" s="63">
        <f t="shared" si="2"/>
        <v>0</v>
      </c>
      <c r="M27" s="63"/>
      <c r="N27" s="63">
        <f t="shared" si="3"/>
        <v>0</v>
      </c>
      <c r="O27" s="63">
        <f t="shared" si="4"/>
        <v>0</v>
      </c>
      <c r="P27" s="63">
        <f t="shared" si="5"/>
        <v>0</v>
      </c>
      <c r="Q27" s="65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</row>
    <row r="28" spans="1:133" hidden="1" x14ac:dyDescent="0.2">
      <c r="A28" s="60"/>
      <c r="B28" s="61" t="s">
        <v>110</v>
      </c>
      <c r="C28" s="62" t="s">
        <v>111</v>
      </c>
      <c r="D28" s="63"/>
      <c r="E28" s="63"/>
      <c r="F28" s="63">
        <f t="shared" si="0"/>
        <v>0</v>
      </c>
      <c r="G28" s="63"/>
      <c r="H28" s="63"/>
      <c r="I28" s="63">
        <f t="shared" si="1"/>
        <v>0</v>
      </c>
      <c r="J28" s="63"/>
      <c r="K28" s="97"/>
      <c r="L28" s="63">
        <f t="shared" si="2"/>
        <v>0</v>
      </c>
      <c r="M28" s="63"/>
      <c r="N28" s="63">
        <f t="shared" si="3"/>
        <v>0</v>
      </c>
      <c r="O28" s="63">
        <f t="shared" si="4"/>
        <v>0</v>
      </c>
      <c r="P28" s="63">
        <f t="shared" si="5"/>
        <v>0</v>
      </c>
      <c r="Q28" s="65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</row>
    <row r="29" spans="1:133" hidden="1" x14ac:dyDescent="0.2">
      <c r="A29" s="60"/>
      <c r="B29" s="61" t="s">
        <v>112</v>
      </c>
      <c r="C29" s="62" t="s">
        <v>113</v>
      </c>
      <c r="D29" s="63"/>
      <c r="E29" s="63"/>
      <c r="F29" s="63">
        <f t="shared" si="0"/>
        <v>0</v>
      </c>
      <c r="G29" s="63"/>
      <c r="H29" s="63"/>
      <c r="I29" s="63">
        <f t="shared" si="1"/>
        <v>0</v>
      </c>
      <c r="J29" s="63"/>
      <c r="K29" s="97"/>
      <c r="L29" s="63">
        <f t="shared" si="2"/>
        <v>0</v>
      </c>
      <c r="M29" s="63"/>
      <c r="N29" s="63">
        <f t="shared" si="3"/>
        <v>0</v>
      </c>
      <c r="O29" s="63">
        <f t="shared" si="4"/>
        <v>0</v>
      </c>
      <c r="P29" s="63">
        <f t="shared" si="5"/>
        <v>0</v>
      </c>
      <c r="Q29" s="65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</row>
    <row r="30" spans="1:133" hidden="1" x14ac:dyDescent="0.2">
      <c r="A30" s="60"/>
      <c r="B30" s="61" t="s">
        <v>114</v>
      </c>
      <c r="C30" s="62" t="s">
        <v>115</v>
      </c>
      <c r="D30" s="63"/>
      <c r="E30" s="63"/>
      <c r="F30" s="63">
        <f t="shared" si="0"/>
        <v>0</v>
      </c>
      <c r="G30" s="63"/>
      <c r="H30" s="63"/>
      <c r="I30" s="63">
        <f t="shared" si="1"/>
        <v>0</v>
      </c>
      <c r="J30" s="63"/>
      <c r="K30" s="97"/>
      <c r="L30" s="63">
        <f t="shared" si="2"/>
        <v>0</v>
      </c>
      <c r="M30" s="63"/>
      <c r="N30" s="63">
        <f t="shared" si="3"/>
        <v>0</v>
      </c>
      <c r="O30" s="63">
        <f t="shared" si="4"/>
        <v>0</v>
      </c>
      <c r="P30" s="63">
        <f t="shared" si="5"/>
        <v>0</v>
      </c>
      <c r="Q30" s="65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</row>
    <row r="31" spans="1:133" hidden="1" x14ac:dyDescent="0.2">
      <c r="A31" s="60"/>
      <c r="B31" s="61" t="s">
        <v>116</v>
      </c>
      <c r="C31" s="62" t="s">
        <v>117</v>
      </c>
      <c r="D31" s="63"/>
      <c r="E31" s="63"/>
      <c r="F31" s="63">
        <f t="shared" si="0"/>
        <v>0</v>
      </c>
      <c r="G31" s="63"/>
      <c r="H31" s="63"/>
      <c r="I31" s="63">
        <f t="shared" si="1"/>
        <v>0</v>
      </c>
      <c r="J31" s="63"/>
      <c r="K31" s="97"/>
      <c r="L31" s="63">
        <f t="shared" si="2"/>
        <v>0</v>
      </c>
      <c r="M31" s="63"/>
      <c r="N31" s="63">
        <f t="shared" si="3"/>
        <v>0</v>
      </c>
      <c r="O31" s="63">
        <f t="shared" si="4"/>
        <v>0</v>
      </c>
      <c r="P31" s="63">
        <f t="shared" si="5"/>
        <v>0</v>
      </c>
      <c r="Q31" s="65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</row>
    <row r="32" spans="1:133" hidden="1" x14ac:dyDescent="0.2">
      <c r="A32" s="60"/>
      <c r="B32" s="61" t="s">
        <v>118</v>
      </c>
      <c r="C32" s="62" t="s">
        <v>119</v>
      </c>
      <c r="D32" s="63"/>
      <c r="E32" s="63"/>
      <c r="F32" s="63">
        <f t="shared" si="0"/>
        <v>0</v>
      </c>
      <c r="G32" s="63"/>
      <c r="H32" s="63"/>
      <c r="I32" s="63">
        <f t="shared" si="1"/>
        <v>0</v>
      </c>
      <c r="J32" s="63"/>
      <c r="K32" s="97"/>
      <c r="L32" s="63">
        <f t="shared" si="2"/>
        <v>0</v>
      </c>
      <c r="M32" s="63"/>
      <c r="N32" s="63">
        <f t="shared" si="3"/>
        <v>0</v>
      </c>
      <c r="O32" s="63">
        <f t="shared" si="4"/>
        <v>0</v>
      </c>
      <c r="P32" s="63">
        <f t="shared" si="5"/>
        <v>0</v>
      </c>
      <c r="Q32" s="65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</row>
    <row r="33" spans="1:133" hidden="1" x14ac:dyDescent="0.2">
      <c r="A33" s="60"/>
      <c r="B33" s="61" t="s">
        <v>120</v>
      </c>
      <c r="C33" s="62" t="s">
        <v>121</v>
      </c>
      <c r="D33" s="63"/>
      <c r="E33" s="63"/>
      <c r="F33" s="63">
        <f t="shared" si="0"/>
        <v>0</v>
      </c>
      <c r="G33" s="63"/>
      <c r="H33" s="63"/>
      <c r="I33" s="63">
        <f t="shared" si="1"/>
        <v>0</v>
      </c>
      <c r="J33" s="63"/>
      <c r="K33" s="97"/>
      <c r="L33" s="63">
        <f t="shared" si="2"/>
        <v>0</v>
      </c>
      <c r="M33" s="63"/>
      <c r="N33" s="63">
        <f t="shared" si="3"/>
        <v>0</v>
      </c>
      <c r="O33" s="63">
        <f t="shared" si="4"/>
        <v>0</v>
      </c>
      <c r="P33" s="63">
        <f t="shared" si="5"/>
        <v>0</v>
      </c>
      <c r="Q33" s="65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</row>
    <row r="34" spans="1:133" hidden="1" x14ac:dyDescent="0.2">
      <c r="A34" s="60"/>
      <c r="B34" s="61" t="s">
        <v>122</v>
      </c>
      <c r="C34" s="62" t="s">
        <v>123</v>
      </c>
      <c r="D34" s="63"/>
      <c r="E34" s="63"/>
      <c r="F34" s="63">
        <f t="shared" si="0"/>
        <v>0</v>
      </c>
      <c r="G34" s="63"/>
      <c r="H34" s="63"/>
      <c r="I34" s="63">
        <f t="shared" si="1"/>
        <v>0</v>
      </c>
      <c r="J34" s="65"/>
      <c r="K34" s="63"/>
      <c r="L34" s="63">
        <f t="shared" si="2"/>
        <v>0</v>
      </c>
      <c r="M34" s="63"/>
      <c r="N34" s="63">
        <f t="shared" si="3"/>
        <v>0</v>
      </c>
      <c r="O34" s="63">
        <f t="shared" si="4"/>
        <v>0</v>
      </c>
      <c r="P34" s="63">
        <f t="shared" si="5"/>
        <v>0</v>
      </c>
      <c r="Q34" s="65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</row>
    <row r="35" spans="1:133" hidden="1" x14ac:dyDescent="0.2">
      <c r="A35" s="60"/>
      <c r="B35" s="61" t="s">
        <v>124</v>
      </c>
      <c r="C35" s="62" t="s">
        <v>125</v>
      </c>
      <c r="D35" s="63"/>
      <c r="E35" s="63"/>
      <c r="F35" s="63">
        <f t="shared" si="0"/>
        <v>0</v>
      </c>
      <c r="G35" s="63"/>
      <c r="H35" s="63"/>
      <c r="I35" s="63">
        <f t="shared" si="1"/>
        <v>0</v>
      </c>
      <c r="J35" s="65"/>
      <c r="K35" s="63"/>
      <c r="L35" s="63">
        <f t="shared" si="2"/>
        <v>0</v>
      </c>
      <c r="M35" s="63"/>
      <c r="N35" s="63">
        <f t="shared" si="3"/>
        <v>0</v>
      </c>
      <c r="O35" s="63">
        <f t="shared" si="4"/>
        <v>0</v>
      </c>
      <c r="P35" s="63">
        <f t="shared" si="5"/>
        <v>0</v>
      </c>
      <c r="Q35" s="65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</row>
    <row r="36" spans="1:133" x14ac:dyDescent="0.2">
      <c r="A36" s="60"/>
      <c r="B36" s="61" t="s">
        <v>126</v>
      </c>
      <c r="C36" s="62" t="s">
        <v>127</v>
      </c>
      <c r="D36" s="63">
        <f>'[4]6146'!$K$35</f>
        <v>20563</v>
      </c>
      <c r="E36" s="63"/>
      <c r="F36" s="63">
        <f>+D36+E36</f>
        <v>20563</v>
      </c>
      <c r="G36" s="63">
        <f>'[4]6146'!$Y$35</f>
        <v>20563</v>
      </c>
      <c r="H36" s="63"/>
      <c r="I36" s="63">
        <f t="shared" si="1"/>
        <v>20563</v>
      </c>
      <c r="J36" s="65"/>
      <c r="K36" s="63"/>
      <c r="L36" s="63"/>
      <c r="M36" s="63"/>
      <c r="N36" s="63">
        <f>-L36</f>
        <v>0</v>
      </c>
      <c r="O36" s="63"/>
      <c r="P36" s="63">
        <v>0</v>
      </c>
      <c r="Q36" s="65">
        <f>-O36</f>
        <v>0</v>
      </c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</row>
    <row r="37" spans="1:133" hidden="1" x14ac:dyDescent="0.2">
      <c r="A37" s="60"/>
      <c r="B37" s="61" t="s">
        <v>128</v>
      </c>
      <c r="C37" s="62" t="s">
        <v>129</v>
      </c>
      <c r="D37" s="63"/>
      <c r="E37" s="63"/>
      <c r="F37" s="63">
        <f t="shared" si="0"/>
        <v>0</v>
      </c>
      <c r="G37" s="63"/>
      <c r="H37" s="63"/>
      <c r="I37" s="63">
        <f t="shared" si="1"/>
        <v>0</v>
      </c>
      <c r="J37" s="65"/>
      <c r="K37" s="63"/>
      <c r="L37" s="63"/>
      <c r="M37" s="63"/>
      <c r="N37" s="63">
        <f>-L37</f>
        <v>0</v>
      </c>
      <c r="O37" s="63"/>
      <c r="P37" s="63">
        <v>0</v>
      </c>
      <c r="Q37" s="65">
        <f>-O37</f>
        <v>0</v>
      </c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</row>
    <row r="38" spans="1:133" hidden="1" x14ac:dyDescent="0.2">
      <c r="A38" s="60"/>
      <c r="B38" s="61" t="s">
        <v>130</v>
      </c>
      <c r="C38" s="62" t="s">
        <v>131</v>
      </c>
      <c r="D38" s="63"/>
      <c r="E38" s="63"/>
      <c r="F38" s="63">
        <f t="shared" si="0"/>
        <v>0</v>
      </c>
      <c r="G38" s="63"/>
      <c r="H38" s="63"/>
      <c r="I38" s="63">
        <f t="shared" si="1"/>
        <v>0</v>
      </c>
      <c r="J38" s="65"/>
      <c r="K38" s="63"/>
      <c r="L38" s="63">
        <f t="shared" si="2"/>
        <v>0</v>
      </c>
      <c r="M38" s="63"/>
      <c r="N38" s="63">
        <f t="shared" si="3"/>
        <v>0</v>
      </c>
      <c r="O38" s="63">
        <f t="shared" si="4"/>
        <v>0</v>
      </c>
      <c r="P38" s="63">
        <f t="shared" si="5"/>
        <v>0</v>
      </c>
      <c r="Q38" s="65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</row>
    <row r="39" spans="1:133" hidden="1" x14ac:dyDescent="0.2">
      <c r="A39" s="60"/>
      <c r="B39" s="61" t="s">
        <v>132</v>
      </c>
      <c r="C39" s="62" t="s">
        <v>133</v>
      </c>
      <c r="D39" s="63"/>
      <c r="E39" s="63"/>
      <c r="F39" s="63">
        <f t="shared" si="0"/>
        <v>0</v>
      </c>
      <c r="G39" s="63"/>
      <c r="H39" s="63"/>
      <c r="I39" s="63">
        <f t="shared" si="1"/>
        <v>0</v>
      </c>
      <c r="J39" s="65"/>
      <c r="K39" s="63"/>
      <c r="L39" s="63">
        <f t="shared" si="2"/>
        <v>0</v>
      </c>
      <c r="M39" s="63"/>
      <c r="N39" s="63">
        <f t="shared" si="3"/>
        <v>0</v>
      </c>
      <c r="O39" s="63">
        <f t="shared" si="4"/>
        <v>0</v>
      </c>
      <c r="P39" s="63">
        <f t="shared" si="5"/>
        <v>0</v>
      </c>
      <c r="Q39" s="65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</row>
    <row r="40" spans="1:133" hidden="1" x14ac:dyDescent="0.2">
      <c r="A40" s="60"/>
      <c r="B40" s="61" t="s">
        <v>134</v>
      </c>
      <c r="C40" s="62" t="s">
        <v>135</v>
      </c>
      <c r="D40" s="63"/>
      <c r="E40" s="63"/>
      <c r="F40" s="63">
        <f t="shared" si="0"/>
        <v>0</v>
      </c>
      <c r="G40" s="63"/>
      <c r="H40" s="63"/>
      <c r="I40" s="63">
        <f t="shared" si="1"/>
        <v>0</v>
      </c>
      <c r="J40" s="65"/>
      <c r="K40" s="63"/>
      <c r="L40" s="63">
        <f t="shared" si="2"/>
        <v>0</v>
      </c>
      <c r="M40" s="63"/>
      <c r="N40" s="63">
        <f t="shared" si="3"/>
        <v>0</v>
      </c>
      <c r="O40" s="63">
        <f t="shared" si="4"/>
        <v>0</v>
      </c>
      <c r="P40" s="63">
        <f t="shared" si="5"/>
        <v>0</v>
      </c>
      <c r="Q40" s="65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</row>
    <row r="41" spans="1:133" hidden="1" x14ac:dyDescent="0.2">
      <c r="A41" s="60"/>
      <c r="B41" s="61" t="s">
        <v>136</v>
      </c>
      <c r="C41" s="62" t="s">
        <v>137</v>
      </c>
      <c r="D41" s="63"/>
      <c r="E41" s="63"/>
      <c r="F41" s="63">
        <f t="shared" si="0"/>
        <v>0</v>
      </c>
      <c r="G41" s="63"/>
      <c r="H41" s="63"/>
      <c r="I41" s="63">
        <f t="shared" si="1"/>
        <v>0</v>
      </c>
      <c r="J41" s="65"/>
      <c r="K41" s="63"/>
      <c r="L41" s="63">
        <f t="shared" si="2"/>
        <v>0</v>
      </c>
      <c r="M41" s="63"/>
      <c r="N41" s="63">
        <f t="shared" si="3"/>
        <v>0</v>
      </c>
      <c r="O41" s="63">
        <f t="shared" si="4"/>
        <v>0</v>
      </c>
      <c r="P41" s="63">
        <f t="shared" si="5"/>
        <v>0</v>
      </c>
      <c r="Q41" s="65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</row>
    <row r="42" spans="1:133" hidden="1" x14ac:dyDescent="0.2">
      <c r="A42" s="60"/>
      <c r="B42" s="61" t="s">
        <v>138</v>
      </c>
      <c r="C42" s="62" t="s">
        <v>139</v>
      </c>
      <c r="D42" s="63"/>
      <c r="E42" s="63"/>
      <c r="F42" s="63">
        <f t="shared" si="0"/>
        <v>0</v>
      </c>
      <c r="G42" s="63"/>
      <c r="H42" s="63"/>
      <c r="I42" s="63">
        <f t="shared" si="1"/>
        <v>0</v>
      </c>
      <c r="J42" s="65"/>
      <c r="K42" s="63"/>
      <c r="L42" s="63">
        <f t="shared" si="2"/>
        <v>0</v>
      </c>
      <c r="M42" s="63"/>
      <c r="N42" s="63">
        <f t="shared" si="3"/>
        <v>0</v>
      </c>
      <c r="O42" s="63">
        <f t="shared" si="4"/>
        <v>0</v>
      </c>
      <c r="P42" s="63">
        <f t="shared" si="5"/>
        <v>0</v>
      </c>
      <c r="Q42" s="65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</row>
    <row r="43" spans="1:133" hidden="1" x14ac:dyDescent="0.2">
      <c r="A43" s="60"/>
      <c r="B43" s="61" t="s">
        <v>140</v>
      </c>
      <c r="C43" s="62" t="s">
        <v>141</v>
      </c>
      <c r="D43" s="63"/>
      <c r="E43" s="63"/>
      <c r="F43" s="63">
        <f t="shared" si="0"/>
        <v>0</v>
      </c>
      <c r="G43" s="63"/>
      <c r="H43" s="63"/>
      <c r="I43" s="63">
        <f t="shared" si="1"/>
        <v>0</v>
      </c>
      <c r="J43" s="65"/>
      <c r="K43" s="63"/>
      <c r="L43" s="63">
        <f t="shared" si="2"/>
        <v>0</v>
      </c>
      <c r="M43" s="63"/>
      <c r="N43" s="63">
        <f t="shared" si="3"/>
        <v>0</v>
      </c>
      <c r="O43" s="63">
        <f t="shared" si="4"/>
        <v>0</v>
      </c>
      <c r="P43" s="63">
        <f t="shared" si="5"/>
        <v>0</v>
      </c>
      <c r="Q43" s="65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</row>
    <row r="44" spans="1:133" hidden="1" x14ac:dyDescent="0.2">
      <c r="A44" s="60"/>
      <c r="B44" s="61" t="s">
        <v>142</v>
      </c>
      <c r="C44" s="62" t="s">
        <v>143</v>
      </c>
      <c r="D44" s="63"/>
      <c r="E44" s="63"/>
      <c r="F44" s="63">
        <f t="shared" si="0"/>
        <v>0</v>
      </c>
      <c r="G44" s="63"/>
      <c r="H44" s="63"/>
      <c r="I44" s="63">
        <f t="shared" si="1"/>
        <v>0</v>
      </c>
      <c r="J44" s="65"/>
      <c r="K44" s="63"/>
      <c r="L44" s="63">
        <f t="shared" si="2"/>
        <v>0</v>
      </c>
      <c r="M44" s="63"/>
      <c r="N44" s="63">
        <f t="shared" si="3"/>
        <v>0</v>
      </c>
      <c r="O44" s="63">
        <f t="shared" si="4"/>
        <v>0</v>
      </c>
      <c r="P44" s="63">
        <f t="shared" si="5"/>
        <v>0</v>
      </c>
      <c r="Q44" s="65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</row>
    <row r="45" spans="1:133" hidden="1" x14ac:dyDescent="0.2">
      <c r="A45" s="60"/>
      <c r="B45" s="61" t="s">
        <v>144</v>
      </c>
      <c r="C45" s="62" t="s">
        <v>145</v>
      </c>
      <c r="D45" s="63"/>
      <c r="E45" s="63"/>
      <c r="F45" s="63">
        <f t="shared" si="0"/>
        <v>0</v>
      </c>
      <c r="G45" s="63"/>
      <c r="H45" s="63"/>
      <c r="I45" s="63">
        <f t="shared" si="1"/>
        <v>0</v>
      </c>
      <c r="J45" s="65"/>
      <c r="K45" s="63"/>
      <c r="L45" s="63">
        <f t="shared" si="2"/>
        <v>0</v>
      </c>
      <c r="M45" s="63"/>
      <c r="N45" s="63">
        <f t="shared" si="3"/>
        <v>0</v>
      </c>
      <c r="O45" s="63">
        <f t="shared" si="4"/>
        <v>0</v>
      </c>
      <c r="P45" s="63">
        <f t="shared" si="5"/>
        <v>0</v>
      </c>
      <c r="Q45" s="65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</row>
    <row r="46" spans="1:133" hidden="1" x14ac:dyDescent="0.2">
      <c r="A46" s="60"/>
      <c r="B46" s="61" t="s">
        <v>146</v>
      </c>
      <c r="C46" s="62" t="s">
        <v>147</v>
      </c>
      <c r="D46" s="63"/>
      <c r="E46" s="63"/>
      <c r="F46" s="63">
        <f t="shared" si="0"/>
        <v>0</v>
      </c>
      <c r="G46" s="63"/>
      <c r="H46" s="63"/>
      <c r="I46" s="63">
        <f t="shared" si="1"/>
        <v>0</v>
      </c>
      <c r="J46" s="65"/>
      <c r="K46" s="63"/>
      <c r="L46" s="63">
        <f t="shared" si="2"/>
        <v>0</v>
      </c>
      <c r="M46" s="63"/>
      <c r="N46" s="63">
        <f t="shared" si="3"/>
        <v>0</v>
      </c>
      <c r="O46" s="63">
        <f t="shared" si="4"/>
        <v>0</v>
      </c>
      <c r="P46" s="63">
        <f t="shared" si="5"/>
        <v>0</v>
      </c>
      <c r="Q46" s="65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</row>
    <row r="47" spans="1:133" hidden="1" x14ac:dyDescent="0.2">
      <c r="A47" s="60"/>
      <c r="B47" s="61" t="s">
        <v>148</v>
      </c>
      <c r="C47" s="62" t="s">
        <v>149</v>
      </c>
      <c r="D47" s="63"/>
      <c r="E47" s="63"/>
      <c r="F47" s="63">
        <f t="shared" si="0"/>
        <v>0</v>
      </c>
      <c r="G47" s="63"/>
      <c r="H47" s="63"/>
      <c r="I47" s="63">
        <f t="shared" si="1"/>
        <v>0</v>
      </c>
      <c r="J47" s="65"/>
      <c r="K47" s="63"/>
      <c r="L47" s="63">
        <f t="shared" si="2"/>
        <v>0</v>
      </c>
      <c r="M47" s="63"/>
      <c r="N47" s="63">
        <f t="shared" si="3"/>
        <v>0</v>
      </c>
      <c r="O47" s="63">
        <f t="shared" si="4"/>
        <v>0</v>
      </c>
      <c r="P47" s="63">
        <f t="shared" si="5"/>
        <v>0</v>
      </c>
      <c r="Q47" s="65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</row>
    <row r="48" spans="1:133" hidden="1" x14ac:dyDescent="0.2">
      <c r="A48" s="60"/>
      <c r="B48" s="61" t="s">
        <v>150</v>
      </c>
      <c r="C48" s="62" t="s">
        <v>151</v>
      </c>
      <c r="D48" s="63"/>
      <c r="E48" s="63"/>
      <c r="F48" s="63">
        <f t="shared" si="0"/>
        <v>0</v>
      </c>
      <c r="G48" s="63"/>
      <c r="H48" s="63"/>
      <c r="I48" s="63">
        <f t="shared" si="1"/>
        <v>0</v>
      </c>
      <c r="J48" s="65"/>
      <c r="K48" s="63"/>
      <c r="L48" s="63">
        <f t="shared" si="2"/>
        <v>0</v>
      </c>
      <c r="M48" s="63"/>
      <c r="N48" s="63">
        <f t="shared" si="3"/>
        <v>0</v>
      </c>
      <c r="O48" s="63">
        <f t="shared" si="4"/>
        <v>0</v>
      </c>
      <c r="P48" s="63">
        <f t="shared" si="5"/>
        <v>0</v>
      </c>
      <c r="Q48" s="65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</row>
    <row r="49" spans="1:133" hidden="1" x14ac:dyDescent="0.2">
      <c r="A49" s="60"/>
      <c r="B49" s="61" t="s">
        <v>152</v>
      </c>
      <c r="C49" s="62" t="s">
        <v>153</v>
      </c>
      <c r="D49" s="63"/>
      <c r="E49" s="63"/>
      <c r="F49" s="63">
        <f t="shared" si="0"/>
        <v>0</v>
      </c>
      <c r="G49" s="63"/>
      <c r="H49" s="63"/>
      <c r="I49" s="63">
        <f t="shared" si="1"/>
        <v>0</v>
      </c>
      <c r="J49" s="65"/>
      <c r="K49" s="63"/>
      <c r="L49" s="63">
        <f t="shared" si="2"/>
        <v>0</v>
      </c>
      <c r="M49" s="63"/>
      <c r="N49" s="63">
        <f t="shared" si="3"/>
        <v>0</v>
      </c>
      <c r="O49" s="63">
        <f t="shared" si="4"/>
        <v>0</v>
      </c>
      <c r="P49" s="63">
        <f t="shared" si="5"/>
        <v>0</v>
      </c>
      <c r="Q49" s="65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</row>
    <row r="50" spans="1:133" hidden="1" x14ac:dyDescent="0.2">
      <c r="A50" s="60"/>
      <c r="B50" s="61" t="s">
        <v>154</v>
      </c>
      <c r="C50" s="62" t="s">
        <v>155</v>
      </c>
      <c r="D50" s="63"/>
      <c r="E50" s="63"/>
      <c r="F50" s="63">
        <f t="shared" si="0"/>
        <v>0</v>
      </c>
      <c r="G50" s="63"/>
      <c r="H50" s="63"/>
      <c r="I50" s="63">
        <f t="shared" si="1"/>
        <v>0</v>
      </c>
      <c r="J50" s="65"/>
      <c r="K50" s="63"/>
      <c r="L50" s="63">
        <f t="shared" si="2"/>
        <v>0</v>
      </c>
      <c r="M50" s="63"/>
      <c r="N50" s="63">
        <f t="shared" si="3"/>
        <v>0</v>
      </c>
      <c r="O50" s="63">
        <f t="shared" si="4"/>
        <v>0</v>
      </c>
      <c r="P50" s="63">
        <f t="shared" si="5"/>
        <v>0</v>
      </c>
      <c r="Q50" s="65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</row>
    <row r="51" spans="1:133" hidden="1" x14ac:dyDescent="0.2">
      <c r="A51" s="60"/>
      <c r="B51" s="61" t="s">
        <v>156</v>
      </c>
      <c r="C51" s="62" t="s">
        <v>157</v>
      </c>
      <c r="D51" s="63"/>
      <c r="E51" s="63"/>
      <c r="F51" s="63">
        <f t="shared" si="0"/>
        <v>0</v>
      </c>
      <c r="G51" s="63"/>
      <c r="H51" s="63"/>
      <c r="I51" s="63">
        <f t="shared" si="1"/>
        <v>0</v>
      </c>
      <c r="J51" s="65"/>
      <c r="K51" s="63"/>
      <c r="L51" s="63">
        <f t="shared" si="2"/>
        <v>0</v>
      </c>
      <c r="M51" s="63"/>
      <c r="N51" s="63">
        <f t="shared" si="3"/>
        <v>0</v>
      </c>
      <c r="O51" s="63">
        <f t="shared" si="4"/>
        <v>0</v>
      </c>
      <c r="P51" s="63">
        <f t="shared" si="5"/>
        <v>0</v>
      </c>
      <c r="Q51" s="65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</row>
    <row r="52" spans="1:133" hidden="1" x14ac:dyDescent="0.2">
      <c r="A52" s="60"/>
      <c r="B52" s="61" t="s">
        <v>158</v>
      </c>
      <c r="C52" s="62" t="s">
        <v>159</v>
      </c>
      <c r="D52" s="63"/>
      <c r="E52" s="63"/>
      <c r="F52" s="63">
        <f t="shared" si="0"/>
        <v>0</v>
      </c>
      <c r="G52" s="63"/>
      <c r="H52" s="63"/>
      <c r="I52" s="63">
        <f t="shared" si="1"/>
        <v>0</v>
      </c>
      <c r="J52" s="65"/>
      <c r="K52" s="63"/>
      <c r="L52" s="63">
        <f>E52*0.54405</f>
        <v>0</v>
      </c>
      <c r="M52" s="63"/>
      <c r="N52" s="63">
        <f>E52-L52</f>
        <v>0</v>
      </c>
      <c r="O52" s="63">
        <f>H52*0.54405</f>
        <v>0</v>
      </c>
      <c r="P52" s="63"/>
      <c r="Q52" s="98">
        <f>H52-O52</f>
        <v>0</v>
      </c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</row>
    <row r="53" spans="1:133" hidden="1" x14ac:dyDescent="0.2">
      <c r="A53" s="60"/>
      <c r="B53" s="61" t="s">
        <v>160</v>
      </c>
      <c r="C53" s="62" t="s">
        <v>161</v>
      </c>
      <c r="D53" s="63"/>
      <c r="E53" s="63"/>
      <c r="F53" s="63">
        <f t="shared" si="0"/>
        <v>0</v>
      </c>
      <c r="G53" s="63"/>
      <c r="H53" s="63"/>
      <c r="I53" s="63">
        <f t="shared" si="1"/>
        <v>0</v>
      </c>
      <c r="J53" s="65"/>
      <c r="K53" s="63"/>
      <c r="L53" s="63">
        <f t="shared" si="2"/>
        <v>0</v>
      </c>
      <c r="M53" s="63"/>
      <c r="N53" s="63">
        <f t="shared" si="3"/>
        <v>0</v>
      </c>
      <c r="O53" s="63">
        <f t="shared" si="4"/>
        <v>0</v>
      </c>
      <c r="P53" s="63">
        <f t="shared" si="5"/>
        <v>0</v>
      </c>
      <c r="Q53" s="65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</row>
    <row r="54" spans="1:133" hidden="1" x14ac:dyDescent="0.2">
      <c r="A54" s="60"/>
      <c r="B54" s="61" t="s">
        <v>162</v>
      </c>
      <c r="C54" s="62" t="s">
        <v>163</v>
      </c>
      <c r="D54" s="63"/>
      <c r="E54" s="63"/>
      <c r="F54" s="63">
        <f t="shared" si="0"/>
        <v>0</v>
      </c>
      <c r="G54" s="63"/>
      <c r="H54" s="63"/>
      <c r="I54" s="63">
        <f t="shared" si="1"/>
        <v>0</v>
      </c>
      <c r="J54" s="65"/>
      <c r="K54" s="63"/>
      <c r="L54" s="63">
        <f t="shared" si="2"/>
        <v>0</v>
      </c>
      <c r="M54" s="63"/>
      <c r="N54" s="63">
        <f t="shared" si="3"/>
        <v>0</v>
      </c>
      <c r="O54" s="63">
        <f t="shared" si="4"/>
        <v>0</v>
      </c>
      <c r="P54" s="63">
        <f t="shared" si="5"/>
        <v>0</v>
      </c>
      <c r="Q54" s="65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</row>
    <row r="55" spans="1:133" hidden="1" x14ac:dyDescent="0.2">
      <c r="A55" s="60"/>
      <c r="B55" s="61" t="s">
        <v>164</v>
      </c>
      <c r="C55" s="62" t="s">
        <v>165</v>
      </c>
      <c r="D55" s="63"/>
      <c r="E55" s="63"/>
      <c r="F55" s="63">
        <f t="shared" si="0"/>
        <v>0</v>
      </c>
      <c r="G55" s="63"/>
      <c r="H55" s="63"/>
      <c r="I55" s="63">
        <f t="shared" si="1"/>
        <v>0</v>
      </c>
      <c r="J55" s="65"/>
      <c r="K55" s="63"/>
      <c r="L55" s="63">
        <f t="shared" si="2"/>
        <v>0</v>
      </c>
      <c r="M55" s="63"/>
      <c r="N55" s="63">
        <f t="shared" si="3"/>
        <v>0</v>
      </c>
      <c r="O55" s="63">
        <f t="shared" si="4"/>
        <v>0</v>
      </c>
      <c r="P55" s="63">
        <f t="shared" si="5"/>
        <v>0</v>
      </c>
      <c r="Q55" s="65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</row>
    <row r="56" spans="1:133" hidden="1" x14ac:dyDescent="0.2">
      <c r="A56" s="60"/>
      <c r="B56" s="61" t="s">
        <v>166</v>
      </c>
      <c r="C56" s="62" t="s">
        <v>167</v>
      </c>
      <c r="D56" s="63"/>
      <c r="E56" s="63"/>
      <c r="F56" s="63">
        <f t="shared" si="0"/>
        <v>0</v>
      </c>
      <c r="G56" s="63"/>
      <c r="H56" s="63"/>
      <c r="I56" s="63">
        <f t="shared" si="1"/>
        <v>0</v>
      </c>
      <c r="J56" s="65"/>
      <c r="K56" s="63"/>
      <c r="L56" s="63">
        <f t="shared" si="2"/>
        <v>0</v>
      </c>
      <c r="M56" s="63"/>
      <c r="N56" s="63">
        <f t="shared" si="3"/>
        <v>0</v>
      </c>
      <c r="O56" s="63">
        <f t="shared" si="4"/>
        <v>0</v>
      </c>
      <c r="P56" s="63">
        <f t="shared" si="5"/>
        <v>0</v>
      </c>
      <c r="Q56" s="65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</row>
    <row r="57" spans="1:133" hidden="1" x14ac:dyDescent="0.2">
      <c r="A57" s="60"/>
      <c r="B57" s="61" t="s">
        <v>168</v>
      </c>
      <c r="C57" s="62" t="s">
        <v>169</v>
      </c>
      <c r="D57" s="63"/>
      <c r="E57" s="63"/>
      <c r="F57" s="63">
        <f t="shared" si="0"/>
        <v>0</v>
      </c>
      <c r="G57" s="63"/>
      <c r="H57" s="63"/>
      <c r="I57" s="63">
        <f t="shared" si="1"/>
        <v>0</v>
      </c>
      <c r="J57" s="65"/>
      <c r="K57" s="63"/>
      <c r="L57" s="63">
        <f t="shared" si="2"/>
        <v>0</v>
      </c>
      <c r="M57" s="63"/>
      <c r="N57" s="63">
        <f t="shared" si="3"/>
        <v>0</v>
      </c>
      <c r="O57" s="63">
        <f t="shared" si="4"/>
        <v>0</v>
      </c>
      <c r="P57" s="63">
        <f t="shared" si="5"/>
        <v>0</v>
      </c>
      <c r="Q57" s="65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</row>
    <row r="58" spans="1:133" hidden="1" x14ac:dyDescent="0.2">
      <c r="A58" s="60"/>
      <c r="B58" s="61" t="s">
        <v>170</v>
      </c>
      <c r="C58" s="62" t="s">
        <v>171</v>
      </c>
      <c r="D58" s="63"/>
      <c r="E58" s="63"/>
      <c r="F58" s="63">
        <f t="shared" si="0"/>
        <v>0</v>
      </c>
      <c r="G58" s="63"/>
      <c r="H58" s="63"/>
      <c r="I58" s="63">
        <f t="shared" si="1"/>
        <v>0</v>
      </c>
      <c r="J58" s="65"/>
      <c r="K58" s="63"/>
      <c r="L58" s="63">
        <f t="shared" si="2"/>
        <v>0</v>
      </c>
      <c r="M58" s="63"/>
      <c r="N58" s="63">
        <f t="shared" si="3"/>
        <v>0</v>
      </c>
      <c r="O58" s="63">
        <f t="shared" si="4"/>
        <v>0</v>
      </c>
      <c r="P58" s="63">
        <f t="shared" si="5"/>
        <v>0</v>
      </c>
      <c r="Q58" s="65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</row>
    <row r="59" spans="1:133" hidden="1" x14ac:dyDescent="0.2">
      <c r="A59" s="60"/>
      <c r="B59" s="61" t="s">
        <v>172</v>
      </c>
      <c r="C59" s="62" t="s">
        <v>173</v>
      </c>
      <c r="D59" s="63"/>
      <c r="E59" s="63"/>
      <c r="F59" s="63">
        <f t="shared" si="0"/>
        <v>0</v>
      </c>
      <c r="G59" s="63"/>
      <c r="H59" s="63"/>
      <c r="I59" s="63">
        <f t="shared" si="1"/>
        <v>0</v>
      </c>
      <c r="J59" s="65"/>
      <c r="K59" s="63"/>
      <c r="L59" s="63">
        <f t="shared" si="2"/>
        <v>0</v>
      </c>
      <c r="M59" s="63"/>
      <c r="N59" s="63">
        <f t="shared" si="3"/>
        <v>0</v>
      </c>
      <c r="O59" s="63">
        <f t="shared" si="4"/>
        <v>0</v>
      </c>
      <c r="P59" s="63">
        <f t="shared" si="5"/>
        <v>0</v>
      </c>
      <c r="Q59" s="65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</row>
    <row r="60" spans="1:133" hidden="1" x14ac:dyDescent="0.2">
      <c r="A60" s="60"/>
      <c r="B60" s="61" t="s">
        <v>174</v>
      </c>
      <c r="C60" s="62" t="s">
        <v>175</v>
      </c>
      <c r="D60" s="63"/>
      <c r="E60" s="63"/>
      <c r="F60" s="63">
        <f t="shared" si="0"/>
        <v>0</v>
      </c>
      <c r="G60" s="63"/>
      <c r="H60" s="63"/>
      <c r="I60" s="63">
        <f t="shared" si="1"/>
        <v>0</v>
      </c>
      <c r="J60" s="65"/>
      <c r="K60" s="63"/>
      <c r="L60" s="63">
        <f t="shared" si="2"/>
        <v>0</v>
      </c>
      <c r="M60" s="63"/>
      <c r="N60" s="63">
        <f t="shared" si="3"/>
        <v>0</v>
      </c>
      <c r="O60" s="63">
        <f t="shared" si="4"/>
        <v>0</v>
      </c>
      <c r="P60" s="63">
        <f t="shared" si="5"/>
        <v>0</v>
      </c>
      <c r="Q60" s="65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</row>
    <row r="61" spans="1:133" hidden="1" x14ac:dyDescent="0.2">
      <c r="A61" s="60"/>
      <c r="B61" s="61" t="s">
        <v>176</v>
      </c>
      <c r="C61" s="62" t="s">
        <v>177</v>
      </c>
      <c r="D61" s="63"/>
      <c r="E61" s="63"/>
      <c r="F61" s="63">
        <f t="shared" si="0"/>
        <v>0</v>
      </c>
      <c r="G61" s="63"/>
      <c r="H61" s="63"/>
      <c r="I61" s="63">
        <f t="shared" si="1"/>
        <v>0</v>
      </c>
      <c r="J61" s="65"/>
      <c r="K61" s="63"/>
      <c r="L61" s="63">
        <f t="shared" si="2"/>
        <v>0</v>
      </c>
      <c r="M61" s="63"/>
      <c r="N61" s="63">
        <f t="shared" si="3"/>
        <v>0</v>
      </c>
      <c r="O61" s="63">
        <f t="shared" si="4"/>
        <v>0</v>
      </c>
      <c r="P61" s="63">
        <f t="shared" si="5"/>
        <v>0</v>
      </c>
      <c r="Q61" s="65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</row>
    <row r="62" spans="1:133" hidden="1" x14ac:dyDescent="0.2">
      <c r="A62" s="60"/>
      <c r="B62" s="61" t="s">
        <v>178</v>
      </c>
      <c r="C62" s="62" t="s">
        <v>179</v>
      </c>
      <c r="D62" s="63"/>
      <c r="E62" s="63"/>
      <c r="F62" s="63">
        <f t="shared" si="0"/>
        <v>0</v>
      </c>
      <c r="G62" s="63"/>
      <c r="H62" s="63"/>
      <c r="I62" s="63">
        <f t="shared" si="1"/>
        <v>0</v>
      </c>
      <c r="J62" s="65"/>
      <c r="K62" s="63"/>
      <c r="L62" s="63">
        <f t="shared" si="2"/>
        <v>0</v>
      </c>
      <c r="M62" s="63"/>
      <c r="N62" s="63">
        <f t="shared" si="3"/>
        <v>0</v>
      </c>
      <c r="O62" s="63">
        <f t="shared" si="4"/>
        <v>0</v>
      </c>
      <c r="P62" s="63">
        <f t="shared" si="5"/>
        <v>0</v>
      </c>
      <c r="Q62" s="65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</row>
    <row r="63" spans="1:133" x14ac:dyDescent="0.2">
      <c r="A63" s="60"/>
      <c r="B63" s="61" t="s">
        <v>180</v>
      </c>
      <c r="C63" s="62" t="s">
        <v>181</v>
      </c>
      <c r="D63" s="63">
        <f>'[4]6146'!$K$62</f>
        <v>1900000</v>
      </c>
      <c r="E63" s="63">
        <v>250000</v>
      </c>
      <c r="F63" s="63">
        <f>+D63+E63</f>
        <v>2150000</v>
      </c>
      <c r="G63" s="63">
        <f>'[4]6146'!$Y$62</f>
        <v>1900000</v>
      </c>
      <c r="H63" s="63">
        <v>250000</v>
      </c>
      <c r="I63" s="63">
        <f t="shared" si="1"/>
        <v>2150000</v>
      </c>
      <c r="J63" s="65"/>
      <c r="K63" s="63"/>
      <c r="L63" s="63">
        <f>E63*100%</f>
        <v>250000</v>
      </c>
      <c r="M63" s="63"/>
      <c r="N63" s="63"/>
      <c r="O63" s="63">
        <f t="shared" si="4"/>
        <v>250000</v>
      </c>
      <c r="P63" s="63"/>
      <c r="Q63" s="65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</row>
    <row r="64" spans="1:133" hidden="1" x14ac:dyDescent="0.2">
      <c r="A64" s="60"/>
      <c r="B64" s="61" t="s">
        <v>182</v>
      </c>
      <c r="C64" s="62" t="s">
        <v>183</v>
      </c>
      <c r="D64" s="63"/>
      <c r="E64" s="63"/>
      <c r="F64" s="63">
        <f t="shared" si="0"/>
        <v>0</v>
      </c>
      <c r="G64" s="63"/>
      <c r="H64" s="63"/>
      <c r="I64" s="63">
        <f t="shared" si="1"/>
        <v>0</v>
      </c>
      <c r="J64" s="65"/>
      <c r="K64" s="63"/>
      <c r="L64" s="63">
        <f t="shared" si="2"/>
        <v>0</v>
      </c>
      <c r="M64" s="63"/>
      <c r="N64" s="63">
        <f t="shared" si="3"/>
        <v>0</v>
      </c>
      <c r="O64" s="63">
        <f t="shared" si="4"/>
        <v>0</v>
      </c>
      <c r="P64" s="63">
        <f t="shared" si="5"/>
        <v>0</v>
      </c>
      <c r="Q64" s="65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</row>
    <row r="65" spans="1:133" hidden="1" x14ac:dyDescent="0.2">
      <c r="A65" s="60"/>
      <c r="B65" s="61" t="s">
        <v>184</v>
      </c>
      <c r="C65" s="62" t="s">
        <v>185</v>
      </c>
      <c r="D65" s="63"/>
      <c r="E65" s="63"/>
      <c r="F65" s="63">
        <f t="shared" si="0"/>
        <v>0</v>
      </c>
      <c r="G65" s="63"/>
      <c r="H65" s="63"/>
      <c r="I65" s="63">
        <f t="shared" si="1"/>
        <v>0</v>
      </c>
      <c r="J65" s="65"/>
      <c r="K65" s="63"/>
      <c r="L65" s="63">
        <f t="shared" si="2"/>
        <v>0</v>
      </c>
      <c r="M65" s="63"/>
      <c r="N65" s="63">
        <f t="shared" si="3"/>
        <v>0</v>
      </c>
      <c r="O65" s="63">
        <f t="shared" si="4"/>
        <v>0</v>
      </c>
      <c r="P65" s="63">
        <f t="shared" si="5"/>
        <v>0</v>
      </c>
      <c r="Q65" s="65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</row>
    <row r="66" spans="1:133" hidden="1" x14ac:dyDescent="0.2">
      <c r="A66" s="60"/>
      <c r="B66" s="61" t="s">
        <v>186</v>
      </c>
      <c r="C66" s="62" t="s">
        <v>187</v>
      </c>
      <c r="D66" s="63"/>
      <c r="E66" s="63"/>
      <c r="F66" s="63">
        <f t="shared" si="0"/>
        <v>0</v>
      </c>
      <c r="G66" s="63"/>
      <c r="H66" s="63"/>
      <c r="I66" s="63">
        <f t="shared" si="1"/>
        <v>0</v>
      </c>
      <c r="J66" s="65"/>
      <c r="K66" s="63"/>
      <c r="L66" s="63">
        <f t="shared" si="2"/>
        <v>0</v>
      </c>
      <c r="M66" s="63"/>
      <c r="N66" s="63">
        <f t="shared" si="3"/>
        <v>0</v>
      </c>
      <c r="O66" s="63">
        <f t="shared" si="4"/>
        <v>0</v>
      </c>
      <c r="P66" s="63">
        <f t="shared" si="5"/>
        <v>0</v>
      </c>
      <c r="Q66" s="65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</row>
    <row r="67" spans="1:133" hidden="1" x14ac:dyDescent="0.2">
      <c r="A67" s="60"/>
      <c r="B67" s="61" t="s">
        <v>188</v>
      </c>
      <c r="C67" s="62" t="s">
        <v>189</v>
      </c>
      <c r="D67" s="63"/>
      <c r="E67" s="63"/>
      <c r="F67" s="63">
        <f t="shared" si="0"/>
        <v>0</v>
      </c>
      <c r="G67" s="63"/>
      <c r="H67" s="63"/>
      <c r="I67" s="63">
        <f t="shared" si="1"/>
        <v>0</v>
      </c>
      <c r="J67" s="65"/>
      <c r="K67" s="63"/>
      <c r="L67" s="63">
        <f t="shared" si="2"/>
        <v>0</v>
      </c>
      <c r="M67" s="63"/>
      <c r="N67" s="63">
        <f t="shared" si="3"/>
        <v>0</v>
      </c>
      <c r="O67" s="63">
        <f t="shared" si="4"/>
        <v>0</v>
      </c>
      <c r="P67" s="63">
        <f t="shared" si="5"/>
        <v>0</v>
      </c>
      <c r="Q67" s="65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</row>
    <row r="68" spans="1:133" hidden="1" x14ac:dyDescent="0.2">
      <c r="A68" s="60"/>
      <c r="B68" s="61" t="s">
        <v>190</v>
      </c>
      <c r="C68" s="62" t="s">
        <v>191</v>
      </c>
      <c r="D68" s="63"/>
      <c r="E68" s="63"/>
      <c r="F68" s="63">
        <f t="shared" si="0"/>
        <v>0</v>
      </c>
      <c r="G68" s="63"/>
      <c r="H68" s="63"/>
      <c r="I68" s="63">
        <f t="shared" si="1"/>
        <v>0</v>
      </c>
      <c r="J68" s="65"/>
      <c r="K68" s="63"/>
      <c r="L68" s="63">
        <f t="shared" si="2"/>
        <v>0</v>
      </c>
      <c r="M68" s="63"/>
      <c r="N68" s="63">
        <f t="shared" si="3"/>
        <v>0</v>
      </c>
      <c r="O68" s="63">
        <f t="shared" si="4"/>
        <v>0</v>
      </c>
      <c r="P68" s="63">
        <f t="shared" si="5"/>
        <v>0</v>
      </c>
      <c r="Q68" s="65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</row>
    <row r="69" spans="1:133" hidden="1" x14ac:dyDescent="0.2">
      <c r="A69" s="60"/>
      <c r="B69" s="61" t="s">
        <v>192</v>
      </c>
      <c r="C69" s="62" t="s">
        <v>193</v>
      </c>
      <c r="D69" s="63"/>
      <c r="E69" s="63"/>
      <c r="F69" s="63">
        <f t="shared" si="0"/>
        <v>0</v>
      </c>
      <c r="G69" s="63"/>
      <c r="H69" s="63"/>
      <c r="I69" s="63">
        <f t="shared" si="1"/>
        <v>0</v>
      </c>
      <c r="J69" s="65"/>
      <c r="K69" s="63"/>
      <c r="L69" s="63">
        <f t="shared" si="2"/>
        <v>0</v>
      </c>
      <c r="M69" s="63"/>
      <c r="N69" s="63">
        <f t="shared" si="3"/>
        <v>0</v>
      </c>
      <c r="O69" s="63">
        <f t="shared" si="4"/>
        <v>0</v>
      </c>
      <c r="P69" s="63">
        <f t="shared" si="5"/>
        <v>0</v>
      </c>
      <c r="Q69" s="65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</row>
    <row r="70" spans="1:133" hidden="1" x14ac:dyDescent="0.2">
      <c r="A70" s="60"/>
      <c r="B70" s="61" t="s">
        <v>194</v>
      </c>
      <c r="C70" s="62" t="s">
        <v>195</v>
      </c>
      <c r="D70" s="63"/>
      <c r="E70" s="63"/>
      <c r="F70" s="63">
        <f t="shared" si="0"/>
        <v>0</v>
      </c>
      <c r="G70" s="63"/>
      <c r="H70" s="63"/>
      <c r="I70" s="63">
        <f t="shared" si="1"/>
        <v>0</v>
      </c>
      <c r="J70" s="65"/>
      <c r="K70" s="63"/>
      <c r="L70" s="63">
        <f t="shared" si="2"/>
        <v>0</v>
      </c>
      <c r="M70" s="63"/>
      <c r="N70" s="63">
        <f t="shared" si="3"/>
        <v>0</v>
      </c>
      <c r="O70" s="63">
        <f t="shared" si="4"/>
        <v>0</v>
      </c>
      <c r="P70" s="63">
        <f t="shared" si="5"/>
        <v>0</v>
      </c>
      <c r="Q70" s="65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</row>
    <row r="71" spans="1:133" hidden="1" x14ac:dyDescent="0.2">
      <c r="A71" s="60"/>
      <c r="B71" s="61" t="s">
        <v>196</v>
      </c>
      <c r="C71" s="62" t="s">
        <v>197</v>
      </c>
      <c r="D71" s="63"/>
      <c r="E71" s="63"/>
      <c r="F71" s="63">
        <f t="shared" si="0"/>
        <v>0</v>
      </c>
      <c r="G71" s="63"/>
      <c r="H71" s="63"/>
      <c r="I71" s="63">
        <f t="shared" si="1"/>
        <v>0</v>
      </c>
      <c r="J71" s="65"/>
      <c r="K71" s="63"/>
      <c r="L71" s="63">
        <f t="shared" si="2"/>
        <v>0</v>
      </c>
      <c r="M71" s="63"/>
      <c r="N71" s="63">
        <f t="shared" si="3"/>
        <v>0</v>
      </c>
      <c r="O71" s="63">
        <f t="shared" si="4"/>
        <v>0</v>
      </c>
      <c r="P71" s="63">
        <f t="shared" si="5"/>
        <v>0</v>
      </c>
      <c r="Q71" s="65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</row>
    <row r="72" spans="1:133" hidden="1" x14ac:dyDescent="0.2">
      <c r="A72" s="60"/>
      <c r="B72" s="61" t="s">
        <v>198</v>
      </c>
      <c r="C72" s="62" t="s">
        <v>199</v>
      </c>
      <c r="D72" s="63"/>
      <c r="E72" s="63"/>
      <c r="F72" s="63">
        <f t="shared" ref="F72:F136" si="6">+D72+E72</f>
        <v>0</v>
      </c>
      <c r="G72" s="63"/>
      <c r="H72" s="63"/>
      <c r="I72" s="63">
        <f t="shared" ref="I72:I135" si="7">G72+H72</f>
        <v>0</v>
      </c>
      <c r="J72" s="65"/>
      <c r="K72" s="63"/>
      <c r="L72" s="63">
        <f t="shared" ref="L72:L75" si="8">E72*100%</f>
        <v>0</v>
      </c>
      <c r="M72" s="63"/>
      <c r="N72" s="63">
        <f t="shared" ref="N72:N75" si="9">+L72+M72</f>
        <v>0</v>
      </c>
      <c r="O72" s="63">
        <f t="shared" ref="O72:O135" si="10">H72*100%</f>
        <v>0</v>
      </c>
      <c r="P72" s="63">
        <f t="shared" ref="P72:P136" si="11">+N72+O72</f>
        <v>0</v>
      </c>
      <c r="Q72" s="65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</row>
    <row r="73" spans="1:133" hidden="1" x14ac:dyDescent="0.2">
      <c r="A73" s="60"/>
      <c r="B73" s="61" t="s">
        <v>200</v>
      </c>
      <c r="C73" s="62" t="s">
        <v>201</v>
      </c>
      <c r="D73" s="63"/>
      <c r="E73" s="63"/>
      <c r="F73" s="63">
        <f t="shared" si="6"/>
        <v>0</v>
      </c>
      <c r="G73" s="63"/>
      <c r="H73" s="63"/>
      <c r="I73" s="63">
        <f t="shared" si="7"/>
        <v>0</v>
      </c>
      <c r="J73" s="65"/>
      <c r="K73" s="63"/>
      <c r="L73" s="63">
        <f t="shared" si="8"/>
        <v>0</v>
      </c>
      <c r="M73" s="63"/>
      <c r="N73" s="63">
        <f t="shared" si="9"/>
        <v>0</v>
      </c>
      <c r="O73" s="63">
        <f t="shared" si="10"/>
        <v>0</v>
      </c>
      <c r="P73" s="63">
        <f t="shared" si="11"/>
        <v>0</v>
      </c>
      <c r="Q73" s="65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</row>
    <row r="74" spans="1:133" hidden="1" x14ac:dyDescent="0.2">
      <c r="A74" s="60"/>
      <c r="B74" s="61">
        <v>89</v>
      </c>
      <c r="C74" s="62" t="s">
        <v>202</v>
      </c>
      <c r="D74" s="63"/>
      <c r="E74" s="63"/>
      <c r="F74" s="63">
        <f t="shared" si="6"/>
        <v>0</v>
      </c>
      <c r="G74" s="63"/>
      <c r="H74" s="63"/>
      <c r="I74" s="63">
        <f t="shared" si="7"/>
        <v>0</v>
      </c>
      <c r="J74" s="65"/>
      <c r="K74" s="63"/>
      <c r="L74" s="63">
        <f t="shared" si="8"/>
        <v>0</v>
      </c>
      <c r="M74" s="63"/>
      <c r="N74" s="63">
        <f t="shared" si="9"/>
        <v>0</v>
      </c>
      <c r="O74" s="63">
        <f t="shared" si="10"/>
        <v>0</v>
      </c>
      <c r="P74" s="63">
        <f t="shared" si="11"/>
        <v>0</v>
      </c>
      <c r="Q74" s="65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</row>
    <row r="75" spans="1:133" hidden="1" x14ac:dyDescent="0.2">
      <c r="A75" s="60"/>
      <c r="B75" s="61">
        <v>100</v>
      </c>
      <c r="C75" s="62" t="s">
        <v>203</v>
      </c>
      <c r="D75" s="63"/>
      <c r="E75" s="63"/>
      <c r="F75" s="63">
        <f t="shared" si="6"/>
        <v>0</v>
      </c>
      <c r="G75" s="63"/>
      <c r="H75" s="63"/>
      <c r="I75" s="63">
        <f t="shared" si="7"/>
        <v>0</v>
      </c>
      <c r="J75" s="65"/>
      <c r="K75" s="63"/>
      <c r="L75" s="63">
        <f t="shared" si="8"/>
        <v>0</v>
      </c>
      <c r="M75" s="63"/>
      <c r="N75" s="63">
        <f t="shared" si="9"/>
        <v>0</v>
      </c>
      <c r="O75" s="63">
        <f t="shared" si="10"/>
        <v>0</v>
      </c>
      <c r="P75" s="63">
        <f t="shared" si="11"/>
        <v>0</v>
      </c>
      <c r="Q75" s="65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</row>
    <row r="76" spans="1:133" x14ac:dyDescent="0.2">
      <c r="A76" s="60"/>
      <c r="B76" s="61">
        <v>101</v>
      </c>
      <c r="C76" s="62" t="s">
        <v>204</v>
      </c>
      <c r="D76" s="63">
        <f>'[4]6146'!$K$75</f>
        <v>0</v>
      </c>
      <c r="E76" s="63"/>
      <c r="F76" s="63">
        <f t="shared" si="6"/>
        <v>0</v>
      </c>
      <c r="G76" s="63">
        <f>'[4]6146'!$Y$75</f>
        <v>0</v>
      </c>
      <c r="H76" s="63"/>
      <c r="I76" s="63">
        <f t="shared" si="7"/>
        <v>0</v>
      </c>
      <c r="J76" s="65"/>
      <c r="K76" s="63"/>
      <c r="L76" s="63">
        <f>E76</f>
        <v>0</v>
      </c>
      <c r="M76" s="63"/>
      <c r="N76" s="63"/>
      <c r="O76" s="63">
        <f t="shared" si="10"/>
        <v>0</v>
      </c>
      <c r="P76" s="63">
        <v>0</v>
      </c>
      <c r="Q76" s="65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</row>
    <row r="77" spans="1:133" x14ac:dyDescent="0.2">
      <c r="A77" s="60"/>
      <c r="B77" s="61" t="s">
        <v>205</v>
      </c>
      <c r="C77" s="62" t="s">
        <v>206</v>
      </c>
      <c r="D77" s="63">
        <f>'[4]6146'!$K$76</f>
        <v>0</v>
      </c>
      <c r="E77" s="63"/>
      <c r="F77" s="63">
        <f>+D77+E77</f>
        <v>0</v>
      </c>
      <c r="G77" s="63">
        <f>'[4]6146'!$Y$76</f>
        <v>0</v>
      </c>
      <c r="H77" s="63"/>
      <c r="I77" s="63">
        <f t="shared" si="7"/>
        <v>0</v>
      </c>
      <c r="J77" s="65"/>
      <c r="K77" s="63"/>
      <c r="L77" s="63">
        <f>E77</f>
        <v>0</v>
      </c>
      <c r="M77" s="63"/>
      <c r="N77" s="63"/>
      <c r="O77" s="63">
        <f t="shared" si="10"/>
        <v>0</v>
      </c>
      <c r="P77" s="63">
        <v>0</v>
      </c>
      <c r="Q77" s="65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</row>
    <row r="78" spans="1:133" hidden="1" x14ac:dyDescent="0.2">
      <c r="A78" s="62"/>
      <c r="B78" s="61">
        <v>103</v>
      </c>
      <c r="C78" s="62" t="s">
        <v>207</v>
      </c>
      <c r="D78" s="63"/>
      <c r="E78" s="63"/>
      <c r="F78" s="63">
        <f t="shared" si="6"/>
        <v>0</v>
      </c>
      <c r="G78" s="63"/>
      <c r="H78" s="63"/>
      <c r="I78" s="63">
        <f t="shared" si="7"/>
        <v>0</v>
      </c>
      <c r="J78" s="65"/>
      <c r="K78" s="63"/>
      <c r="L78" s="63"/>
      <c r="M78" s="63"/>
      <c r="N78" s="63"/>
      <c r="O78" s="63">
        <f t="shared" si="10"/>
        <v>0</v>
      </c>
      <c r="P78" s="63">
        <f t="shared" si="11"/>
        <v>0</v>
      </c>
      <c r="Q78" s="65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</row>
    <row r="79" spans="1:133" hidden="1" x14ac:dyDescent="0.2">
      <c r="A79" s="62"/>
      <c r="B79" s="61">
        <v>104</v>
      </c>
      <c r="C79" s="62" t="s">
        <v>208</v>
      </c>
      <c r="D79" s="63"/>
      <c r="E79" s="63"/>
      <c r="F79" s="63">
        <f t="shared" si="6"/>
        <v>0</v>
      </c>
      <c r="G79" s="63"/>
      <c r="H79" s="63"/>
      <c r="I79" s="63">
        <f t="shared" si="7"/>
        <v>0</v>
      </c>
      <c r="J79" s="65"/>
      <c r="K79" s="63"/>
      <c r="L79" s="63"/>
      <c r="M79" s="63"/>
      <c r="N79" s="63"/>
      <c r="O79" s="63">
        <f t="shared" si="10"/>
        <v>0</v>
      </c>
      <c r="P79" s="63">
        <f t="shared" si="11"/>
        <v>0</v>
      </c>
      <c r="Q79" s="65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</row>
    <row r="80" spans="1:133" hidden="1" x14ac:dyDescent="0.2">
      <c r="A80" s="62"/>
      <c r="B80" s="61">
        <v>105</v>
      </c>
      <c r="C80" s="62" t="s">
        <v>209</v>
      </c>
      <c r="D80" s="63"/>
      <c r="E80" s="63"/>
      <c r="F80" s="63">
        <f t="shared" si="6"/>
        <v>0</v>
      </c>
      <c r="G80" s="63"/>
      <c r="H80" s="63"/>
      <c r="I80" s="63">
        <f t="shared" si="7"/>
        <v>0</v>
      </c>
      <c r="J80" s="65"/>
      <c r="K80" s="63"/>
      <c r="L80" s="63"/>
      <c r="M80" s="63"/>
      <c r="N80" s="63"/>
      <c r="O80" s="63">
        <f t="shared" si="10"/>
        <v>0</v>
      </c>
      <c r="P80" s="63">
        <f t="shared" si="11"/>
        <v>0</v>
      </c>
      <c r="Q80" s="65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</row>
    <row r="81" spans="1:133" hidden="1" x14ac:dyDescent="0.2">
      <c r="A81" s="62"/>
      <c r="B81" s="61">
        <v>106</v>
      </c>
      <c r="C81" s="62" t="s">
        <v>210</v>
      </c>
      <c r="D81" s="63"/>
      <c r="E81" s="63"/>
      <c r="F81" s="63">
        <f t="shared" si="6"/>
        <v>0</v>
      </c>
      <c r="G81" s="63"/>
      <c r="H81" s="63"/>
      <c r="I81" s="63">
        <f t="shared" si="7"/>
        <v>0</v>
      </c>
      <c r="J81" s="65"/>
      <c r="K81" s="63"/>
      <c r="L81" s="63"/>
      <c r="M81" s="63"/>
      <c r="N81" s="63"/>
      <c r="O81" s="63">
        <f t="shared" si="10"/>
        <v>0</v>
      </c>
      <c r="P81" s="63">
        <f t="shared" si="11"/>
        <v>0</v>
      </c>
      <c r="Q81" s="65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</row>
    <row r="82" spans="1:133" hidden="1" x14ac:dyDescent="0.2">
      <c r="A82" s="62"/>
      <c r="B82" s="61">
        <v>107</v>
      </c>
      <c r="C82" s="62" t="s">
        <v>211</v>
      </c>
      <c r="D82" s="63"/>
      <c r="E82" s="63"/>
      <c r="F82" s="63">
        <f t="shared" si="6"/>
        <v>0</v>
      </c>
      <c r="G82" s="63"/>
      <c r="H82" s="63"/>
      <c r="I82" s="63">
        <f t="shared" si="7"/>
        <v>0</v>
      </c>
      <c r="J82" s="65"/>
      <c r="K82" s="63"/>
      <c r="L82" s="63"/>
      <c r="M82" s="63"/>
      <c r="N82" s="63"/>
      <c r="O82" s="63">
        <f t="shared" si="10"/>
        <v>0</v>
      </c>
      <c r="P82" s="63">
        <f t="shared" si="11"/>
        <v>0</v>
      </c>
      <c r="Q82" s="65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</row>
    <row r="83" spans="1:133" hidden="1" x14ac:dyDescent="0.2">
      <c r="A83" s="62"/>
      <c r="B83" s="61">
        <v>108</v>
      </c>
      <c r="C83" s="62" t="s">
        <v>212</v>
      </c>
      <c r="D83" s="63"/>
      <c r="E83" s="63"/>
      <c r="F83" s="63">
        <f t="shared" si="6"/>
        <v>0</v>
      </c>
      <c r="G83" s="63"/>
      <c r="H83" s="63"/>
      <c r="I83" s="63">
        <f t="shared" si="7"/>
        <v>0</v>
      </c>
      <c r="J83" s="65"/>
      <c r="K83" s="63"/>
      <c r="L83" s="63"/>
      <c r="M83" s="63"/>
      <c r="N83" s="63"/>
      <c r="O83" s="63">
        <f t="shared" si="10"/>
        <v>0</v>
      </c>
      <c r="P83" s="63">
        <f t="shared" si="11"/>
        <v>0</v>
      </c>
      <c r="Q83" s="65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</row>
    <row r="84" spans="1:133" hidden="1" x14ac:dyDescent="0.2">
      <c r="A84" s="62"/>
      <c r="B84" s="61">
        <v>200</v>
      </c>
      <c r="C84" s="62" t="s">
        <v>213</v>
      </c>
      <c r="D84" s="63"/>
      <c r="E84" s="63"/>
      <c r="F84" s="63">
        <f t="shared" si="6"/>
        <v>0</v>
      </c>
      <c r="G84" s="63"/>
      <c r="H84" s="63"/>
      <c r="I84" s="63">
        <f t="shared" si="7"/>
        <v>0</v>
      </c>
      <c r="J84" s="65"/>
      <c r="K84" s="63"/>
      <c r="L84" s="63"/>
      <c r="M84" s="63"/>
      <c r="N84" s="63"/>
      <c r="O84" s="63">
        <f t="shared" si="10"/>
        <v>0</v>
      </c>
      <c r="P84" s="63">
        <f t="shared" si="11"/>
        <v>0</v>
      </c>
      <c r="Q84" s="65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</row>
    <row r="85" spans="1:133" hidden="1" x14ac:dyDescent="0.2">
      <c r="A85" s="62"/>
      <c r="B85" s="61">
        <v>201</v>
      </c>
      <c r="C85" s="62" t="s">
        <v>214</v>
      </c>
      <c r="D85" s="63"/>
      <c r="E85" s="63"/>
      <c r="F85" s="63">
        <f t="shared" si="6"/>
        <v>0</v>
      </c>
      <c r="G85" s="63"/>
      <c r="H85" s="63"/>
      <c r="I85" s="63">
        <f t="shared" si="7"/>
        <v>0</v>
      </c>
      <c r="J85" s="65"/>
      <c r="K85" s="63"/>
      <c r="L85" s="63"/>
      <c r="M85" s="63"/>
      <c r="N85" s="63"/>
      <c r="O85" s="63">
        <f t="shared" si="10"/>
        <v>0</v>
      </c>
      <c r="P85" s="63">
        <f t="shared" si="11"/>
        <v>0</v>
      </c>
      <c r="Q85" s="65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</row>
    <row r="86" spans="1:133" hidden="1" x14ac:dyDescent="0.2">
      <c r="A86" s="62"/>
      <c r="B86" s="61">
        <v>202</v>
      </c>
      <c r="C86" s="62" t="s">
        <v>215</v>
      </c>
      <c r="D86" s="63"/>
      <c r="E86" s="63"/>
      <c r="F86" s="63">
        <f t="shared" si="6"/>
        <v>0</v>
      </c>
      <c r="G86" s="63"/>
      <c r="H86" s="63"/>
      <c r="I86" s="63">
        <f t="shared" si="7"/>
        <v>0</v>
      </c>
      <c r="J86" s="65"/>
      <c r="K86" s="63"/>
      <c r="L86" s="63"/>
      <c r="M86" s="63"/>
      <c r="N86" s="63"/>
      <c r="O86" s="63">
        <f t="shared" si="10"/>
        <v>0</v>
      </c>
      <c r="P86" s="63">
        <f t="shared" si="11"/>
        <v>0</v>
      </c>
      <c r="Q86" s="65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</row>
    <row r="87" spans="1:133" hidden="1" x14ac:dyDescent="0.2">
      <c r="A87" s="62"/>
      <c r="B87" s="61">
        <v>204</v>
      </c>
      <c r="C87" s="62" t="s">
        <v>216</v>
      </c>
      <c r="D87" s="63"/>
      <c r="E87" s="63"/>
      <c r="F87" s="63">
        <f t="shared" si="6"/>
        <v>0</v>
      </c>
      <c r="G87" s="63"/>
      <c r="H87" s="63"/>
      <c r="I87" s="63">
        <f t="shared" si="7"/>
        <v>0</v>
      </c>
      <c r="J87" s="65"/>
      <c r="K87" s="63"/>
      <c r="L87" s="63"/>
      <c r="M87" s="63"/>
      <c r="N87" s="63"/>
      <c r="O87" s="63">
        <f t="shared" si="10"/>
        <v>0</v>
      </c>
      <c r="P87" s="63">
        <f t="shared" si="11"/>
        <v>0</v>
      </c>
      <c r="Q87" s="65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</row>
    <row r="88" spans="1:133" hidden="1" x14ac:dyDescent="0.2">
      <c r="A88" s="62"/>
      <c r="B88" s="61">
        <v>205</v>
      </c>
      <c r="C88" s="62" t="s">
        <v>217</v>
      </c>
      <c r="D88" s="63"/>
      <c r="E88" s="63"/>
      <c r="F88" s="63">
        <f t="shared" si="6"/>
        <v>0</v>
      </c>
      <c r="G88" s="63"/>
      <c r="H88" s="63"/>
      <c r="I88" s="63">
        <f t="shared" si="7"/>
        <v>0</v>
      </c>
      <c r="J88" s="65"/>
      <c r="K88" s="63"/>
      <c r="L88" s="63"/>
      <c r="M88" s="63"/>
      <c r="N88" s="63"/>
      <c r="O88" s="63">
        <f t="shared" si="10"/>
        <v>0</v>
      </c>
      <c r="P88" s="63">
        <f t="shared" si="11"/>
        <v>0</v>
      </c>
      <c r="Q88" s="65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</row>
    <row r="89" spans="1:133" hidden="1" x14ac:dyDescent="0.2">
      <c r="A89" s="62"/>
      <c r="B89" s="61">
        <v>206</v>
      </c>
      <c r="C89" s="62" t="s">
        <v>218</v>
      </c>
      <c r="D89" s="63"/>
      <c r="E89" s="63"/>
      <c r="F89" s="63">
        <f t="shared" si="6"/>
        <v>0</v>
      </c>
      <c r="G89" s="63"/>
      <c r="H89" s="63"/>
      <c r="I89" s="63">
        <f t="shared" si="7"/>
        <v>0</v>
      </c>
      <c r="J89" s="65"/>
      <c r="K89" s="63"/>
      <c r="L89" s="63"/>
      <c r="M89" s="63"/>
      <c r="N89" s="63"/>
      <c r="O89" s="63">
        <f t="shared" si="10"/>
        <v>0</v>
      </c>
      <c r="P89" s="63">
        <f t="shared" si="11"/>
        <v>0</v>
      </c>
      <c r="Q89" s="65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</row>
    <row r="90" spans="1:133" hidden="1" x14ac:dyDescent="0.2">
      <c r="A90" s="62"/>
      <c r="B90" s="61">
        <v>209</v>
      </c>
      <c r="C90" s="62" t="s">
        <v>219</v>
      </c>
      <c r="D90" s="63"/>
      <c r="E90" s="63"/>
      <c r="F90" s="63">
        <f t="shared" si="6"/>
        <v>0</v>
      </c>
      <c r="G90" s="63"/>
      <c r="H90" s="63"/>
      <c r="I90" s="63">
        <f t="shared" si="7"/>
        <v>0</v>
      </c>
      <c r="J90" s="65"/>
      <c r="K90" s="63"/>
      <c r="L90" s="63"/>
      <c r="M90" s="63"/>
      <c r="N90" s="63"/>
      <c r="O90" s="63">
        <f t="shared" si="10"/>
        <v>0</v>
      </c>
      <c r="P90" s="63">
        <f t="shared" si="11"/>
        <v>0</v>
      </c>
      <c r="Q90" s="65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</row>
    <row r="91" spans="1:133" hidden="1" x14ac:dyDescent="0.2">
      <c r="A91" s="62"/>
      <c r="B91" s="61">
        <v>210</v>
      </c>
      <c r="C91" s="62" t="s">
        <v>220</v>
      </c>
      <c r="D91" s="63"/>
      <c r="E91" s="63"/>
      <c r="F91" s="63">
        <f t="shared" si="6"/>
        <v>0</v>
      </c>
      <c r="G91" s="63"/>
      <c r="H91" s="63"/>
      <c r="I91" s="63">
        <f t="shared" si="7"/>
        <v>0</v>
      </c>
      <c r="J91" s="65"/>
      <c r="K91" s="63"/>
      <c r="L91" s="63"/>
      <c r="M91" s="63"/>
      <c r="N91" s="63"/>
      <c r="O91" s="63">
        <f t="shared" si="10"/>
        <v>0</v>
      </c>
      <c r="P91" s="63">
        <f t="shared" si="11"/>
        <v>0</v>
      </c>
      <c r="Q91" s="65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</row>
    <row r="92" spans="1:133" hidden="1" x14ac:dyDescent="0.2">
      <c r="A92" s="62"/>
      <c r="B92" s="61">
        <v>211</v>
      </c>
      <c r="C92" s="62" t="s">
        <v>221</v>
      </c>
      <c r="D92" s="63"/>
      <c r="E92" s="63"/>
      <c r="F92" s="63">
        <f t="shared" si="6"/>
        <v>0</v>
      </c>
      <c r="G92" s="63"/>
      <c r="H92" s="63"/>
      <c r="I92" s="63">
        <f t="shared" si="7"/>
        <v>0</v>
      </c>
      <c r="J92" s="65"/>
      <c r="K92" s="63"/>
      <c r="L92" s="63"/>
      <c r="M92" s="63"/>
      <c r="N92" s="63"/>
      <c r="O92" s="63">
        <f t="shared" si="10"/>
        <v>0</v>
      </c>
      <c r="P92" s="63">
        <f t="shared" si="11"/>
        <v>0</v>
      </c>
      <c r="Q92" s="65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</row>
    <row r="93" spans="1:133" hidden="1" x14ac:dyDescent="0.2">
      <c r="A93" s="62"/>
      <c r="B93" s="61">
        <v>212</v>
      </c>
      <c r="C93" s="62" t="s">
        <v>222</v>
      </c>
      <c r="D93" s="63"/>
      <c r="E93" s="63"/>
      <c r="F93" s="63">
        <f t="shared" si="6"/>
        <v>0</v>
      </c>
      <c r="G93" s="63"/>
      <c r="H93" s="63"/>
      <c r="I93" s="63">
        <f t="shared" si="7"/>
        <v>0</v>
      </c>
      <c r="J93" s="65"/>
      <c r="K93" s="63"/>
      <c r="L93" s="63"/>
      <c r="M93" s="63"/>
      <c r="N93" s="63"/>
      <c r="O93" s="63">
        <f t="shared" si="10"/>
        <v>0</v>
      </c>
      <c r="P93" s="63">
        <f t="shared" si="11"/>
        <v>0</v>
      </c>
      <c r="Q93" s="65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</row>
    <row r="94" spans="1:133" hidden="1" x14ac:dyDescent="0.2">
      <c r="A94" s="62"/>
      <c r="B94" s="61">
        <v>213</v>
      </c>
      <c r="C94" s="62" t="s">
        <v>223</v>
      </c>
      <c r="D94" s="63"/>
      <c r="E94" s="63"/>
      <c r="F94" s="63">
        <f t="shared" si="6"/>
        <v>0</v>
      </c>
      <c r="G94" s="63"/>
      <c r="H94" s="63"/>
      <c r="I94" s="63">
        <f t="shared" si="7"/>
        <v>0</v>
      </c>
      <c r="J94" s="65"/>
      <c r="K94" s="63"/>
      <c r="L94" s="63"/>
      <c r="M94" s="63"/>
      <c r="N94" s="63"/>
      <c r="O94" s="63">
        <f t="shared" si="10"/>
        <v>0</v>
      </c>
      <c r="P94" s="63">
        <f t="shared" si="11"/>
        <v>0</v>
      </c>
      <c r="Q94" s="65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</row>
    <row r="95" spans="1:133" hidden="1" x14ac:dyDescent="0.2">
      <c r="A95" s="62"/>
      <c r="B95" s="61">
        <v>215</v>
      </c>
      <c r="C95" s="62" t="s">
        <v>224</v>
      </c>
      <c r="D95" s="63"/>
      <c r="E95" s="63"/>
      <c r="F95" s="63">
        <f t="shared" si="6"/>
        <v>0</v>
      </c>
      <c r="G95" s="63"/>
      <c r="H95" s="63"/>
      <c r="I95" s="63">
        <f t="shared" si="7"/>
        <v>0</v>
      </c>
      <c r="J95" s="65"/>
      <c r="K95" s="63"/>
      <c r="L95" s="63"/>
      <c r="M95" s="63"/>
      <c r="N95" s="63"/>
      <c r="O95" s="63">
        <f t="shared" si="10"/>
        <v>0</v>
      </c>
      <c r="P95" s="63">
        <f t="shared" si="11"/>
        <v>0</v>
      </c>
      <c r="Q95" s="65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</row>
    <row r="96" spans="1:133" hidden="1" x14ac:dyDescent="0.2">
      <c r="A96" s="62"/>
      <c r="B96" s="61">
        <v>217</v>
      </c>
      <c r="C96" s="62" t="s">
        <v>225</v>
      </c>
      <c r="D96" s="63"/>
      <c r="E96" s="63"/>
      <c r="F96" s="63">
        <f t="shared" si="6"/>
        <v>0</v>
      </c>
      <c r="G96" s="63"/>
      <c r="H96" s="63"/>
      <c r="I96" s="63">
        <f t="shared" si="7"/>
        <v>0</v>
      </c>
      <c r="J96" s="65"/>
      <c r="K96" s="63"/>
      <c r="L96" s="63"/>
      <c r="M96" s="63"/>
      <c r="N96" s="63"/>
      <c r="O96" s="63">
        <f t="shared" si="10"/>
        <v>0</v>
      </c>
      <c r="P96" s="63">
        <f t="shared" si="11"/>
        <v>0</v>
      </c>
      <c r="Q96" s="65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</row>
    <row r="97" spans="1:133" hidden="1" x14ac:dyDescent="0.2">
      <c r="A97" s="62"/>
      <c r="B97" s="61">
        <v>218</v>
      </c>
      <c r="C97" s="62" t="s">
        <v>226</v>
      </c>
      <c r="D97" s="63"/>
      <c r="E97" s="63"/>
      <c r="F97" s="63">
        <f t="shared" si="6"/>
        <v>0</v>
      </c>
      <c r="G97" s="63"/>
      <c r="H97" s="63"/>
      <c r="I97" s="63">
        <f t="shared" si="7"/>
        <v>0</v>
      </c>
      <c r="J97" s="65"/>
      <c r="K97" s="63"/>
      <c r="L97" s="63"/>
      <c r="M97" s="63"/>
      <c r="N97" s="63"/>
      <c r="O97" s="63">
        <f t="shared" si="10"/>
        <v>0</v>
      </c>
      <c r="P97" s="63">
        <f t="shared" si="11"/>
        <v>0</v>
      </c>
      <c r="Q97" s="65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</row>
    <row r="98" spans="1:133" hidden="1" x14ac:dyDescent="0.2">
      <c r="A98" s="62"/>
      <c r="B98" s="61">
        <v>219</v>
      </c>
      <c r="C98" s="62" t="s">
        <v>227</v>
      </c>
      <c r="D98" s="63"/>
      <c r="E98" s="63"/>
      <c r="F98" s="63">
        <f t="shared" si="6"/>
        <v>0</v>
      </c>
      <c r="G98" s="63"/>
      <c r="H98" s="63"/>
      <c r="I98" s="63">
        <f t="shared" si="7"/>
        <v>0</v>
      </c>
      <c r="J98" s="65"/>
      <c r="K98" s="63"/>
      <c r="L98" s="63"/>
      <c r="M98" s="63"/>
      <c r="N98" s="63"/>
      <c r="O98" s="63">
        <f t="shared" si="10"/>
        <v>0</v>
      </c>
      <c r="P98" s="63">
        <f t="shared" si="11"/>
        <v>0</v>
      </c>
      <c r="Q98" s="65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</row>
    <row r="99" spans="1:133" hidden="1" x14ac:dyDescent="0.2">
      <c r="A99" s="62"/>
      <c r="B99" s="61">
        <v>220</v>
      </c>
      <c r="C99" s="62" t="s">
        <v>228</v>
      </c>
      <c r="D99" s="63"/>
      <c r="E99" s="63"/>
      <c r="F99" s="63">
        <f t="shared" si="6"/>
        <v>0</v>
      </c>
      <c r="G99" s="63"/>
      <c r="H99" s="63"/>
      <c r="I99" s="63">
        <f t="shared" si="7"/>
        <v>0</v>
      </c>
      <c r="J99" s="65"/>
      <c r="K99" s="63"/>
      <c r="L99" s="63"/>
      <c r="M99" s="63"/>
      <c r="N99" s="63"/>
      <c r="O99" s="63">
        <f t="shared" si="10"/>
        <v>0</v>
      </c>
      <c r="P99" s="63">
        <f t="shared" si="11"/>
        <v>0</v>
      </c>
      <c r="Q99" s="65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</row>
    <row r="100" spans="1:133" hidden="1" x14ac:dyDescent="0.2">
      <c r="A100" s="62"/>
      <c r="B100" s="61">
        <v>221</v>
      </c>
      <c r="C100" s="62" t="s">
        <v>229</v>
      </c>
      <c r="D100" s="63"/>
      <c r="E100" s="63"/>
      <c r="F100" s="63">
        <f t="shared" si="6"/>
        <v>0</v>
      </c>
      <c r="G100" s="63"/>
      <c r="H100" s="63"/>
      <c r="I100" s="63">
        <f t="shared" si="7"/>
        <v>0</v>
      </c>
      <c r="J100" s="65"/>
      <c r="K100" s="63"/>
      <c r="L100" s="63"/>
      <c r="M100" s="63"/>
      <c r="N100" s="63"/>
      <c r="O100" s="63">
        <f t="shared" si="10"/>
        <v>0</v>
      </c>
      <c r="P100" s="63">
        <f t="shared" si="11"/>
        <v>0</v>
      </c>
      <c r="Q100" s="65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</row>
    <row r="101" spans="1:133" hidden="1" x14ac:dyDescent="0.2">
      <c r="A101" s="62"/>
      <c r="B101" s="61">
        <v>226</v>
      </c>
      <c r="C101" s="62" t="s">
        <v>230</v>
      </c>
      <c r="D101" s="63"/>
      <c r="E101" s="63"/>
      <c r="F101" s="63">
        <f t="shared" si="6"/>
        <v>0</v>
      </c>
      <c r="G101" s="63"/>
      <c r="H101" s="63"/>
      <c r="I101" s="63">
        <f t="shared" si="7"/>
        <v>0</v>
      </c>
      <c r="J101" s="65"/>
      <c r="K101" s="63"/>
      <c r="L101" s="63"/>
      <c r="M101" s="63"/>
      <c r="N101" s="63"/>
      <c r="O101" s="63">
        <f t="shared" si="10"/>
        <v>0</v>
      </c>
      <c r="P101" s="63">
        <f t="shared" si="11"/>
        <v>0</v>
      </c>
      <c r="Q101" s="65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</row>
    <row r="102" spans="1:133" hidden="1" x14ac:dyDescent="0.2">
      <c r="A102" s="62"/>
      <c r="B102" s="61">
        <v>227</v>
      </c>
      <c r="C102" s="62" t="s">
        <v>231</v>
      </c>
      <c r="D102" s="63"/>
      <c r="E102" s="63"/>
      <c r="F102" s="63">
        <f t="shared" si="6"/>
        <v>0</v>
      </c>
      <c r="G102" s="63"/>
      <c r="H102" s="63"/>
      <c r="I102" s="63">
        <f t="shared" si="7"/>
        <v>0</v>
      </c>
      <c r="J102" s="65"/>
      <c r="K102" s="63"/>
      <c r="L102" s="63"/>
      <c r="M102" s="63"/>
      <c r="N102" s="63"/>
      <c r="O102" s="63">
        <f t="shared" si="10"/>
        <v>0</v>
      </c>
      <c r="P102" s="63">
        <f t="shared" si="11"/>
        <v>0</v>
      </c>
      <c r="Q102" s="65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</row>
    <row r="103" spans="1:133" hidden="1" x14ac:dyDescent="0.2">
      <c r="A103" s="62"/>
      <c r="B103" s="61">
        <v>229</v>
      </c>
      <c r="C103" s="62" t="s">
        <v>232</v>
      </c>
      <c r="D103" s="63"/>
      <c r="E103" s="63"/>
      <c r="F103" s="63">
        <f t="shared" si="6"/>
        <v>0</v>
      </c>
      <c r="G103" s="63"/>
      <c r="H103" s="63"/>
      <c r="I103" s="63">
        <f t="shared" si="7"/>
        <v>0</v>
      </c>
      <c r="J103" s="65"/>
      <c r="K103" s="63"/>
      <c r="L103" s="63"/>
      <c r="M103" s="63"/>
      <c r="N103" s="63"/>
      <c r="O103" s="63">
        <f t="shared" si="10"/>
        <v>0</v>
      </c>
      <c r="P103" s="63">
        <f t="shared" si="11"/>
        <v>0</v>
      </c>
      <c r="Q103" s="65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</row>
    <row r="104" spans="1:133" hidden="1" x14ac:dyDescent="0.2">
      <c r="A104" s="62"/>
      <c r="B104" s="61">
        <v>230</v>
      </c>
      <c r="C104" s="62" t="s">
        <v>233</v>
      </c>
      <c r="D104" s="63"/>
      <c r="E104" s="63"/>
      <c r="F104" s="63">
        <f t="shared" si="6"/>
        <v>0</v>
      </c>
      <c r="G104" s="63"/>
      <c r="H104" s="63"/>
      <c r="I104" s="63">
        <f t="shared" si="7"/>
        <v>0</v>
      </c>
      <c r="J104" s="65"/>
      <c r="K104" s="63"/>
      <c r="L104" s="63"/>
      <c r="M104" s="63"/>
      <c r="N104" s="63"/>
      <c r="O104" s="63">
        <f t="shared" si="10"/>
        <v>0</v>
      </c>
      <c r="P104" s="63">
        <f t="shared" si="11"/>
        <v>0</v>
      </c>
      <c r="Q104" s="65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</row>
    <row r="105" spans="1:133" hidden="1" x14ac:dyDescent="0.2">
      <c r="A105" s="62"/>
      <c r="B105" s="61">
        <v>231</v>
      </c>
      <c r="C105" s="62" t="s">
        <v>234</v>
      </c>
      <c r="D105" s="63"/>
      <c r="E105" s="63"/>
      <c r="F105" s="63">
        <f t="shared" si="6"/>
        <v>0</v>
      </c>
      <c r="G105" s="63"/>
      <c r="H105" s="63"/>
      <c r="I105" s="63">
        <f t="shared" si="7"/>
        <v>0</v>
      </c>
      <c r="J105" s="65"/>
      <c r="K105" s="63"/>
      <c r="L105" s="63"/>
      <c r="M105" s="63"/>
      <c r="N105" s="63"/>
      <c r="O105" s="63">
        <f t="shared" si="10"/>
        <v>0</v>
      </c>
      <c r="P105" s="63">
        <f t="shared" si="11"/>
        <v>0</v>
      </c>
      <c r="Q105" s="65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</row>
    <row r="106" spans="1:133" hidden="1" x14ac:dyDescent="0.2">
      <c r="A106" s="62"/>
      <c r="B106" s="61">
        <v>232</v>
      </c>
      <c r="C106" s="62" t="s">
        <v>235</v>
      </c>
      <c r="D106" s="63"/>
      <c r="E106" s="63"/>
      <c r="F106" s="63">
        <f t="shared" si="6"/>
        <v>0</v>
      </c>
      <c r="G106" s="63"/>
      <c r="H106" s="63"/>
      <c r="I106" s="63">
        <f t="shared" si="7"/>
        <v>0</v>
      </c>
      <c r="J106" s="65"/>
      <c r="K106" s="63"/>
      <c r="L106" s="63"/>
      <c r="M106" s="63"/>
      <c r="N106" s="63"/>
      <c r="O106" s="63">
        <f t="shared" si="10"/>
        <v>0</v>
      </c>
      <c r="P106" s="63">
        <f t="shared" si="11"/>
        <v>0</v>
      </c>
      <c r="Q106" s="65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</row>
    <row r="107" spans="1:133" hidden="1" x14ac:dyDescent="0.2">
      <c r="A107" s="62"/>
      <c r="B107" s="61">
        <v>233</v>
      </c>
      <c r="C107" s="62" t="s">
        <v>236</v>
      </c>
      <c r="D107" s="63"/>
      <c r="E107" s="63"/>
      <c r="F107" s="63">
        <f t="shared" si="6"/>
        <v>0</v>
      </c>
      <c r="G107" s="63"/>
      <c r="H107" s="63"/>
      <c r="I107" s="63">
        <f t="shared" si="7"/>
        <v>0</v>
      </c>
      <c r="J107" s="65"/>
      <c r="K107" s="63"/>
      <c r="L107" s="63"/>
      <c r="M107" s="63"/>
      <c r="N107" s="63"/>
      <c r="O107" s="63">
        <f t="shared" si="10"/>
        <v>0</v>
      </c>
      <c r="P107" s="63">
        <f t="shared" si="11"/>
        <v>0</v>
      </c>
      <c r="Q107" s="65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</row>
    <row r="108" spans="1:133" hidden="1" x14ac:dyDescent="0.2">
      <c r="A108" s="62"/>
      <c r="B108" s="61">
        <v>234</v>
      </c>
      <c r="C108" s="62" t="s">
        <v>237</v>
      </c>
      <c r="D108" s="63"/>
      <c r="E108" s="63"/>
      <c r="F108" s="63">
        <f t="shared" si="6"/>
        <v>0</v>
      </c>
      <c r="G108" s="63"/>
      <c r="H108" s="63"/>
      <c r="I108" s="63">
        <f t="shared" si="7"/>
        <v>0</v>
      </c>
      <c r="J108" s="65"/>
      <c r="K108" s="63"/>
      <c r="L108" s="63"/>
      <c r="M108" s="63"/>
      <c r="N108" s="63"/>
      <c r="O108" s="63">
        <f t="shared" si="10"/>
        <v>0</v>
      </c>
      <c r="P108" s="63">
        <f t="shared" si="11"/>
        <v>0</v>
      </c>
      <c r="Q108" s="65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</row>
    <row r="109" spans="1:133" hidden="1" x14ac:dyDescent="0.2">
      <c r="A109" s="62"/>
      <c r="B109" s="61">
        <v>235</v>
      </c>
      <c r="C109" s="62" t="s">
        <v>238</v>
      </c>
      <c r="D109" s="63"/>
      <c r="E109" s="63"/>
      <c r="F109" s="63">
        <f t="shared" si="6"/>
        <v>0</v>
      </c>
      <c r="G109" s="63"/>
      <c r="H109" s="63"/>
      <c r="I109" s="63">
        <f t="shared" si="7"/>
        <v>0</v>
      </c>
      <c r="J109" s="65"/>
      <c r="K109" s="63"/>
      <c r="L109" s="63"/>
      <c r="M109" s="63"/>
      <c r="N109" s="63"/>
      <c r="O109" s="63">
        <f t="shared" si="10"/>
        <v>0</v>
      </c>
      <c r="P109" s="63">
        <f t="shared" si="11"/>
        <v>0</v>
      </c>
      <c r="Q109" s="65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</row>
    <row r="110" spans="1:133" hidden="1" x14ac:dyDescent="0.2">
      <c r="A110" s="62"/>
      <c r="B110" s="61">
        <v>236</v>
      </c>
      <c r="C110" s="62" t="s">
        <v>239</v>
      </c>
      <c r="D110" s="63"/>
      <c r="E110" s="63"/>
      <c r="F110" s="63">
        <f t="shared" si="6"/>
        <v>0</v>
      </c>
      <c r="G110" s="63"/>
      <c r="H110" s="63"/>
      <c r="I110" s="63">
        <f t="shared" si="7"/>
        <v>0</v>
      </c>
      <c r="J110" s="65"/>
      <c r="K110" s="63"/>
      <c r="L110" s="63"/>
      <c r="M110" s="63"/>
      <c r="N110" s="63"/>
      <c r="O110" s="63">
        <f t="shared" si="10"/>
        <v>0</v>
      </c>
      <c r="P110" s="63">
        <f t="shared" si="11"/>
        <v>0</v>
      </c>
      <c r="Q110" s="65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</row>
    <row r="111" spans="1:133" hidden="1" x14ac:dyDescent="0.2">
      <c r="A111" s="62"/>
      <c r="B111" s="61">
        <v>237</v>
      </c>
      <c r="C111" s="62" t="s">
        <v>240</v>
      </c>
      <c r="D111" s="63"/>
      <c r="E111" s="63"/>
      <c r="F111" s="63">
        <f t="shared" si="6"/>
        <v>0</v>
      </c>
      <c r="G111" s="63"/>
      <c r="H111" s="63"/>
      <c r="I111" s="63">
        <f t="shared" si="7"/>
        <v>0</v>
      </c>
      <c r="J111" s="65"/>
      <c r="K111" s="63"/>
      <c r="L111" s="63"/>
      <c r="M111" s="63"/>
      <c r="N111" s="63"/>
      <c r="O111" s="63">
        <f t="shared" si="10"/>
        <v>0</v>
      </c>
      <c r="P111" s="63">
        <f t="shared" si="11"/>
        <v>0</v>
      </c>
      <c r="Q111" s="65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</row>
    <row r="112" spans="1:133" hidden="1" x14ac:dyDescent="0.2">
      <c r="A112" s="62"/>
      <c r="B112" s="61">
        <v>238</v>
      </c>
      <c r="C112" s="62" t="s">
        <v>241</v>
      </c>
      <c r="D112" s="63"/>
      <c r="E112" s="63"/>
      <c r="F112" s="63">
        <f t="shared" si="6"/>
        <v>0</v>
      </c>
      <c r="G112" s="63"/>
      <c r="H112" s="63"/>
      <c r="I112" s="63">
        <f t="shared" si="7"/>
        <v>0</v>
      </c>
      <c r="J112" s="65"/>
      <c r="K112" s="63"/>
      <c r="L112" s="63"/>
      <c r="M112" s="63"/>
      <c r="N112" s="63"/>
      <c r="O112" s="63">
        <f t="shared" si="10"/>
        <v>0</v>
      </c>
      <c r="P112" s="63">
        <f t="shared" si="11"/>
        <v>0</v>
      </c>
      <c r="Q112" s="65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</row>
    <row r="113" spans="1:133" hidden="1" x14ac:dyDescent="0.2">
      <c r="A113" s="62"/>
      <c r="B113" s="61">
        <v>242</v>
      </c>
      <c r="C113" s="62" t="s">
        <v>242</v>
      </c>
      <c r="D113" s="63"/>
      <c r="E113" s="63"/>
      <c r="F113" s="63">
        <f t="shared" si="6"/>
        <v>0</v>
      </c>
      <c r="G113" s="63"/>
      <c r="H113" s="63"/>
      <c r="I113" s="63">
        <f t="shared" si="7"/>
        <v>0</v>
      </c>
      <c r="J113" s="65"/>
      <c r="K113" s="63"/>
      <c r="L113" s="63"/>
      <c r="M113" s="63"/>
      <c r="N113" s="63"/>
      <c r="O113" s="63">
        <f t="shared" si="10"/>
        <v>0</v>
      </c>
      <c r="P113" s="63">
        <f t="shared" si="11"/>
        <v>0</v>
      </c>
      <c r="Q113" s="65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</row>
    <row r="114" spans="1:133" hidden="1" x14ac:dyDescent="0.2">
      <c r="A114" s="62"/>
      <c r="B114" s="61">
        <v>244</v>
      </c>
      <c r="C114" s="62" t="s">
        <v>243</v>
      </c>
      <c r="D114" s="63"/>
      <c r="E114" s="63"/>
      <c r="F114" s="63">
        <f t="shared" si="6"/>
        <v>0</v>
      </c>
      <c r="G114" s="63"/>
      <c r="H114" s="63"/>
      <c r="I114" s="63">
        <f t="shared" si="7"/>
        <v>0</v>
      </c>
      <c r="J114" s="65"/>
      <c r="K114" s="63"/>
      <c r="L114" s="63"/>
      <c r="M114" s="63"/>
      <c r="N114" s="63"/>
      <c r="O114" s="63">
        <f t="shared" si="10"/>
        <v>0</v>
      </c>
      <c r="P114" s="63">
        <f t="shared" si="11"/>
        <v>0</v>
      </c>
      <c r="Q114" s="65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</row>
    <row r="115" spans="1:133" hidden="1" x14ac:dyDescent="0.2">
      <c r="A115" s="62"/>
      <c r="B115" s="61">
        <v>245</v>
      </c>
      <c r="C115" s="62" t="s">
        <v>244</v>
      </c>
      <c r="D115" s="63"/>
      <c r="E115" s="63"/>
      <c r="F115" s="63">
        <f t="shared" si="6"/>
        <v>0</v>
      </c>
      <c r="G115" s="63"/>
      <c r="H115" s="63"/>
      <c r="I115" s="63">
        <f t="shared" si="7"/>
        <v>0</v>
      </c>
      <c r="J115" s="65"/>
      <c r="K115" s="63"/>
      <c r="L115" s="63"/>
      <c r="M115" s="63"/>
      <c r="N115" s="63"/>
      <c r="O115" s="63">
        <f t="shared" si="10"/>
        <v>0</v>
      </c>
      <c r="P115" s="63">
        <f t="shared" si="11"/>
        <v>0</v>
      </c>
      <c r="Q115" s="65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</row>
    <row r="116" spans="1:133" hidden="1" x14ac:dyDescent="0.2">
      <c r="A116" s="62"/>
      <c r="B116" s="61">
        <v>246</v>
      </c>
      <c r="C116" s="62" t="s">
        <v>245</v>
      </c>
      <c r="D116" s="63"/>
      <c r="E116" s="63"/>
      <c r="F116" s="63">
        <f t="shared" si="6"/>
        <v>0</v>
      </c>
      <c r="G116" s="63"/>
      <c r="H116" s="63"/>
      <c r="I116" s="63">
        <f t="shared" si="7"/>
        <v>0</v>
      </c>
      <c r="J116" s="65"/>
      <c r="K116" s="63"/>
      <c r="L116" s="63"/>
      <c r="M116" s="63"/>
      <c r="N116" s="63"/>
      <c r="O116" s="63">
        <f t="shared" si="10"/>
        <v>0</v>
      </c>
      <c r="P116" s="63">
        <f t="shared" si="11"/>
        <v>0</v>
      </c>
      <c r="Q116" s="65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</row>
    <row r="117" spans="1:133" hidden="1" x14ac:dyDescent="0.2">
      <c r="A117" s="62"/>
      <c r="B117" s="61">
        <v>247</v>
      </c>
      <c r="C117" s="62" t="s">
        <v>246</v>
      </c>
      <c r="D117" s="63"/>
      <c r="E117" s="63"/>
      <c r="F117" s="63">
        <f t="shared" si="6"/>
        <v>0</v>
      </c>
      <c r="G117" s="63"/>
      <c r="H117" s="63"/>
      <c r="I117" s="63">
        <f t="shared" si="7"/>
        <v>0</v>
      </c>
      <c r="J117" s="65"/>
      <c r="K117" s="63"/>
      <c r="L117" s="63"/>
      <c r="M117" s="63"/>
      <c r="N117" s="63"/>
      <c r="O117" s="63">
        <f t="shared" si="10"/>
        <v>0</v>
      </c>
      <c r="P117" s="63">
        <f t="shared" si="11"/>
        <v>0</v>
      </c>
      <c r="Q117" s="65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</row>
    <row r="118" spans="1:133" hidden="1" x14ac:dyDescent="0.2">
      <c r="A118" s="62"/>
      <c r="B118" s="61">
        <v>248</v>
      </c>
      <c r="C118" s="62" t="s">
        <v>247</v>
      </c>
      <c r="D118" s="63"/>
      <c r="E118" s="63"/>
      <c r="F118" s="63">
        <f t="shared" si="6"/>
        <v>0</v>
      </c>
      <c r="G118" s="63"/>
      <c r="H118" s="63"/>
      <c r="I118" s="63">
        <f t="shared" si="7"/>
        <v>0</v>
      </c>
      <c r="J118" s="65"/>
      <c r="K118" s="63"/>
      <c r="L118" s="63"/>
      <c r="M118" s="63"/>
      <c r="N118" s="63"/>
      <c r="O118" s="63">
        <f t="shared" si="10"/>
        <v>0</v>
      </c>
      <c r="P118" s="63">
        <f t="shared" si="11"/>
        <v>0</v>
      </c>
      <c r="Q118" s="65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</row>
    <row r="119" spans="1:133" hidden="1" x14ac:dyDescent="0.2">
      <c r="A119" s="62"/>
      <c r="B119" s="61">
        <v>249</v>
      </c>
      <c r="C119" s="62" t="s">
        <v>248</v>
      </c>
      <c r="D119" s="63"/>
      <c r="E119" s="63"/>
      <c r="F119" s="63">
        <f t="shared" si="6"/>
        <v>0</v>
      </c>
      <c r="G119" s="63"/>
      <c r="H119" s="63"/>
      <c r="I119" s="63">
        <f t="shared" si="7"/>
        <v>0</v>
      </c>
      <c r="J119" s="65"/>
      <c r="K119" s="63"/>
      <c r="L119" s="63"/>
      <c r="M119" s="63"/>
      <c r="N119" s="63"/>
      <c r="O119" s="63">
        <f t="shared" si="10"/>
        <v>0</v>
      </c>
      <c r="P119" s="63">
        <f t="shared" si="11"/>
        <v>0</v>
      </c>
      <c r="Q119" s="65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</row>
    <row r="120" spans="1:133" hidden="1" x14ac:dyDescent="0.2">
      <c r="A120" s="62"/>
      <c r="B120" s="61">
        <v>250</v>
      </c>
      <c r="C120" s="62" t="s">
        <v>249</v>
      </c>
      <c r="D120" s="63"/>
      <c r="E120" s="63"/>
      <c r="F120" s="63">
        <f t="shared" si="6"/>
        <v>0</v>
      </c>
      <c r="G120" s="63"/>
      <c r="H120" s="63"/>
      <c r="I120" s="63">
        <f t="shared" si="7"/>
        <v>0</v>
      </c>
      <c r="J120" s="65"/>
      <c r="K120" s="63"/>
      <c r="L120" s="63"/>
      <c r="M120" s="63"/>
      <c r="N120" s="63"/>
      <c r="O120" s="63">
        <f t="shared" si="10"/>
        <v>0</v>
      </c>
      <c r="P120" s="63">
        <f t="shared" si="11"/>
        <v>0</v>
      </c>
      <c r="Q120" s="65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</row>
    <row r="121" spans="1:133" hidden="1" x14ac:dyDescent="0.2">
      <c r="A121" s="62"/>
      <c r="B121" s="61">
        <v>252</v>
      </c>
      <c r="C121" s="62" t="s">
        <v>250</v>
      </c>
      <c r="D121" s="63"/>
      <c r="E121" s="63"/>
      <c r="F121" s="63">
        <f t="shared" si="6"/>
        <v>0</v>
      </c>
      <c r="G121" s="63"/>
      <c r="H121" s="63"/>
      <c r="I121" s="63">
        <f t="shared" si="7"/>
        <v>0</v>
      </c>
      <c r="J121" s="65"/>
      <c r="K121" s="63"/>
      <c r="L121" s="63"/>
      <c r="M121" s="63"/>
      <c r="N121" s="63"/>
      <c r="O121" s="63">
        <f t="shared" si="10"/>
        <v>0</v>
      </c>
      <c r="P121" s="63">
        <f t="shared" si="11"/>
        <v>0</v>
      </c>
      <c r="Q121" s="65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</row>
    <row r="122" spans="1:133" hidden="1" x14ac:dyDescent="0.2">
      <c r="A122" s="62"/>
      <c r="B122" s="61">
        <v>254</v>
      </c>
      <c r="C122" s="62" t="s">
        <v>251</v>
      </c>
      <c r="D122" s="63"/>
      <c r="E122" s="63"/>
      <c r="F122" s="63">
        <f t="shared" si="6"/>
        <v>0</v>
      </c>
      <c r="G122" s="63"/>
      <c r="H122" s="63"/>
      <c r="I122" s="63">
        <f t="shared" si="7"/>
        <v>0</v>
      </c>
      <c r="J122" s="65"/>
      <c r="K122" s="63"/>
      <c r="L122" s="63"/>
      <c r="M122" s="63"/>
      <c r="N122" s="63"/>
      <c r="O122" s="63">
        <f t="shared" si="10"/>
        <v>0</v>
      </c>
      <c r="P122" s="63">
        <f t="shared" si="11"/>
        <v>0</v>
      </c>
      <c r="Q122" s="65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</row>
    <row r="123" spans="1:133" hidden="1" x14ac:dyDescent="0.2">
      <c r="A123" s="62"/>
      <c r="B123" s="61">
        <v>255</v>
      </c>
      <c r="C123" s="62" t="s">
        <v>252</v>
      </c>
      <c r="D123" s="63"/>
      <c r="E123" s="63"/>
      <c r="F123" s="63">
        <f t="shared" si="6"/>
        <v>0</v>
      </c>
      <c r="G123" s="63"/>
      <c r="H123" s="63"/>
      <c r="I123" s="63">
        <f t="shared" si="7"/>
        <v>0</v>
      </c>
      <c r="J123" s="65"/>
      <c r="K123" s="63"/>
      <c r="L123" s="63"/>
      <c r="M123" s="63"/>
      <c r="N123" s="63"/>
      <c r="O123" s="63">
        <f t="shared" si="10"/>
        <v>0</v>
      </c>
      <c r="P123" s="63">
        <f t="shared" si="11"/>
        <v>0</v>
      </c>
      <c r="Q123" s="65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</row>
    <row r="124" spans="1:133" hidden="1" x14ac:dyDescent="0.2">
      <c r="A124" s="62"/>
      <c r="B124" s="61">
        <v>285</v>
      </c>
      <c r="C124" s="62" t="s">
        <v>253</v>
      </c>
      <c r="D124" s="63"/>
      <c r="E124" s="63"/>
      <c r="F124" s="63">
        <f t="shared" si="6"/>
        <v>0</v>
      </c>
      <c r="G124" s="63"/>
      <c r="H124" s="63"/>
      <c r="I124" s="63">
        <f t="shared" si="7"/>
        <v>0</v>
      </c>
      <c r="J124" s="65"/>
      <c r="K124" s="63"/>
      <c r="L124" s="63"/>
      <c r="M124" s="63"/>
      <c r="N124" s="63"/>
      <c r="O124" s="63">
        <f t="shared" si="10"/>
        <v>0</v>
      </c>
      <c r="P124" s="63">
        <f t="shared" si="11"/>
        <v>0</v>
      </c>
      <c r="Q124" s="65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</row>
    <row r="125" spans="1:133" hidden="1" x14ac:dyDescent="0.2">
      <c r="A125" s="62"/>
      <c r="B125" s="61">
        <v>286</v>
      </c>
      <c r="C125" s="62" t="s">
        <v>254</v>
      </c>
      <c r="D125" s="63"/>
      <c r="E125" s="63"/>
      <c r="F125" s="63">
        <f t="shared" si="6"/>
        <v>0</v>
      </c>
      <c r="G125" s="63"/>
      <c r="H125" s="63"/>
      <c r="I125" s="63">
        <f t="shared" si="7"/>
        <v>0</v>
      </c>
      <c r="J125" s="65"/>
      <c r="K125" s="63"/>
      <c r="L125" s="63"/>
      <c r="M125" s="63"/>
      <c r="N125" s="63"/>
      <c r="O125" s="63">
        <f t="shared" si="10"/>
        <v>0</v>
      </c>
      <c r="P125" s="63">
        <f t="shared" si="11"/>
        <v>0</v>
      </c>
      <c r="Q125" s="65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</row>
    <row r="126" spans="1:133" hidden="1" x14ac:dyDescent="0.2">
      <c r="A126" s="62"/>
      <c r="B126" s="61">
        <v>287</v>
      </c>
      <c r="C126" s="62" t="s">
        <v>255</v>
      </c>
      <c r="D126" s="63"/>
      <c r="E126" s="63"/>
      <c r="F126" s="63">
        <f t="shared" si="6"/>
        <v>0</v>
      </c>
      <c r="G126" s="63"/>
      <c r="H126" s="63"/>
      <c r="I126" s="63">
        <f t="shared" si="7"/>
        <v>0</v>
      </c>
      <c r="J126" s="65"/>
      <c r="K126" s="63"/>
      <c r="L126" s="63"/>
      <c r="M126" s="63"/>
      <c r="N126" s="63"/>
      <c r="O126" s="63">
        <f t="shared" si="10"/>
        <v>0</v>
      </c>
      <c r="P126" s="63">
        <f t="shared" si="11"/>
        <v>0</v>
      </c>
      <c r="Q126" s="65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</row>
    <row r="127" spans="1:133" hidden="1" x14ac:dyDescent="0.2">
      <c r="A127" s="62"/>
      <c r="B127" s="61">
        <v>288</v>
      </c>
      <c r="C127" s="62" t="s">
        <v>256</v>
      </c>
      <c r="D127" s="63"/>
      <c r="E127" s="63"/>
      <c r="F127" s="63">
        <f t="shared" si="6"/>
        <v>0</v>
      </c>
      <c r="G127" s="63"/>
      <c r="H127" s="63"/>
      <c r="I127" s="63">
        <f t="shared" si="7"/>
        <v>0</v>
      </c>
      <c r="J127" s="65"/>
      <c r="K127" s="63"/>
      <c r="L127" s="63"/>
      <c r="M127" s="63"/>
      <c r="N127" s="63"/>
      <c r="O127" s="63">
        <f t="shared" si="10"/>
        <v>0</v>
      </c>
      <c r="P127" s="63">
        <f t="shared" si="11"/>
        <v>0</v>
      </c>
      <c r="Q127" s="65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</row>
    <row r="128" spans="1:133" hidden="1" x14ac:dyDescent="0.2">
      <c r="A128" s="62"/>
      <c r="B128" s="61">
        <v>289</v>
      </c>
      <c r="C128" s="62" t="s">
        <v>257</v>
      </c>
      <c r="D128" s="63"/>
      <c r="E128" s="63"/>
      <c r="F128" s="63">
        <f t="shared" si="6"/>
        <v>0</v>
      </c>
      <c r="G128" s="63"/>
      <c r="H128" s="63"/>
      <c r="I128" s="63">
        <f t="shared" si="7"/>
        <v>0</v>
      </c>
      <c r="J128" s="65"/>
      <c r="K128" s="63"/>
      <c r="L128" s="63"/>
      <c r="M128" s="63"/>
      <c r="N128" s="63"/>
      <c r="O128" s="63">
        <f t="shared" si="10"/>
        <v>0</v>
      </c>
      <c r="P128" s="63">
        <f t="shared" si="11"/>
        <v>0</v>
      </c>
      <c r="Q128" s="65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</row>
    <row r="129" spans="1:133" hidden="1" x14ac:dyDescent="0.2">
      <c r="A129" s="62"/>
      <c r="B129" s="61">
        <v>290</v>
      </c>
      <c r="C129" s="62" t="s">
        <v>258</v>
      </c>
      <c r="D129" s="63"/>
      <c r="E129" s="63"/>
      <c r="F129" s="63">
        <f t="shared" si="6"/>
        <v>0</v>
      </c>
      <c r="G129" s="63"/>
      <c r="H129" s="63"/>
      <c r="I129" s="63">
        <f t="shared" si="7"/>
        <v>0</v>
      </c>
      <c r="J129" s="65"/>
      <c r="K129" s="63"/>
      <c r="L129" s="63"/>
      <c r="M129" s="63"/>
      <c r="N129" s="63"/>
      <c r="O129" s="63">
        <f t="shared" si="10"/>
        <v>0</v>
      </c>
      <c r="P129" s="63">
        <f t="shared" si="11"/>
        <v>0</v>
      </c>
      <c r="Q129" s="65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</row>
    <row r="130" spans="1:133" hidden="1" x14ac:dyDescent="0.2">
      <c r="A130" s="62"/>
      <c r="B130" s="61">
        <v>291</v>
      </c>
      <c r="C130" s="62" t="s">
        <v>259</v>
      </c>
      <c r="D130" s="63"/>
      <c r="E130" s="63"/>
      <c r="F130" s="63">
        <f t="shared" si="6"/>
        <v>0</v>
      </c>
      <c r="G130" s="63"/>
      <c r="H130" s="63"/>
      <c r="I130" s="63">
        <f t="shared" si="7"/>
        <v>0</v>
      </c>
      <c r="J130" s="65"/>
      <c r="K130" s="63"/>
      <c r="L130" s="63"/>
      <c r="M130" s="63"/>
      <c r="N130" s="63"/>
      <c r="O130" s="63">
        <f t="shared" si="10"/>
        <v>0</v>
      </c>
      <c r="P130" s="63">
        <f t="shared" si="11"/>
        <v>0</v>
      </c>
      <c r="Q130" s="65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</row>
    <row r="131" spans="1:133" hidden="1" x14ac:dyDescent="0.2">
      <c r="A131" s="62"/>
      <c r="B131" s="61">
        <v>292</v>
      </c>
      <c r="C131" s="62" t="s">
        <v>260</v>
      </c>
      <c r="D131" s="63"/>
      <c r="E131" s="63"/>
      <c r="F131" s="63">
        <f t="shared" si="6"/>
        <v>0</v>
      </c>
      <c r="G131" s="63"/>
      <c r="H131" s="63"/>
      <c r="I131" s="63">
        <f t="shared" si="7"/>
        <v>0</v>
      </c>
      <c r="J131" s="65"/>
      <c r="K131" s="63"/>
      <c r="L131" s="63"/>
      <c r="M131" s="63"/>
      <c r="N131" s="63"/>
      <c r="O131" s="63">
        <f t="shared" si="10"/>
        <v>0</v>
      </c>
      <c r="P131" s="63">
        <f t="shared" si="11"/>
        <v>0</v>
      </c>
      <c r="Q131" s="65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</row>
    <row r="132" spans="1:133" hidden="1" x14ac:dyDescent="0.2">
      <c r="A132" s="62"/>
      <c r="B132" s="61">
        <v>293</v>
      </c>
      <c r="C132" s="62" t="s">
        <v>261</v>
      </c>
      <c r="D132" s="63"/>
      <c r="E132" s="63"/>
      <c r="F132" s="63">
        <f t="shared" si="6"/>
        <v>0</v>
      </c>
      <c r="G132" s="63"/>
      <c r="H132" s="63"/>
      <c r="I132" s="63">
        <f t="shared" si="7"/>
        <v>0</v>
      </c>
      <c r="J132" s="65"/>
      <c r="K132" s="63"/>
      <c r="L132" s="63"/>
      <c r="M132" s="63"/>
      <c r="N132" s="63"/>
      <c r="O132" s="63">
        <f t="shared" si="10"/>
        <v>0</v>
      </c>
      <c r="P132" s="63">
        <f t="shared" si="11"/>
        <v>0</v>
      </c>
      <c r="Q132" s="65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</row>
    <row r="133" spans="1:133" hidden="1" x14ac:dyDescent="0.2">
      <c r="A133" s="62"/>
      <c r="B133" s="61">
        <v>294</v>
      </c>
      <c r="C133" s="62" t="s">
        <v>262</v>
      </c>
      <c r="D133" s="63"/>
      <c r="E133" s="63"/>
      <c r="F133" s="63">
        <f t="shared" si="6"/>
        <v>0</v>
      </c>
      <c r="G133" s="63"/>
      <c r="H133" s="63"/>
      <c r="I133" s="63">
        <f t="shared" si="7"/>
        <v>0</v>
      </c>
      <c r="J133" s="65"/>
      <c r="K133" s="63"/>
      <c r="L133" s="63"/>
      <c r="M133" s="63"/>
      <c r="N133" s="63"/>
      <c r="O133" s="63">
        <f t="shared" si="10"/>
        <v>0</v>
      </c>
      <c r="P133" s="63">
        <f t="shared" si="11"/>
        <v>0</v>
      </c>
      <c r="Q133" s="65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</row>
    <row r="134" spans="1:133" hidden="1" x14ac:dyDescent="0.2">
      <c r="A134" s="62"/>
      <c r="B134" s="61">
        <v>300</v>
      </c>
      <c r="C134" s="62" t="s">
        <v>263</v>
      </c>
      <c r="D134" s="63"/>
      <c r="E134" s="63"/>
      <c r="F134" s="63">
        <f t="shared" si="6"/>
        <v>0</v>
      </c>
      <c r="G134" s="63"/>
      <c r="H134" s="63"/>
      <c r="I134" s="63">
        <f t="shared" si="7"/>
        <v>0</v>
      </c>
      <c r="J134" s="65"/>
      <c r="K134" s="63"/>
      <c r="L134" s="63"/>
      <c r="M134" s="63"/>
      <c r="N134" s="63"/>
      <c r="O134" s="63">
        <f t="shared" si="10"/>
        <v>0</v>
      </c>
      <c r="P134" s="63">
        <f t="shared" si="11"/>
        <v>0</v>
      </c>
      <c r="Q134" s="65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</row>
    <row r="135" spans="1:133" hidden="1" x14ac:dyDescent="0.2">
      <c r="A135" s="62"/>
      <c r="B135" s="61">
        <v>301</v>
      </c>
      <c r="C135" s="62" t="s">
        <v>264</v>
      </c>
      <c r="D135" s="63"/>
      <c r="E135" s="63"/>
      <c r="F135" s="63">
        <f t="shared" si="6"/>
        <v>0</v>
      </c>
      <c r="G135" s="63"/>
      <c r="H135" s="63"/>
      <c r="I135" s="63">
        <f t="shared" si="7"/>
        <v>0</v>
      </c>
      <c r="J135" s="65"/>
      <c r="K135" s="63"/>
      <c r="L135" s="63"/>
      <c r="M135" s="63"/>
      <c r="N135" s="63"/>
      <c r="O135" s="63">
        <f t="shared" si="10"/>
        <v>0</v>
      </c>
      <c r="P135" s="63">
        <f t="shared" si="11"/>
        <v>0</v>
      </c>
      <c r="Q135" s="65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</row>
    <row r="136" spans="1:133" hidden="1" x14ac:dyDescent="0.2">
      <c r="A136" s="62"/>
      <c r="B136" s="61">
        <v>302</v>
      </c>
      <c r="C136" s="62" t="s">
        <v>265</v>
      </c>
      <c r="D136" s="63"/>
      <c r="E136" s="63"/>
      <c r="F136" s="63">
        <f t="shared" si="6"/>
        <v>0</v>
      </c>
      <c r="G136" s="63"/>
      <c r="H136" s="63"/>
      <c r="I136" s="63">
        <f t="shared" ref="I136:I182" si="12">G136+H136</f>
        <v>0</v>
      </c>
      <c r="J136" s="65"/>
      <c r="K136" s="63"/>
      <c r="L136" s="63"/>
      <c r="M136" s="63"/>
      <c r="N136" s="63"/>
      <c r="O136" s="63">
        <f t="shared" ref="O136:O199" si="13">H136*100%</f>
        <v>0</v>
      </c>
      <c r="P136" s="63">
        <f t="shared" si="11"/>
        <v>0</v>
      </c>
      <c r="Q136" s="65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</row>
    <row r="137" spans="1:133" hidden="1" x14ac:dyDescent="0.2">
      <c r="A137" s="62"/>
      <c r="B137" s="61">
        <v>303</v>
      </c>
      <c r="C137" s="62" t="s">
        <v>266</v>
      </c>
      <c r="D137" s="63"/>
      <c r="E137" s="63"/>
      <c r="F137" s="63">
        <f t="shared" ref="F137:F200" si="14">+D137+E137</f>
        <v>0</v>
      </c>
      <c r="G137" s="63"/>
      <c r="H137" s="63"/>
      <c r="I137" s="63">
        <f t="shared" si="12"/>
        <v>0</v>
      </c>
      <c r="J137" s="65"/>
      <c r="K137" s="63"/>
      <c r="L137" s="63"/>
      <c r="M137" s="63"/>
      <c r="N137" s="63"/>
      <c r="O137" s="63">
        <f t="shared" si="13"/>
        <v>0</v>
      </c>
      <c r="P137" s="63">
        <f t="shared" ref="P137:P200" si="15">+N137+O137</f>
        <v>0</v>
      </c>
      <c r="Q137" s="65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</row>
    <row r="138" spans="1:133" hidden="1" x14ac:dyDescent="0.2">
      <c r="A138" s="62"/>
      <c r="B138" s="61">
        <v>304</v>
      </c>
      <c r="C138" s="62" t="s">
        <v>267</v>
      </c>
      <c r="D138" s="63"/>
      <c r="E138" s="63"/>
      <c r="F138" s="63">
        <f t="shared" si="14"/>
        <v>0</v>
      </c>
      <c r="G138" s="63"/>
      <c r="H138" s="63"/>
      <c r="I138" s="63">
        <f t="shared" si="12"/>
        <v>0</v>
      </c>
      <c r="J138" s="65"/>
      <c r="K138" s="63"/>
      <c r="L138" s="63"/>
      <c r="M138" s="63"/>
      <c r="N138" s="63"/>
      <c r="O138" s="63">
        <f t="shared" si="13"/>
        <v>0</v>
      </c>
      <c r="P138" s="63">
        <f t="shared" si="15"/>
        <v>0</v>
      </c>
      <c r="Q138" s="65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</row>
    <row r="139" spans="1:133" hidden="1" x14ac:dyDescent="0.2">
      <c r="A139" s="62"/>
      <c r="B139" s="61">
        <v>305</v>
      </c>
      <c r="C139" s="62" t="s">
        <v>268</v>
      </c>
      <c r="D139" s="63"/>
      <c r="E139" s="63"/>
      <c r="F139" s="63">
        <f t="shared" si="14"/>
        <v>0</v>
      </c>
      <c r="G139" s="63"/>
      <c r="H139" s="63"/>
      <c r="I139" s="63">
        <f t="shared" si="12"/>
        <v>0</v>
      </c>
      <c r="J139" s="65"/>
      <c r="K139" s="63"/>
      <c r="L139" s="63"/>
      <c r="M139" s="63"/>
      <c r="N139" s="63"/>
      <c r="O139" s="63">
        <f t="shared" si="13"/>
        <v>0</v>
      </c>
      <c r="P139" s="63">
        <f t="shared" si="15"/>
        <v>0</v>
      </c>
      <c r="Q139" s="65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</row>
    <row r="140" spans="1:133" hidden="1" x14ac:dyDescent="0.2">
      <c r="A140" s="62"/>
      <c r="B140" s="61">
        <v>307</v>
      </c>
      <c r="C140" s="62" t="s">
        <v>269</v>
      </c>
      <c r="D140" s="63"/>
      <c r="E140" s="63"/>
      <c r="F140" s="63">
        <f t="shared" si="14"/>
        <v>0</v>
      </c>
      <c r="G140" s="63"/>
      <c r="H140" s="63"/>
      <c r="I140" s="63">
        <f t="shared" si="12"/>
        <v>0</v>
      </c>
      <c r="J140" s="65"/>
      <c r="K140" s="63"/>
      <c r="L140" s="63"/>
      <c r="M140" s="63"/>
      <c r="N140" s="63"/>
      <c r="O140" s="63">
        <f t="shared" si="13"/>
        <v>0</v>
      </c>
      <c r="P140" s="63">
        <f t="shared" si="15"/>
        <v>0</v>
      </c>
      <c r="Q140" s="65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</row>
    <row r="141" spans="1:133" hidden="1" x14ac:dyDescent="0.2">
      <c r="A141" s="62"/>
      <c r="B141" s="61">
        <v>308</v>
      </c>
      <c r="C141" s="62" t="s">
        <v>270</v>
      </c>
      <c r="D141" s="63"/>
      <c r="E141" s="63"/>
      <c r="F141" s="63">
        <f t="shared" si="14"/>
        <v>0</v>
      </c>
      <c r="G141" s="63"/>
      <c r="H141" s="63"/>
      <c r="I141" s="63">
        <f t="shared" si="12"/>
        <v>0</v>
      </c>
      <c r="J141" s="65"/>
      <c r="K141" s="63"/>
      <c r="L141" s="63"/>
      <c r="M141" s="63"/>
      <c r="N141" s="63"/>
      <c r="O141" s="63">
        <f t="shared" si="13"/>
        <v>0</v>
      </c>
      <c r="P141" s="63">
        <f t="shared" si="15"/>
        <v>0</v>
      </c>
      <c r="Q141" s="65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</row>
    <row r="142" spans="1:133" hidden="1" x14ac:dyDescent="0.2">
      <c r="A142" s="62"/>
      <c r="B142" s="61">
        <v>400</v>
      </c>
      <c r="C142" s="62" t="s">
        <v>271</v>
      </c>
      <c r="D142" s="63"/>
      <c r="E142" s="63"/>
      <c r="F142" s="63">
        <f t="shared" si="14"/>
        <v>0</v>
      </c>
      <c r="G142" s="63"/>
      <c r="H142" s="63"/>
      <c r="I142" s="63">
        <f t="shared" si="12"/>
        <v>0</v>
      </c>
      <c r="J142" s="65"/>
      <c r="K142" s="63"/>
      <c r="L142" s="63"/>
      <c r="M142" s="63"/>
      <c r="N142" s="63"/>
      <c r="O142" s="63">
        <f t="shared" si="13"/>
        <v>0</v>
      </c>
      <c r="P142" s="63">
        <f t="shared" si="15"/>
        <v>0</v>
      </c>
      <c r="Q142" s="65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</row>
    <row r="143" spans="1:133" hidden="1" x14ac:dyDescent="0.2">
      <c r="A143" s="62"/>
      <c r="B143" s="61">
        <v>402</v>
      </c>
      <c r="C143" s="62" t="s">
        <v>272</v>
      </c>
      <c r="D143" s="63"/>
      <c r="E143" s="63"/>
      <c r="F143" s="63">
        <f t="shared" si="14"/>
        <v>0</v>
      </c>
      <c r="G143" s="63"/>
      <c r="H143" s="63"/>
      <c r="I143" s="63">
        <f t="shared" si="12"/>
        <v>0</v>
      </c>
      <c r="J143" s="65"/>
      <c r="K143" s="63"/>
      <c r="L143" s="63"/>
      <c r="M143" s="63"/>
      <c r="N143" s="63"/>
      <c r="O143" s="63">
        <f t="shared" si="13"/>
        <v>0</v>
      </c>
      <c r="P143" s="63">
        <f t="shared" si="15"/>
        <v>0</v>
      </c>
      <c r="Q143" s="65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</row>
    <row r="144" spans="1:133" hidden="1" x14ac:dyDescent="0.2">
      <c r="A144" s="62"/>
      <c r="B144" s="61">
        <v>403</v>
      </c>
      <c r="C144" s="62" t="s">
        <v>273</v>
      </c>
      <c r="D144" s="63"/>
      <c r="E144" s="63"/>
      <c r="F144" s="63">
        <f t="shared" si="14"/>
        <v>0</v>
      </c>
      <c r="G144" s="63"/>
      <c r="H144" s="63"/>
      <c r="I144" s="63">
        <f t="shared" si="12"/>
        <v>0</v>
      </c>
      <c r="J144" s="65"/>
      <c r="K144" s="63"/>
      <c r="L144" s="63"/>
      <c r="M144" s="63"/>
      <c r="N144" s="63"/>
      <c r="O144" s="63">
        <f t="shared" si="13"/>
        <v>0</v>
      </c>
      <c r="P144" s="63">
        <f t="shared" si="15"/>
        <v>0</v>
      </c>
      <c r="Q144" s="65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</row>
    <row r="145" spans="1:133" hidden="1" x14ac:dyDescent="0.2">
      <c r="A145" s="62"/>
      <c r="B145" s="61">
        <v>404</v>
      </c>
      <c r="C145" s="62" t="s">
        <v>274</v>
      </c>
      <c r="D145" s="63"/>
      <c r="E145" s="63"/>
      <c r="F145" s="63">
        <f t="shared" si="14"/>
        <v>0</v>
      </c>
      <c r="G145" s="63"/>
      <c r="H145" s="63"/>
      <c r="I145" s="63">
        <f t="shared" si="12"/>
        <v>0</v>
      </c>
      <c r="J145" s="65"/>
      <c r="K145" s="63"/>
      <c r="L145" s="63"/>
      <c r="M145" s="63"/>
      <c r="N145" s="63"/>
      <c r="O145" s="63">
        <f t="shared" si="13"/>
        <v>0</v>
      </c>
      <c r="P145" s="63">
        <f t="shared" si="15"/>
        <v>0</v>
      </c>
      <c r="Q145" s="65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</row>
    <row r="146" spans="1:133" hidden="1" x14ac:dyDescent="0.2">
      <c r="A146" s="62"/>
      <c r="B146" s="61">
        <v>405</v>
      </c>
      <c r="C146" s="62" t="s">
        <v>275</v>
      </c>
      <c r="D146" s="63"/>
      <c r="E146" s="63"/>
      <c r="F146" s="63">
        <f t="shared" si="14"/>
        <v>0</v>
      </c>
      <c r="G146" s="63"/>
      <c r="H146" s="63"/>
      <c r="I146" s="63">
        <f t="shared" si="12"/>
        <v>0</v>
      </c>
      <c r="J146" s="65"/>
      <c r="K146" s="63"/>
      <c r="L146" s="63"/>
      <c r="M146" s="63"/>
      <c r="N146" s="63"/>
      <c r="O146" s="63">
        <f t="shared" si="13"/>
        <v>0</v>
      </c>
      <c r="P146" s="63">
        <f t="shared" si="15"/>
        <v>0</v>
      </c>
      <c r="Q146" s="65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</row>
    <row r="147" spans="1:133" hidden="1" x14ac:dyDescent="0.2">
      <c r="A147" s="62"/>
      <c r="B147" s="61">
        <v>406</v>
      </c>
      <c r="C147" s="62" t="s">
        <v>276</v>
      </c>
      <c r="D147" s="63"/>
      <c r="E147" s="63"/>
      <c r="F147" s="63">
        <f t="shared" si="14"/>
        <v>0</v>
      </c>
      <c r="G147" s="63"/>
      <c r="H147" s="63"/>
      <c r="I147" s="63">
        <f t="shared" si="12"/>
        <v>0</v>
      </c>
      <c r="J147" s="65"/>
      <c r="K147" s="63"/>
      <c r="L147" s="63"/>
      <c r="M147" s="63"/>
      <c r="N147" s="63"/>
      <c r="O147" s="63">
        <f t="shared" si="13"/>
        <v>0</v>
      </c>
      <c r="P147" s="63">
        <f t="shared" si="15"/>
        <v>0</v>
      </c>
      <c r="Q147" s="65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</row>
    <row r="148" spans="1:133" hidden="1" x14ac:dyDescent="0.2">
      <c r="A148" s="62"/>
      <c r="B148" s="61">
        <v>407</v>
      </c>
      <c r="C148" s="62" t="s">
        <v>277</v>
      </c>
      <c r="D148" s="63"/>
      <c r="E148" s="63"/>
      <c r="F148" s="63">
        <f t="shared" si="14"/>
        <v>0</v>
      </c>
      <c r="G148" s="63"/>
      <c r="H148" s="63"/>
      <c r="I148" s="63">
        <f t="shared" si="12"/>
        <v>0</v>
      </c>
      <c r="J148" s="65"/>
      <c r="K148" s="63"/>
      <c r="L148" s="63"/>
      <c r="M148" s="63"/>
      <c r="N148" s="63"/>
      <c r="O148" s="63">
        <f t="shared" si="13"/>
        <v>0</v>
      </c>
      <c r="P148" s="63">
        <f t="shared" si="15"/>
        <v>0</v>
      </c>
      <c r="Q148" s="65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</row>
    <row r="149" spans="1:133" hidden="1" x14ac:dyDescent="0.2">
      <c r="A149" s="62"/>
      <c r="B149" s="61">
        <v>409</v>
      </c>
      <c r="C149" s="62" t="s">
        <v>278</v>
      </c>
      <c r="D149" s="63"/>
      <c r="E149" s="63"/>
      <c r="F149" s="63">
        <f t="shared" si="14"/>
        <v>0</v>
      </c>
      <c r="G149" s="63"/>
      <c r="H149" s="63"/>
      <c r="I149" s="63">
        <f t="shared" si="12"/>
        <v>0</v>
      </c>
      <c r="J149" s="65"/>
      <c r="K149" s="63"/>
      <c r="L149" s="63"/>
      <c r="M149" s="63"/>
      <c r="N149" s="63"/>
      <c r="O149" s="63">
        <f t="shared" si="13"/>
        <v>0</v>
      </c>
      <c r="P149" s="63">
        <f t="shared" si="15"/>
        <v>0</v>
      </c>
      <c r="Q149" s="65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</row>
    <row r="150" spans="1:133" hidden="1" x14ac:dyDescent="0.2">
      <c r="A150" s="62"/>
      <c r="B150" s="61">
        <v>411</v>
      </c>
      <c r="C150" s="62" t="s">
        <v>279</v>
      </c>
      <c r="D150" s="63"/>
      <c r="E150" s="63"/>
      <c r="F150" s="63">
        <f t="shared" si="14"/>
        <v>0</v>
      </c>
      <c r="G150" s="63"/>
      <c r="H150" s="63"/>
      <c r="I150" s="63">
        <f t="shared" si="12"/>
        <v>0</v>
      </c>
      <c r="J150" s="65"/>
      <c r="K150" s="63"/>
      <c r="L150" s="63"/>
      <c r="M150" s="63"/>
      <c r="N150" s="63"/>
      <c r="O150" s="63">
        <f t="shared" si="13"/>
        <v>0</v>
      </c>
      <c r="P150" s="63">
        <f t="shared" si="15"/>
        <v>0</v>
      </c>
      <c r="Q150" s="65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</row>
    <row r="151" spans="1:133" hidden="1" x14ac:dyDescent="0.2">
      <c r="A151" s="62"/>
      <c r="B151" s="61">
        <v>414</v>
      </c>
      <c r="C151" s="62" t="s">
        <v>280</v>
      </c>
      <c r="D151" s="63"/>
      <c r="E151" s="63"/>
      <c r="F151" s="63">
        <f t="shared" si="14"/>
        <v>0</v>
      </c>
      <c r="G151" s="63"/>
      <c r="H151" s="63"/>
      <c r="I151" s="63">
        <f t="shared" si="12"/>
        <v>0</v>
      </c>
      <c r="J151" s="65"/>
      <c r="K151" s="63"/>
      <c r="L151" s="63"/>
      <c r="M151" s="63"/>
      <c r="N151" s="63"/>
      <c r="O151" s="63">
        <f t="shared" si="13"/>
        <v>0</v>
      </c>
      <c r="P151" s="63">
        <f t="shared" si="15"/>
        <v>0</v>
      </c>
      <c r="Q151" s="65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</row>
    <row r="152" spans="1:133" hidden="1" x14ac:dyDescent="0.2">
      <c r="A152" s="62"/>
      <c r="B152" s="61">
        <v>416</v>
      </c>
      <c r="C152" s="62" t="s">
        <v>281</v>
      </c>
      <c r="D152" s="63"/>
      <c r="E152" s="63"/>
      <c r="F152" s="63">
        <f t="shared" si="14"/>
        <v>0</v>
      </c>
      <c r="G152" s="63"/>
      <c r="H152" s="63"/>
      <c r="I152" s="63">
        <f t="shared" si="12"/>
        <v>0</v>
      </c>
      <c r="J152" s="65"/>
      <c r="K152" s="63"/>
      <c r="L152" s="63"/>
      <c r="M152" s="63"/>
      <c r="N152" s="63"/>
      <c r="O152" s="63">
        <f t="shared" si="13"/>
        <v>0</v>
      </c>
      <c r="P152" s="63">
        <f t="shared" si="15"/>
        <v>0</v>
      </c>
      <c r="Q152" s="65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</row>
    <row r="153" spans="1:133" x14ac:dyDescent="0.2">
      <c r="A153" s="62"/>
      <c r="B153" s="61">
        <v>501</v>
      </c>
      <c r="C153" s="62" t="s">
        <v>282</v>
      </c>
      <c r="D153" s="63">
        <f>'[4]6146'!$K$152</f>
        <v>33538500</v>
      </c>
      <c r="E153" s="63"/>
      <c r="F153" s="63">
        <f t="shared" si="14"/>
        <v>33538500</v>
      </c>
      <c r="G153" s="63">
        <f>'[4]6146'!$Y$152</f>
        <v>33538500</v>
      </c>
      <c r="H153" s="63"/>
      <c r="I153" s="63">
        <f t="shared" si="12"/>
        <v>33538500</v>
      </c>
      <c r="J153" s="65"/>
      <c r="K153" s="63"/>
      <c r="L153" s="63"/>
      <c r="M153" s="63"/>
      <c r="N153" s="63"/>
      <c r="O153" s="63">
        <f t="shared" si="13"/>
        <v>0</v>
      </c>
      <c r="P153" s="63">
        <f t="shared" si="15"/>
        <v>0</v>
      </c>
      <c r="Q153" s="65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</row>
    <row r="154" spans="1:133" x14ac:dyDescent="0.2">
      <c r="A154" s="62"/>
      <c r="B154" s="61">
        <v>502</v>
      </c>
      <c r="C154" s="62" t="s">
        <v>283</v>
      </c>
      <c r="D154" s="63">
        <f>'[4]6146'!$K$153</f>
        <v>400000</v>
      </c>
      <c r="E154" s="63">
        <v>-250000</v>
      </c>
      <c r="F154" s="63">
        <f t="shared" si="14"/>
        <v>150000</v>
      </c>
      <c r="G154" s="63">
        <f>'[4]6146'!$Y$153</f>
        <v>400000</v>
      </c>
      <c r="H154" s="63">
        <v>-250000</v>
      </c>
      <c r="I154" s="63">
        <f t="shared" si="12"/>
        <v>150000</v>
      </c>
      <c r="J154" s="65"/>
      <c r="K154" s="63"/>
      <c r="L154" s="63">
        <f>E154</f>
        <v>-250000</v>
      </c>
      <c r="M154" s="63"/>
      <c r="N154" s="63"/>
      <c r="O154" s="63">
        <f t="shared" si="13"/>
        <v>-250000</v>
      </c>
      <c r="P154" s="63"/>
      <c r="Q154" s="65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</row>
    <row r="155" spans="1:133" hidden="1" x14ac:dyDescent="0.2">
      <c r="A155" s="62"/>
      <c r="B155" s="61">
        <v>503</v>
      </c>
      <c r="C155" s="62" t="s">
        <v>284</v>
      </c>
      <c r="D155" s="63"/>
      <c r="E155" s="63"/>
      <c r="F155" s="63">
        <f t="shared" si="14"/>
        <v>0</v>
      </c>
      <c r="G155" s="63"/>
      <c r="H155" s="63"/>
      <c r="I155" s="63">
        <f t="shared" si="12"/>
        <v>0</v>
      </c>
      <c r="J155" s="65"/>
      <c r="K155" s="63"/>
      <c r="L155" s="63"/>
      <c r="M155" s="63"/>
      <c r="N155" s="63">
        <f t="shared" ref="N155:N218" si="16">+L155+M155</f>
        <v>0</v>
      </c>
      <c r="O155" s="63">
        <f t="shared" si="13"/>
        <v>0</v>
      </c>
      <c r="P155" s="63">
        <f t="shared" si="15"/>
        <v>0</v>
      </c>
      <c r="Q155" s="65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</row>
    <row r="156" spans="1:133" hidden="1" x14ac:dyDescent="0.2">
      <c r="A156" s="62"/>
      <c r="B156" s="61">
        <v>504</v>
      </c>
      <c r="C156" s="62" t="s">
        <v>285</v>
      </c>
      <c r="D156" s="63"/>
      <c r="E156" s="63"/>
      <c r="F156" s="63">
        <f t="shared" si="14"/>
        <v>0</v>
      </c>
      <c r="G156" s="63"/>
      <c r="H156" s="63"/>
      <c r="I156" s="63">
        <f t="shared" si="12"/>
        <v>0</v>
      </c>
      <c r="J156" s="65"/>
      <c r="K156" s="63"/>
      <c r="L156" s="63"/>
      <c r="M156" s="63"/>
      <c r="N156" s="63">
        <f t="shared" si="16"/>
        <v>0</v>
      </c>
      <c r="O156" s="63">
        <f t="shared" si="13"/>
        <v>0</v>
      </c>
      <c r="P156" s="63">
        <f t="shared" si="15"/>
        <v>0</v>
      </c>
      <c r="Q156" s="65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</row>
    <row r="157" spans="1:133" hidden="1" x14ac:dyDescent="0.2">
      <c r="A157" s="62"/>
      <c r="B157" s="61">
        <v>505</v>
      </c>
      <c r="C157" s="62" t="s">
        <v>286</v>
      </c>
      <c r="D157" s="63"/>
      <c r="E157" s="63"/>
      <c r="F157" s="63">
        <f t="shared" si="14"/>
        <v>0</v>
      </c>
      <c r="G157" s="63"/>
      <c r="H157" s="63"/>
      <c r="I157" s="63">
        <f t="shared" si="12"/>
        <v>0</v>
      </c>
      <c r="J157" s="65"/>
      <c r="K157" s="63"/>
      <c r="L157" s="63"/>
      <c r="M157" s="63"/>
      <c r="N157" s="63">
        <f t="shared" si="16"/>
        <v>0</v>
      </c>
      <c r="O157" s="63">
        <f t="shared" si="13"/>
        <v>0</v>
      </c>
      <c r="P157" s="63">
        <f t="shared" si="15"/>
        <v>0</v>
      </c>
      <c r="Q157" s="65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</row>
    <row r="158" spans="1:133" hidden="1" x14ac:dyDescent="0.2">
      <c r="A158" s="62"/>
      <c r="B158" s="61">
        <v>506</v>
      </c>
      <c r="C158" s="62" t="s">
        <v>287</v>
      </c>
      <c r="D158" s="63"/>
      <c r="E158" s="63"/>
      <c r="F158" s="63">
        <f t="shared" si="14"/>
        <v>0</v>
      </c>
      <c r="G158" s="63"/>
      <c r="H158" s="63"/>
      <c r="I158" s="63">
        <f t="shared" si="12"/>
        <v>0</v>
      </c>
      <c r="J158" s="65"/>
      <c r="K158" s="63"/>
      <c r="L158" s="63"/>
      <c r="M158" s="63"/>
      <c r="N158" s="63">
        <f t="shared" si="16"/>
        <v>0</v>
      </c>
      <c r="O158" s="63">
        <f t="shared" si="13"/>
        <v>0</v>
      </c>
      <c r="P158" s="63">
        <f t="shared" si="15"/>
        <v>0</v>
      </c>
      <c r="Q158" s="65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</row>
    <row r="159" spans="1:133" hidden="1" x14ac:dyDescent="0.2">
      <c r="A159" s="62"/>
      <c r="B159" s="61">
        <v>509</v>
      </c>
      <c r="C159" s="62" t="s">
        <v>288</v>
      </c>
      <c r="D159" s="63"/>
      <c r="E159" s="63"/>
      <c r="F159" s="63">
        <f t="shared" si="14"/>
        <v>0</v>
      </c>
      <c r="G159" s="63"/>
      <c r="H159" s="63"/>
      <c r="I159" s="63">
        <f t="shared" si="12"/>
        <v>0</v>
      </c>
      <c r="J159" s="65"/>
      <c r="K159" s="63"/>
      <c r="L159" s="63"/>
      <c r="M159" s="63"/>
      <c r="N159" s="63">
        <f t="shared" si="16"/>
        <v>0</v>
      </c>
      <c r="O159" s="63">
        <f t="shared" si="13"/>
        <v>0</v>
      </c>
      <c r="P159" s="63">
        <f t="shared" si="15"/>
        <v>0</v>
      </c>
      <c r="Q159" s="65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</row>
    <row r="160" spans="1:133" hidden="1" x14ac:dyDescent="0.2">
      <c r="A160" s="62"/>
      <c r="B160" s="61">
        <v>510</v>
      </c>
      <c r="C160" s="62" t="s">
        <v>289</v>
      </c>
      <c r="D160" s="63"/>
      <c r="E160" s="63"/>
      <c r="F160" s="63">
        <f t="shared" si="14"/>
        <v>0</v>
      </c>
      <c r="G160" s="63"/>
      <c r="H160" s="63"/>
      <c r="I160" s="63">
        <f t="shared" si="12"/>
        <v>0</v>
      </c>
      <c r="J160" s="65"/>
      <c r="K160" s="63"/>
      <c r="L160" s="63"/>
      <c r="M160" s="63"/>
      <c r="N160" s="63">
        <f t="shared" si="16"/>
        <v>0</v>
      </c>
      <c r="O160" s="63">
        <f t="shared" si="13"/>
        <v>0</v>
      </c>
      <c r="P160" s="63">
        <f t="shared" si="15"/>
        <v>0</v>
      </c>
      <c r="Q160" s="65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</row>
    <row r="161" spans="1:133" hidden="1" x14ac:dyDescent="0.2">
      <c r="A161" s="62"/>
      <c r="B161" s="61">
        <v>511</v>
      </c>
      <c r="C161" s="62" t="s">
        <v>290</v>
      </c>
      <c r="D161" s="63"/>
      <c r="E161" s="63"/>
      <c r="F161" s="63">
        <f t="shared" si="14"/>
        <v>0</v>
      </c>
      <c r="G161" s="63"/>
      <c r="H161" s="63"/>
      <c r="I161" s="63">
        <f t="shared" si="12"/>
        <v>0</v>
      </c>
      <c r="J161" s="65"/>
      <c r="K161" s="63"/>
      <c r="L161" s="63"/>
      <c r="M161" s="63"/>
      <c r="N161" s="63">
        <f t="shared" si="16"/>
        <v>0</v>
      </c>
      <c r="O161" s="63">
        <f t="shared" si="13"/>
        <v>0</v>
      </c>
      <c r="P161" s="63">
        <f t="shared" si="15"/>
        <v>0</v>
      </c>
      <c r="Q161" s="65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</row>
    <row r="162" spans="1:133" hidden="1" x14ac:dyDescent="0.2">
      <c r="A162" s="62"/>
      <c r="B162" s="61">
        <v>512</v>
      </c>
      <c r="C162" s="62" t="s">
        <v>291</v>
      </c>
      <c r="D162" s="63"/>
      <c r="E162" s="63"/>
      <c r="F162" s="63">
        <f t="shared" si="14"/>
        <v>0</v>
      </c>
      <c r="G162" s="63"/>
      <c r="H162" s="63"/>
      <c r="I162" s="63">
        <f t="shared" si="12"/>
        <v>0</v>
      </c>
      <c r="J162" s="65"/>
      <c r="K162" s="63"/>
      <c r="L162" s="63"/>
      <c r="M162" s="63"/>
      <c r="N162" s="63">
        <f t="shared" si="16"/>
        <v>0</v>
      </c>
      <c r="O162" s="63">
        <f t="shared" si="13"/>
        <v>0</v>
      </c>
      <c r="P162" s="63">
        <f t="shared" si="15"/>
        <v>0</v>
      </c>
      <c r="Q162" s="65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</row>
    <row r="163" spans="1:133" hidden="1" x14ac:dyDescent="0.2">
      <c r="A163" s="62"/>
      <c r="B163" s="61">
        <v>513</v>
      </c>
      <c r="C163" s="62" t="s">
        <v>292</v>
      </c>
      <c r="D163" s="63"/>
      <c r="E163" s="63"/>
      <c r="F163" s="63">
        <f t="shared" si="14"/>
        <v>0</v>
      </c>
      <c r="G163" s="63"/>
      <c r="H163" s="63"/>
      <c r="I163" s="63">
        <f t="shared" si="12"/>
        <v>0</v>
      </c>
      <c r="J163" s="65"/>
      <c r="K163" s="63"/>
      <c r="L163" s="63"/>
      <c r="M163" s="63"/>
      <c r="N163" s="63">
        <f t="shared" si="16"/>
        <v>0</v>
      </c>
      <c r="O163" s="63">
        <f t="shared" si="13"/>
        <v>0</v>
      </c>
      <c r="P163" s="63">
        <f t="shared" si="15"/>
        <v>0</v>
      </c>
      <c r="Q163" s="65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</row>
    <row r="164" spans="1:133" hidden="1" x14ac:dyDescent="0.2">
      <c r="A164" s="62"/>
      <c r="B164" s="61">
        <v>514</v>
      </c>
      <c r="C164" s="62" t="s">
        <v>293</v>
      </c>
      <c r="D164" s="63"/>
      <c r="E164" s="63"/>
      <c r="F164" s="63">
        <f t="shared" si="14"/>
        <v>0</v>
      </c>
      <c r="G164" s="63"/>
      <c r="H164" s="63"/>
      <c r="I164" s="63">
        <f t="shared" si="12"/>
        <v>0</v>
      </c>
      <c r="J164" s="65"/>
      <c r="K164" s="63"/>
      <c r="L164" s="63"/>
      <c r="M164" s="63"/>
      <c r="N164" s="63">
        <f t="shared" si="16"/>
        <v>0</v>
      </c>
      <c r="O164" s="63">
        <f t="shared" si="13"/>
        <v>0</v>
      </c>
      <c r="P164" s="63">
        <f t="shared" si="15"/>
        <v>0</v>
      </c>
      <c r="Q164" s="65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</row>
    <row r="165" spans="1:133" hidden="1" x14ac:dyDescent="0.2">
      <c r="A165" s="62"/>
      <c r="B165" s="61">
        <v>515</v>
      </c>
      <c r="C165" s="62" t="s">
        <v>294</v>
      </c>
      <c r="D165" s="63"/>
      <c r="E165" s="63"/>
      <c r="F165" s="63">
        <f t="shared" si="14"/>
        <v>0</v>
      </c>
      <c r="G165" s="63"/>
      <c r="H165" s="63"/>
      <c r="I165" s="63">
        <f t="shared" si="12"/>
        <v>0</v>
      </c>
      <c r="J165" s="65"/>
      <c r="K165" s="63"/>
      <c r="L165" s="63"/>
      <c r="M165" s="63"/>
      <c r="N165" s="63">
        <f t="shared" si="16"/>
        <v>0</v>
      </c>
      <c r="O165" s="63">
        <f t="shared" si="13"/>
        <v>0</v>
      </c>
      <c r="P165" s="63">
        <f t="shared" si="15"/>
        <v>0</v>
      </c>
      <c r="Q165" s="65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</row>
    <row r="166" spans="1:133" hidden="1" x14ac:dyDescent="0.2">
      <c r="A166" s="62"/>
      <c r="B166" s="61">
        <v>516</v>
      </c>
      <c r="C166" s="62" t="s">
        <v>295</v>
      </c>
      <c r="D166" s="63"/>
      <c r="E166" s="63"/>
      <c r="F166" s="63">
        <f t="shared" si="14"/>
        <v>0</v>
      </c>
      <c r="G166" s="63"/>
      <c r="H166" s="63"/>
      <c r="I166" s="63">
        <f t="shared" si="12"/>
        <v>0</v>
      </c>
      <c r="J166" s="65"/>
      <c r="K166" s="63"/>
      <c r="L166" s="63"/>
      <c r="M166" s="63"/>
      <c r="N166" s="63">
        <f t="shared" si="16"/>
        <v>0</v>
      </c>
      <c r="O166" s="63">
        <f t="shared" si="13"/>
        <v>0</v>
      </c>
      <c r="P166" s="63">
        <f t="shared" si="15"/>
        <v>0</v>
      </c>
      <c r="Q166" s="65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</row>
    <row r="167" spans="1:133" hidden="1" x14ac:dyDescent="0.2">
      <c r="A167" s="62"/>
      <c r="B167" s="61">
        <v>517</v>
      </c>
      <c r="C167" s="62" t="s">
        <v>296</v>
      </c>
      <c r="D167" s="63"/>
      <c r="E167" s="63"/>
      <c r="F167" s="63">
        <f t="shared" si="14"/>
        <v>0</v>
      </c>
      <c r="G167" s="63"/>
      <c r="H167" s="63"/>
      <c r="I167" s="63">
        <f t="shared" si="12"/>
        <v>0</v>
      </c>
      <c r="J167" s="65"/>
      <c r="K167" s="63"/>
      <c r="L167" s="63"/>
      <c r="M167" s="63"/>
      <c r="N167" s="63">
        <f t="shared" si="16"/>
        <v>0</v>
      </c>
      <c r="O167" s="63">
        <f t="shared" si="13"/>
        <v>0</v>
      </c>
      <c r="P167" s="63">
        <f t="shared" si="15"/>
        <v>0</v>
      </c>
      <c r="Q167" s="65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</row>
    <row r="168" spans="1:133" hidden="1" x14ac:dyDescent="0.2">
      <c r="A168" s="62"/>
      <c r="B168" s="61">
        <v>518</v>
      </c>
      <c r="C168" s="62" t="s">
        <v>297</v>
      </c>
      <c r="D168" s="63"/>
      <c r="E168" s="63"/>
      <c r="F168" s="63">
        <f t="shared" si="14"/>
        <v>0</v>
      </c>
      <c r="G168" s="63"/>
      <c r="H168" s="63"/>
      <c r="I168" s="63">
        <f t="shared" si="12"/>
        <v>0</v>
      </c>
      <c r="J168" s="65"/>
      <c r="K168" s="63"/>
      <c r="L168" s="63"/>
      <c r="M168" s="63"/>
      <c r="N168" s="63">
        <f t="shared" si="16"/>
        <v>0</v>
      </c>
      <c r="O168" s="63">
        <f t="shared" si="13"/>
        <v>0</v>
      </c>
      <c r="P168" s="63">
        <f t="shared" si="15"/>
        <v>0</v>
      </c>
      <c r="Q168" s="65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</row>
    <row r="169" spans="1:133" hidden="1" x14ac:dyDescent="0.2">
      <c r="A169" s="62"/>
      <c r="B169" s="61">
        <v>519</v>
      </c>
      <c r="C169" s="62" t="s">
        <v>298</v>
      </c>
      <c r="D169" s="63"/>
      <c r="E169" s="63"/>
      <c r="F169" s="63">
        <f t="shared" si="14"/>
        <v>0</v>
      </c>
      <c r="G169" s="63"/>
      <c r="H169" s="63"/>
      <c r="I169" s="63">
        <f t="shared" si="12"/>
        <v>0</v>
      </c>
      <c r="J169" s="65"/>
      <c r="K169" s="63"/>
      <c r="L169" s="63"/>
      <c r="M169" s="63"/>
      <c r="N169" s="63">
        <f t="shared" si="16"/>
        <v>0</v>
      </c>
      <c r="O169" s="63">
        <f t="shared" si="13"/>
        <v>0</v>
      </c>
      <c r="P169" s="63">
        <f t="shared" si="15"/>
        <v>0</v>
      </c>
      <c r="Q169" s="65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</row>
    <row r="170" spans="1:133" hidden="1" x14ac:dyDescent="0.2">
      <c r="A170" s="62"/>
      <c r="B170" s="61">
        <v>520</v>
      </c>
      <c r="C170" s="62" t="s">
        <v>299</v>
      </c>
      <c r="D170" s="63"/>
      <c r="E170" s="63"/>
      <c r="F170" s="63">
        <f t="shared" si="14"/>
        <v>0</v>
      </c>
      <c r="G170" s="63"/>
      <c r="H170" s="63"/>
      <c r="I170" s="63">
        <f t="shared" si="12"/>
        <v>0</v>
      </c>
      <c r="J170" s="65"/>
      <c r="K170" s="63"/>
      <c r="L170" s="63"/>
      <c r="M170" s="63"/>
      <c r="N170" s="63">
        <f t="shared" si="16"/>
        <v>0</v>
      </c>
      <c r="O170" s="63">
        <f t="shared" si="13"/>
        <v>0</v>
      </c>
      <c r="P170" s="63">
        <f t="shared" si="15"/>
        <v>0</v>
      </c>
      <c r="Q170" s="65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</row>
    <row r="171" spans="1:133" hidden="1" x14ac:dyDescent="0.2">
      <c r="A171" s="62"/>
      <c r="B171" s="61">
        <v>521</v>
      </c>
      <c r="C171" s="62" t="s">
        <v>300</v>
      </c>
      <c r="D171" s="63"/>
      <c r="E171" s="63"/>
      <c r="F171" s="63">
        <f t="shared" si="14"/>
        <v>0</v>
      </c>
      <c r="G171" s="63"/>
      <c r="H171" s="63"/>
      <c r="I171" s="63">
        <f t="shared" si="12"/>
        <v>0</v>
      </c>
      <c r="J171" s="65"/>
      <c r="K171" s="63"/>
      <c r="L171" s="63"/>
      <c r="M171" s="63"/>
      <c r="N171" s="63">
        <f t="shared" si="16"/>
        <v>0</v>
      </c>
      <c r="O171" s="63">
        <f t="shared" si="13"/>
        <v>0</v>
      </c>
      <c r="P171" s="63">
        <f t="shared" si="15"/>
        <v>0</v>
      </c>
      <c r="Q171" s="65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</row>
    <row r="172" spans="1:133" hidden="1" x14ac:dyDescent="0.2">
      <c r="A172" s="62"/>
      <c r="B172" s="61">
        <v>522</v>
      </c>
      <c r="C172" s="62" t="s">
        <v>301</v>
      </c>
      <c r="D172" s="63"/>
      <c r="E172" s="63"/>
      <c r="F172" s="63">
        <f t="shared" si="14"/>
        <v>0</v>
      </c>
      <c r="G172" s="63"/>
      <c r="H172" s="63"/>
      <c r="I172" s="63">
        <f t="shared" si="12"/>
        <v>0</v>
      </c>
      <c r="J172" s="65"/>
      <c r="K172" s="63"/>
      <c r="L172" s="63"/>
      <c r="M172" s="63"/>
      <c r="N172" s="63">
        <f t="shared" si="16"/>
        <v>0</v>
      </c>
      <c r="O172" s="63">
        <f t="shared" si="13"/>
        <v>0</v>
      </c>
      <c r="P172" s="63">
        <f t="shared" si="15"/>
        <v>0</v>
      </c>
      <c r="Q172" s="65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</row>
    <row r="173" spans="1:133" hidden="1" x14ac:dyDescent="0.2">
      <c r="A173" s="62"/>
      <c r="B173" s="61">
        <v>523</v>
      </c>
      <c r="C173" s="62" t="s">
        <v>302</v>
      </c>
      <c r="D173" s="63"/>
      <c r="E173" s="63"/>
      <c r="F173" s="63">
        <f t="shared" si="14"/>
        <v>0</v>
      </c>
      <c r="G173" s="63"/>
      <c r="H173" s="63"/>
      <c r="I173" s="63">
        <f t="shared" si="12"/>
        <v>0</v>
      </c>
      <c r="J173" s="65"/>
      <c r="K173" s="63"/>
      <c r="L173" s="63"/>
      <c r="M173" s="63"/>
      <c r="N173" s="63">
        <f t="shared" si="16"/>
        <v>0</v>
      </c>
      <c r="O173" s="63">
        <f t="shared" si="13"/>
        <v>0</v>
      </c>
      <c r="P173" s="63">
        <f t="shared" si="15"/>
        <v>0</v>
      </c>
      <c r="Q173" s="65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</row>
    <row r="174" spans="1:133" hidden="1" x14ac:dyDescent="0.2">
      <c r="A174" s="62"/>
      <c r="B174" s="61">
        <v>529</v>
      </c>
      <c r="C174" s="62" t="s">
        <v>303</v>
      </c>
      <c r="D174" s="63"/>
      <c r="E174" s="63"/>
      <c r="F174" s="63">
        <f t="shared" si="14"/>
        <v>0</v>
      </c>
      <c r="G174" s="63"/>
      <c r="H174" s="63"/>
      <c r="I174" s="63">
        <f t="shared" si="12"/>
        <v>0</v>
      </c>
      <c r="J174" s="65"/>
      <c r="K174" s="63"/>
      <c r="L174" s="63"/>
      <c r="M174" s="63"/>
      <c r="N174" s="63">
        <f t="shared" si="16"/>
        <v>0</v>
      </c>
      <c r="O174" s="63">
        <f t="shared" si="13"/>
        <v>0</v>
      </c>
      <c r="P174" s="63">
        <f t="shared" si="15"/>
        <v>0</v>
      </c>
      <c r="Q174" s="65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</row>
    <row r="175" spans="1:133" hidden="1" x14ac:dyDescent="0.2">
      <c r="A175" s="62"/>
      <c r="B175" s="61">
        <v>530</v>
      </c>
      <c r="C175" s="62" t="s">
        <v>304</v>
      </c>
      <c r="D175" s="63"/>
      <c r="E175" s="63"/>
      <c r="F175" s="63">
        <f t="shared" si="14"/>
        <v>0</v>
      </c>
      <c r="G175" s="63"/>
      <c r="H175" s="63"/>
      <c r="I175" s="63">
        <f t="shared" si="12"/>
        <v>0</v>
      </c>
      <c r="J175" s="65"/>
      <c r="K175" s="63"/>
      <c r="L175" s="63"/>
      <c r="M175" s="63"/>
      <c r="N175" s="63">
        <f t="shared" si="16"/>
        <v>0</v>
      </c>
      <c r="O175" s="63">
        <f t="shared" si="13"/>
        <v>0</v>
      </c>
      <c r="P175" s="63">
        <f t="shared" si="15"/>
        <v>0</v>
      </c>
      <c r="Q175" s="65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</row>
    <row r="176" spans="1:133" hidden="1" x14ac:dyDescent="0.2">
      <c r="A176" s="62"/>
      <c r="B176" s="61">
        <v>531</v>
      </c>
      <c r="C176" s="62" t="s">
        <v>305</v>
      </c>
      <c r="D176" s="63"/>
      <c r="E176" s="63"/>
      <c r="F176" s="63">
        <f t="shared" si="14"/>
        <v>0</v>
      </c>
      <c r="G176" s="63"/>
      <c r="H176" s="63"/>
      <c r="I176" s="63">
        <f t="shared" si="12"/>
        <v>0</v>
      </c>
      <c r="J176" s="65"/>
      <c r="K176" s="63"/>
      <c r="L176" s="63"/>
      <c r="M176" s="63"/>
      <c r="N176" s="63">
        <f t="shared" si="16"/>
        <v>0</v>
      </c>
      <c r="O176" s="63">
        <f t="shared" si="13"/>
        <v>0</v>
      </c>
      <c r="P176" s="63">
        <f t="shared" si="15"/>
        <v>0</v>
      </c>
      <c r="Q176" s="65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</row>
    <row r="177" spans="1:133" hidden="1" x14ac:dyDescent="0.2">
      <c r="A177" s="62"/>
      <c r="B177" s="61">
        <v>533</v>
      </c>
      <c r="C177" s="62" t="s">
        <v>306</v>
      </c>
      <c r="D177" s="63"/>
      <c r="E177" s="63"/>
      <c r="F177" s="63">
        <f t="shared" si="14"/>
        <v>0</v>
      </c>
      <c r="G177" s="63"/>
      <c r="H177" s="63"/>
      <c r="I177" s="63">
        <f t="shared" si="12"/>
        <v>0</v>
      </c>
      <c r="J177" s="65"/>
      <c r="K177" s="63"/>
      <c r="L177" s="63"/>
      <c r="M177" s="63"/>
      <c r="N177" s="63">
        <f t="shared" si="16"/>
        <v>0</v>
      </c>
      <c r="O177" s="63">
        <f t="shared" si="13"/>
        <v>0</v>
      </c>
      <c r="P177" s="63">
        <f t="shared" si="15"/>
        <v>0</v>
      </c>
      <c r="Q177" s="65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</row>
    <row r="178" spans="1:133" hidden="1" x14ac:dyDescent="0.2">
      <c r="A178" s="62"/>
      <c r="B178" s="61">
        <v>534</v>
      </c>
      <c r="C178" s="62" t="s">
        <v>307</v>
      </c>
      <c r="D178" s="63"/>
      <c r="E178" s="63"/>
      <c r="F178" s="63">
        <f t="shared" si="14"/>
        <v>0</v>
      </c>
      <c r="G178" s="63"/>
      <c r="H178" s="63"/>
      <c r="I178" s="63">
        <f t="shared" si="12"/>
        <v>0</v>
      </c>
      <c r="J178" s="65"/>
      <c r="K178" s="63"/>
      <c r="L178" s="63"/>
      <c r="M178" s="63"/>
      <c r="N178" s="63">
        <f t="shared" si="16"/>
        <v>0</v>
      </c>
      <c r="O178" s="63">
        <f t="shared" si="13"/>
        <v>0</v>
      </c>
      <c r="P178" s="63">
        <f t="shared" si="15"/>
        <v>0</v>
      </c>
      <c r="Q178" s="65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</row>
    <row r="179" spans="1:133" hidden="1" x14ac:dyDescent="0.2">
      <c r="A179" s="62"/>
      <c r="B179" s="61">
        <v>535</v>
      </c>
      <c r="C179" s="62" t="s">
        <v>308</v>
      </c>
      <c r="D179" s="63"/>
      <c r="E179" s="63"/>
      <c r="F179" s="63">
        <f t="shared" si="14"/>
        <v>0</v>
      </c>
      <c r="G179" s="63"/>
      <c r="H179" s="63"/>
      <c r="I179" s="63">
        <f t="shared" si="12"/>
        <v>0</v>
      </c>
      <c r="J179" s="65"/>
      <c r="K179" s="63"/>
      <c r="L179" s="63"/>
      <c r="M179" s="63"/>
      <c r="N179" s="63">
        <f t="shared" si="16"/>
        <v>0</v>
      </c>
      <c r="O179" s="63">
        <f t="shared" si="13"/>
        <v>0</v>
      </c>
      <c r="P179" s="63">
        <f t="shared" si="15"/>
        <v>0</v>
      </c>
      <c r="Q179" s="65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</row>
    <row r="180" spans="1:133" hidden="1" x14ac:dyDescent="0.2">
      <c r="A180" s="62"/>
      <c r="B180" s="61">
        <v>536</v>
      </c>
      <c r="C180" s="62" t="s">
        <v>309</v>
      </c>
      <c r="D180" s="63"/>
      <c r="E180" s="63"/>
      <c r="F180" s="63">
        <f t="shared" si="14"/>
        <v>0</v>
      </c>
      <c r="G180" s="63"/>
      <c r="H180" s="63"/>
      <c r="I180" s="63">
        <f t="shared" si="12"/>
        <v>0</v>
      </c>
      <c r="J180" s="65"/>
      <c r="K180" s="63"/>
      <c r="L180" s="63"/>
      <c r="M180" s="63"/>
      <c r="N180" s="63">
        <f t="shared" si="16"/>
        <v>0</v>
      </c>
      <c r="O180" s="63">
        <f t="shared" si="13"/>
        <v>0</v>
      </c>
      <c r="P180" s="63">
        <f t="shared" si="15"/>
        <v>0</v>
      </c>
      <c r="Q180" s="65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</row>
    <row r="181" spans="1:133" hidden="1" x14ac:dyDescent="0.2">
      <c r="A181" s="62"/>
      <c r="B181" s="61">
        <v>537</v>
      </c>
      <c r="C181" s="62" t="s">
        <v>310</v>
      </c>
      <c r="D181" s="63"/>
      <c r="E181" s="63"/>
      <c r="F181" s="63">
        <f t="shared" si="14"/>
        <v>0</v>
      </c>
      <c r="G181" s="63"/>
      <c r="H181" s="63"/>
      <c r="I181" s="63">
        <f t="shared" si="12"/>
        <v>0</v>
      </c>
      <c r="J181" s="65"/>
      <c r="K181" s="63"/>
      <c r="L181" s="63"/>
      <c r="M181" s="63"/>
      <c r="N181" s="63">
        <f t="shared" si="16"/>
        <v>0</v>
      </c>
      <c r="O181" s="63">
        <f t="shared" si="13"/>
        <v>0</v>
      </c>
      <c r="P181" s="63">
        <f t="shared" si="15"/>
        <v>0</v>
      </c>
      <c r="Q181" s="65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</row>
    <row r="182" spans="1:133" x14ac:dyDescent="0.2">
      <c r="A182" s="62"/>
      <c r="B182" s="61">
        <v>538</v>
      </c>
      <c r="C182" s="62" t="s">
        <v>311</v>
      </c>
      <c r="D182" s="63">
        <f>'[4]6146'!$K$181</f>
        <v>750000</v>
      </c>
      <c r="E182" s="63"/>
      <c r="F182" s="63">
        <f t="shared" si="14"/>
        <v>750000</v>
      </c>
      <c r="G182" s="63">
        <f>'[4]6146'!$Y$181</f>
        <v>750000</v>
      </c>
      <c r="H182" s="63"/>
      <c r="I182" s="63">
        <f t="shared" si="12"/>
        <v>750000</v>
      </c>
      <c r="J182" s="65"/>
      <c r="K182" s="63"/>
      <c r="L182" s="63"/>
      <c r="M182" s="63"/>
      <c r="N182" s="63">
        <f t="shared" si="16"/>
        <v>0</v>
      </c>
      <c r="O182" s="63">
        <f t="shared" si="13"/>
        <v>0</v>
      </c>
      <c r="P182" s="63">
        <f t="shared" si="15"/>
        <v>0</v>
      </c>
      <c r="Q182" s="65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</row>
    <row r="183" spans="1:133" hidden="1" x14ac:dyDescent="0.2">
      <c r="A183" s="62"/>
      <c r="B183" s="61">
        <v>540</v>
      </c>
      <c r="C183" s="62" t="s">
        <v>312</v>
      </c>
      <c r="D183" s="63"/>
      <c r="E183" s="63"/>
      <c r="F183" s="63">
        <f t="shared" si="14"/>
        <v>0</v>
      </c>
      <c r="G183" s="63"/>
      <c r="H183" s="63"/>
      <c r="I183" s="63"/>
      <c r="J183" s="65"/>
      <c r="K183" s="63"/>
      <c r="L183" s="63">
        <f t="shared" ref="L183:L221" si="17">E183*100%</f>
        <v>0</v>
      </c>
      <c r="M183" s="63"/>
      <c r="N183" s="63">
        <f t="shared" si="16"/>
        <v>0</v>
      </c>
      <c r="O183" s="63">
        <f t="shared" si="13"/>
        <v>0</v>
      </c>
      <c r="P183" s="63">
        <f t="shared" si="15"/>
        <v>0</v>
      </c>
      <c r="Q183" s="65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</row>
    <row r="184" spans="1:133" hidden="1" x14ac:dyDescent="0.2">
      <c r="A184" s="62"/>
      <c r="B184" s="61">
        <v>541</v>
      </c>
      <c r="C184" s="62" t="s">
        <v>313</v>
      </c>
      <c r="D184" s="63"/>
      <c r="E184" s="63"/>
      <c r="F184" s="63">
        <f t="shared" si="14"/>
        <v>0</v>
      </c>
      <c r="G184" s="63"/>
      <c r="H184" s="63"/>
      <c r="I184" s="63"/>
      <c r="J184" s="65"/>
      <c r="K184" s="63"/>
      <c r="L184" s="63">
        <f t="shared" si="17"/>
        <v>0</v>
      </c>
      <c r="M184" s="63"/>
      <c r="N184" s="63">
        <f t="shared" si="16"/>
        <v>0</v>
      </c>
      <c r="O184" s="63">
        <f t="shared" si="13"/>
        <v>0</v>
      </c>
      <c r="P184" s="63">
        <f t="shared" si="15"/>
        <v>0</v>
      </c>
      <c r="Q184" s="65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</row>
    <row r="185" spans="1:133" hidden="1" x14ac:dyDescent="0.2">
      <c r="A185" s="62"/>
      <c r="B185" s="61">
        <v>542</v>
      </c>
      <c r="C185" s="62" t="s">
        <v>314</v>
      </c>
      <c r="D185" s="63"/>
      <c r="E185" s="63"/>
      <c r="F185" s="63">
        <f t="shared" si="14"/>
        <v>0</v>
      </c>
      <c r="G185" s="63"/>
      <c r="H185" s="63"/>
      <c r="I185" s="63"/>
      <c r="J185" s="65"/>
      <c r="K185" s="63"/>
      <c r="L185" s="63">
        <f t="shared" si="17"/>
        <v>0</v>
      </c>
      <c r="M185" s="63"/>
      <c r="N185" s="63">
        <f t="shared" si="16"/>
        <v>0</v>
      </c>
      <c r="O185" s="63">
        <f t="shared" si="13"/>
        <v>0</v>
      </c>
      <c r="P185" s="63">
        <f t="shared" si="15"/>
        <v>0</v>
      </c>
      <c r="Q185" s="65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</row>
    <row r="186" spans="1:133" hidden="1" x14ac:dyDescent="0.2">
      <c r="A186" s="62"/>
      <c r="B186" s="61">
        <v>543</v>
      </c>
      <c r="C186" s="62" t="s">
        <v>315</v>
      </c>
      <c r="D186" s="63"/>
      <c r="E186" s="63"/>
      <c r="F186" s="63">
        <f t="shared" si="14"/>
        <v>0</v>
      </c>
      <c r="G186" s="63"/>
      <c r="H186" s="63"/>
      <c r="I186" s="63"/>
      <c r="J186" s="65"/>
      <c r="K186" s="63"/>
      <c r="L186" s="63">
        <f t="shared" si="17"/>
        <v>0</v>
      </c>
      <c r="M186" s="63"/>
      <c r="N186" s="63">
        <f t="shared" si="16"/>
        <v>0</v>
      </c>
      <c r="O186" s="63">
        <f t="shared" si="13"/>
        <v>0</v>
      </c>
      <c r="P186" s="63">
        <f t="shared" si="15"/>
        <v>0</v>
      </c>
      <c r="Q186" s="65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</row>
    <row r="187" spans="1:133" hidden="1" x14ac:dyDescent="0.2">
      <c r="A187" s="62"/>
      <c r="B187" s="61">
        <v>544</v>
      </c>
      <c r="C187" s="62" t="s">
        <v>316</v>
      </c>
      <c r="D187" s="63"/>
      <c r="E187" s="63"/>
      <c r="F187" s="63">
        <f t="shared" si="14"/>
        <v>0</v>
      </c>
      <c r="G187" s="63"/>
      <c r="H187" s="63"/>
      <c r="I187" s="63"/>
      <c r="J187" s="65"/>
      <c r="K187" s="63"/>
      <c r="L187" s="63">
        <f t="shared" si="17"/>
        <v>0</v>
      </c>
      <c r="M187" s="63"/>
      <c r="N187" s="63">
        <f t="shared" si="16"/>
        <v>0</v>
      </c>
      <c r="O187" s="63">
        <f t="shared" si="13"/>
        <v>0</v>
      </c>
      <c r="P187" s="63">
        <f t="shared" si="15"/>
        <v>0</v>
      </c>
      <c r="Q187" s="65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</row>
    <row r="188" spans="1:133" hidden="1" x14ac:dyDescent="0.2">
      <c r="A188" s="62"/>
      <c r="B188" s="61">
        <v>545</v>
      </c>
      <c r="C188" s="62" t="s">
        <v>317</v>
      </c>
      <c r="D188" s="63"/>
      <c r="E188" s="63"/>
      <c r="F188" s="63">
        <f t="shared" si="14"/>
        <v>0</v>
      </c>
      <c r="G188" s="63"/>
      <c r="H188" s="63"/>
      <c r="I188" s="63"/>
      <c r="J188" s="65"/>
      <c r="K188" s="63"/>
      <c r="L188" s="63">
        <f t="shared" si="17"/>
        <v>0</v>
      </c>
      <c r="M188" s="63"/>
      <c r="N188" s="63">
        <f t="shared" si="16"/>
        <v>0</v>
      </c>
      <c r="O188" s="63">
        <f t="shared" si="13"/>
        <v>0</v>
      </c>
      <c r="P188" s="63">
        <f t="shared" si="15"/>
        <v>0</v>
      </c>
      <c r="Q188" s="65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</row>
    <row r="189" spans="1:133" hidden="1" x14ac:dyDescent="0.2">
      <c r="A189" s="62"/>
      <c r="B189" s="61">
        <v>546</v>
      </c>
      <c r="C189" s="62" t="s">
        <v>318</v>
      </c>
      <c r="D189" s="63"/>
      <c r="E189" s="63"/>
      <c r="F189" s="63">
        <f t="shared" si="14"/>
        <v>0</v>
      </c>
      <c r="G189" s="63"/>
      <c r="H189" s="63"/>
      <c r="I189" s="63"/>
      <c r="J189" s="65"/>
      <c r="K189" s="63"/>
      <c r="L189" s="63">
        <f t="shared" si="17"/>
        <v>0</v>
      </c>
      <c r="M189" s="63"/>
      <c r="N189" s="63">
        <f t="shared" si="16"/>
        <v>0</v>
      </c>
      <c r="O189" s="63">
        <f t="shared" si="13"/>
        <v>0</v>
      </c>
      <c r="P189" s="63">
        <f t="shared" si="15"/>
        <v>0</v>
      </c>
      <c r="Q189" s="65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</row>
    <row r="190" spans="1:133" hidden="1" x14ac:dyDescent="0.2">
      <c r="A190" s="62"/>
      <c r="B190" s="61">
        <v>547</v>
      </c>
      <c r="C190" s="62" t="s">
        <v>319</v>
      </c>
      <c r="D190" s="63"/>
      <c r="E190" s="63"/>
      <c r="F190" s="63">
        <f t="shared" si="14"/>
        <v>0</v>
      </c>
      <c r="G190" s="63"/>
      <c r="H190" s="63"/>
      <c r="I190" s="63"/>
      <c r="J190" s="65"/>
      <c r="K190" s="63"/>
      <c r="L190" s="63">
        <f t="shared" si="17"/>
        <v>0</v>
      </c>
      <c r="M190" s="63"/>
      <c r="N190" s="63">
        <f t="shared" si="16"/>
        <v>0</v>
      </c>
      <c r="O190" s="63">
        <f t="shared" si="13"/>
        <v>0</v>
      </c>
      <c r="P190" s="63">
        <f t="shared" si="15"/>
        <v>0</v>
      </c>
      <c r="Q190" s="65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</row>
    <row r="191" spans="1:133" hidden="1" x14ac:dyDescent="0.2">
      <c r="A191" s="62"/>
      <c r="B191" s="61">
        <v>548</v>
      </c>
      <c r="C191" s="62" t="s">
        <v>320</v>
      </c>
      <c r="D191" s="63"/>
      <c r="E191" s="63"/>
      <c r="F191" s="63">
        <f t="shared" si="14"/>
        <v>0</v>
      </c>
      <c r="G191" s="63"/>
      <c r="H191" s="63"/>
      <c r="I191" s="63"/>
      <c r="J191" s="65"/>
      <c r="K191" s="63"/>
      <c r="L191" s="63">
        <f t="shared" si="17"/>
        <v>0</v>
      </c>
      <c r="M191" s="63"/>
      <c r="N191" s="63">
        <f t="shared" si="16"/>
        <v>0</v>
      </c>
      <c r="O191" s="63">
        <f t="shared" si="13"/>
        <v>0</v>
      </c>
      <c r="P191" s="63">
        <f t="shared" si="15"/>
        <v>0</v>
      </c>
      <c r="Q191" s="65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</row>
    <row r="192" spans="1:133" hidden="1" x14ac:dyDescent="0.2">
      <c r="A192" s="62"/>
      <c r="B192" s="61">
        <v>549</v>
      </c>
      <c r="C192" s="62" t="s">
        <v>321</v>
      </c>
      <c r="D192" s="63"/>
      <c r="E192" s="63"/>
      <c r="F192" s="63">
        <f t="shared" si="14"/>
        <v>0</v>
      </c>
      <c r="G192" s="63"/>
      <c r="H192" s="63"/>
      <c r="I192" s="63"/>
      <c r="J192" s="65"/>
      <c r="K192" s="63"/>
      <c r="L192" s="63">
        <f t="shared" si="17"/>
        <v>0</v>
      </c>
      <c r="M192" s="63"/>
      <c r="N192" s="63">
        <f t="shared" si="16"/>
        <v>0</v>
      </c>
      <c r="O192" s="63">
        <f t="shared" si="13"/>
        <v>0</v>
      </c>
      <c r="P192" s="63">
        <f t="shared" si="15"/>
        <v>0</v>
      </c>
      <c r="Q192" s="65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</row>
    <row r="193" spans="1:133" hidden="1" x14ac:dyDescent="0.2">
      <c r="A193" s="62"/>
      <c r="B193" s="61">
        <v>550</v>
      </c>
      <c r="C193" s="62" t="s">
        <v>322</v>
      </c>
      <c r="D193" s="63"/>
      <c r="E193" s="63"/>
      <c r="F193" s="63">
        <f t="shared" si="14"/>
        <v>0</v>
      </c>
      <c r="G193" s="63"/>
      <c r="H193" s="63"/>
      <c r="I193" s="63"/>
      <c r="J193" s="65"/>
      <c r="K193" s="63"/>
      <c r="L193" s="63">
        <f t="shared" si="17"/>
        <v>0</v>
      </c>
      <c r="M193" s="63"/>
      <c r="N193" s="63">
        <f t="shared" si="16"/>
        <v>0</v>
      </c>
      <c r="O193" s="63">
        <f t="shared" si="13"/>
        <v>0</v>
      </c>
      <c r="P193" s="63">
        <f t="shared" si="15"/>
        <v>0</v>
      </c>
      <c r="Q193" s="65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</row>
    <row r="194" spans="1:133" hidden="1" x14ac:dyDescent="0.2">
      <c r="A194" s="62"/>
      <c r="B194" s="61">
        <v>557</v>
      </c>
      <c r="C194" s="62" t="s">
        <v>323</v>
      </c>
      <c r="D194" s="63"/>
      <c r="E194" s="63"/>
      <c r="F194" s="63">
        <f t="shared" si="14"/>
        <v>0</v>
      </c>
      <c r="G194" s="63"/>
      <c r="H194" s="63"/>
      <c r="I194" s="63"/>
      <c r="J194" s="65"/>
      <c r="K194" s="63"/>
      <c r="L194" s="63">
        <f t="shared" si="17"/>
        <v>0</v>
      </c>
      <c r="M194" s="63"/>
      <c r="N194" s="63">
        <f t="shared" si="16"/>
        <v>0</v>
      </c>
      <c r="O194" s="63">
        <f t="shared" si="13"/>
        <v>0</v>
      </c>
      <c r="P194" s="63">
        <f t="shared" si="15"/>
        <v>0</v>
      </c>
      <c r="Q194" s="65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</row>
    <row r="195" spans="1:133" hidden="1" x14ac:dyDescent="0.2">
      <c r="A195" s="62"/>
      <c r="B195" s="61">
        <v>558</v>
      </c>
      <c r="C195" s="62" t="s">
        <v>324</v>
      </c>
      <c r="D195" s="63"/>
      <c r="E195" s="63"/>
      <c r="F195" s="63">
        <f t="shared" si="14"/>
        <v>0</v>
      </c>
      <c r="G195" s="63"/>
      <c r="H195" s="63"/>
      <c r="I195" s="63"/>
      <c r="J195" s="65"/>
      <c r="K195" s="63"/>
      <c r="L195" s="63">
        <f t="shared" si="17"/>
        <v>0</v>
      </c>
      <c r="M195" s="63"/>
      <c r="N195" s="63">
        <f t="shared" si="16"/>
        <v>0</v>
      </c>
      <c r="O195" s="63">
        <f t="shared" si="13"/>
        <v>0</v>
      </c>
      <c r="P195" s="63">
        <f t="shared" si="15"/>
        <v>0</v>
      </c>
      <c r="Q195" s="65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</row>
    <row r="196" spans="1:133" hidden="1" x14ac:dyDescent="0.2">
      <c r="A196" s="62"/>
      <c r="B196" s="61">
        <v>561</v>
      </c>
      <c r="C196" s="62" t="s">
        <v>325</v>
      </c>
      <c r="D196" s="63"/>
      <c r="E196" s="63"/>
      <c r="F196" s="63">
        <f t="shared" si="14"/>
        <v>0</v>
      </c>
      <c r="G196" s="63"/>
      <c r="H196" s="63"/>
      <c r="I196" s="63"/>
      <c r="J196" s="65"/>
      <c r="K196" s="63"/>
      <c r="L196" s="63">
        <f t="shared" si="17"/>
        <v>0</v>
      </c>
      <c r="M196" s="63"/>
      <c r="N196" s="63">
        <f t="shared" si="16"/>
        <v>0</v>
      </c>
      <c r="O196" s="63">
        <f t="shared" si="13"/>
        <v>0</v>
      </c>
      <c r="P196" s="63">
        <f t="shared" si="15"/>
        <v>0</v>
      </c>
      <c r="Q196" s="65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</row>
    <row r="197" spans="1:133" hidden="1" x14ac:dyDescent="0.2">
      <c r="A197" s="62"/>
      <c r="B197" s="61">
        <v>562</v>
      </c>
      <c r="C197" s="62" t="s">
        <v>326</v>
      </c>
      <c r="D197" s="63"/>
      <c r="E197" s="63"/>
      <c r="F197" s="63">
        <f t="shared" si="14"/>
        <v>0</v>
      </c>
      <c r="G197" s="63"/>
      <c r="H197" s="63"/>
      <c r="I197" s="63"/>
      <c r="J197" s="65"/>
      <c r="K197" s="63"/>
      <c r="L197" s="63">
        <f t="shared" si="17"/>
        <v>0</v>
      </c>
      <c r="M197" s="63"/>
      <c r="N197" s="63">
        <f t="shared" si="16"/>
        <v>0</v>
      </c>
      <c r="O197" s="63">
        <f t="shared" si="13"/>
        <v>0</v>
      </c>
      <c r="P197" s="63">
        <f t="shared" si="15"/>
        <v>0</v>
      </c>
      <c r="Q197" s="65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</row>
    <row r="198" spans="1:133" hidden="1" x14ac:dyDescent="0.2">
      <c r="A198" s="62"/>
      <c r="B198" s="61">
        <v>563</v>
      </c>
      <c r="C198" s="62" t="s">
        <v>327</v>
      </c>
      <c r="D198" s="63"/>
      <c r="E198" s="63"/>
      <c r="F198" s="63">
        <f t="shared" si="14"/>
        <v>0</v>
      </c>
      <c r="G198" s="63"/>
      <c r="H198" s="63"/>
      <c r="I198" s="63"/>
      <c r="J198" s="65"/>
      <c r="K198" s="63"/>
      <c r="L198" s="63">
        <f t="shared" si="17"/>
        <v>0</v>
      </c>
      <c r="M198" s="63"/>
      <c r="N198" s="63">
        <f t="shared" si="16"/>
        <v>0</v>
      </c>
      <c r="O198" s="63">
        <f t="shared" si="13"/>
        <v>0</v>
      </c>
      <c r="P198" s="63">
        <f t="shared" si="15"/>
        <v>0</v>
      </c>
      <c r="Q198" s="65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</row>
    <row r="199" spans="1:133" hidden="1" x14ac:dyDescent="0.2">
      <c r="A199" s="62"/>
      <c r="B199" s="61">
        <v>564</v>
      </c>
      <c r="C199" s="62" t="s">
        <v>328</v>
      </c>
      <c r="D199" s="63"/>
      <c r="E199" s="63"/>
      <c r="F199" s="63">
        <f t="shared" si="14"/>
        <v>0</v>
      </c>
      <c r="G199" s="63"/>
      <c r="H199" s="63"/>
      <c r="I199" s="63"/>
      <c r="J199" s="65"/>
      <c r="K199" s="63"/>
      <c r="L199" s="63">
        <f t="shared" si="17"/>
        <v>0</v>
      </c>
      <c r="M199" s="63"/>
      <c r="N199" s="63">
        <f t="shared" si="16"/>
        <v>0</v>
      </c>
      <c r="O199" s="63">
        <f t="shared" si="13"/>
        <v>0</v>
      </c>
      <c r="P199" s="63">
        <f t="shared" si="15"/>
        <v>0</v>
      </c>
      <c r="Q199" s="65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</row>
    <row r="200" spans="1:133" hidden="1" x14ac:dyDescent="0.2">
      <c r="A200" s="62"/>
      <c r="B200" s="61">
        <v>565</v>
      </c>
      <c r="C200" s="62" t="s">
        <v>329</v>
      </c>
      <c r="D200" s="63"/>
      <c r="E200" s="63"/>
      <c r="F200" s="63">
        <f t="shared" si="14"/>
        <v>0</v>
      </c>
      <c r="G200" s="63"/>
      <c r="H200" s="63"/>
      <c r="I200" s="63"/>
      <c r="J200" s="65"/>
      <c r="K200" s="63"/>
      <c r="L200" s="63">
        <f t="shared" si="17"/>
        <v>0</v>
      </c>
      <c r="M200" s="63"/>
      <c r="N200" s="63">
        <f t="shared" si="16"/>
        <v>0</v>
      </c>
      <c r="O200" s="63">
        <f t="shared" ref="O200:O221" si="18">H200*100%</f>
        <v>0</v>
      </c>
      <c r="P200" s="63">
        <f t="shared" si="15"/>
        <v>0</v>
      </c>
      <c r="Q200" s="65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</row>
    <row r="201" spans="1:133" hidden="1" x14ac:dyDescent="0.2">
      <c r="A201" s="62"/>
      <c r="B201" s="61">
        <v>566</v>
      </c>
      <c r="C201" s="62" t="s">
        <v>330</v>
      </c>
      <c r="D201" s="63"/>
      <c r="E201" s="63"/>
      <c r="F201" s="63">
        <f t="shared" ref="F201:F221" si="19">+D201+E201</f>
        <v>0</v>
      </c>
      <c r="G201" s="63"/>
      <c r="H201" s="63"/>
      <c r="I201" s="63"/>
      <c r="J201" s="65"/>
      <c r="K201" s="63"/>
      <c r="L201" s="63">
        <f t="shared" si="17"/>
        <v>0</v>
      </c>
      <c r="M201" s="63"/>
      <c r="N201" s="63">
        <f t="shared" si="16"/>
        <v>0</v>
      </c>
      <c r="O201" s="63">
        <f t="shared" si="18"/>
        <v>0</v>
      </c>
      <c r="P201" s="63">
        <f t="shared" ref="P201:P221" si="20">+N201+O201</f>
        <v>0</v>
      </c>
      <c r="Q201" s="65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</row>
    <row r="202" spans="1:133" hidden="1" x14ac:dyDescent="0.2">
      <c r="A202" s="62"/>
      <c r="B202" s="61">
        <v>567</v>
      </c>
      <c r="C202" s="62" t="s">
        <v>331</v>
      </c>
      <c r="D202" s="63"/>
      <c r="E202" s="63"/>
      <c r="F202" s="63">
        <f t="shared" si="19"/>
        <v>0</v>
      </c>
      <c r="G202" s="63"/>
      <c r="H202" s="63"/>
      <c r="I202" s="63"/>
      <c r="J202" s="65"/>
      <c r="K202" s="63"/>
      <c r="L202" s="63">
        <f t="shared" si="17"/>
        <v>0</v>
      </c>
      <c r="M202" s="63"/>
      <c r="N202" s="63">
        <f t="shared" si="16"/>
        <v>0</v>
      </c>
      <c r="O202" s="63">
        <f t="shared" si="18"/>
        <v>0</v>
      </c>
      <c r="P202" s="63">
        <f t="shared" si="20"/>
        <v>0</v>
      </c>
      <c r="Q202" s="65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</row>
    <row r="203" spans="1:133" hidden="1" x14ac:dyDescent="0.2">
      <c r="A203" s="62"/>
      <c r="B203" s="61">
        <v>568</v>
      </c>
      <c r="C203" s="62" t="s">
        <v>332</v>
      </c>
      <c r="D203" s="63"/>
      <c r="E203" s="63"/>
      <c r="F203" s="63">
        <f t="shared" si="19"/>
        <v>0</v>
      </c>
      <c r="G203" s="63"/>
      <c r="H203" s="63"/>
      <c r="I203" s="63"/>
      <c r="J203" s="65"/>
      <c r="K203" s="63"/>
      <c r="L203" s="63">
        <f t="shared" si="17"/>
        <v>0</v>
      </c>
      <c r="M203" s="63"/>
      <c r="N203" s="63">
        <f t="shared" si="16"/>
        <v>0</v>
      </c>
      <c r="O203" s="63">
        <f t="shared" si="18"/>
        <v>0</v>
      </c>
      <c r="P203" s="63">
        <f t="shared" si="20"/>
        <v>0</v>
      </c>
      <c r="Q203" s="65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</row>
    <row r="204" spans="1:133" hidden="1" x14ac:dyDescent="0.2">
      <c r="A204" s="62"/>
      <c r="B204" s="61">
        <v>570</v>
      </c>
      <c r="C204" s="62" t="s">
        <v>333</v>
      </c>
      <c r="D204" s="63"/>
      <c r="E204" s="63"/>
      <c r="F204" s="63">
        <f t="shared" si="19"/>
        <v>0</v>
      </c>
      <c r="G204" s="63"/>
      <c r="H204" s="63"/>
      <c r="I204" s="63"/>
      <c r="J204" s="65"/>
      <c r="K204" s="63"/>
      <c r="L204" s="63">
        <f t="shared" si="17"/>
        <v>0</v>
      </c>
      <c r="M204" s="63"/>
      <c r="N204" s="63">
        <f t="shared" si="16"/>
        <v>0</v>
      </c>
      <c r="O204" s="63">
        <f t="shared" si="18"/>
        <v>0</v>
      </c>
      <c r="P204" s="63">
        <f t="shared" si="20"/>
        <v>0</v>
      </c>
      <c r="Q204" s="65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</row>
    <row r="205" spans="1:133" hidden="1" x14ac:dyDescent="0.2">
      <c r="A205" s="62"/>
      <c r="B205" s="61">
        <v>571</v>
      </c>
      <c r="C205" s="62" t="s">
        <v>334</v>
      </c>
      <c r="D205" s="63"/>
      <c r="E205" s="63"/>
      <c r="F205" s="63">
        <f t="shared" si="19"/>
        <v>0</v>
      </c>
      <c r="G205" s="63"/>
      <c r="H205" s="63"/>
      <c r="I205" s="63"/>
      <c r="J205" s="65"/>
      <c r="K205" s="63"/>
      <c r="L205" s="63">
        <f t="shared" si="17"/>
        <v>0</v>
      </c>
      <c r="M205" s="63"/>
      <c r="N205" s="63">
        <f t="shared" si="16"/>
        <v>0</v>
      </c>
      <c r="O205" s="63">
        <f t="shared" si="18"/>
        <v>0</v>
      </c>
      <c r="P205" s="63">
        <f t="shared" si="20"/>
        <v>0</v>
      </c>
      <c r="Q205" s="65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</row>
    <row r="206" spans="1:133" hidden="1" x14ac:dyDescent="0.2">
      <c r="A206" s="62"/>
      <c r="B206" s="61">
        <v>573</v>
      </c>
      <c r="C206" s="62" t="s">
        <v>335</v>
      </c>
      <c r="D206" s="63"/>
      <c r="E206" s="63"/>
      <c r="F206" s="63">
        <f t="shared" si="19"/>
        <v>0</v>
      </c>
      <c r="G206" s="63"/>
      <c r="H206" s="63"/>
      <c r="I206" s="63"/>
      <c r="J206" s="65"/>
      <c r="K206" s="63"/>
      <c r="L206" s="63">
        <f t="shared" si="17"/>
        <v>0</v>
      </c>
      <c r="M206" s="63"/>
      <c r="N206" s="63">
        <f t="shared" si="16"/>
        <v>0</v>
      </c>
      <c r="O206" s="63">
        <f t="shared" si="18"/>
        <v>0</v>
      </c>
      <c r="P206" s="63">
        <f t="shared" si="20"/>
        <v>0</v>
      </c>
      <c r="Q206" s="65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</row>
    <row r="207" spans="1:133" hidden="1" x14ac:dyDescent="0.2">
      <c r="A207" s="62"/>
      <c r="B207" s="61">
        <v>574</v>
      </c>
      <c r="C207" s="62" t="s">
        <v>336</v>
      </c>
      <c r="D207" s="63"/>
      <c r="E207" s="63"/>
      <c r="F207" s="63">
        <f t="shared" si="19"/>
        <v>0</v>
      </c>
      <c r="G207" s="63"/>
      <c r="H207" s="63"/>
      <c r="I207" s="63"/>
      <c r="J207" s="65"/>
      <c r="K207" s="63"/>
      <c r="L207" s="63">
        <f t="shared" si="17"/>
        <v>0</v>
      </c>
      <c r="M207" s="63"/>
      <c r="N207" s="63">
        <f t="shared" si="16"/>
        <v>0</v>
      </c>
      <c r="O207" s="63">
        <f t="shared" si="18"/>
        <v>0</v>
      </c>
      <c r="P207" s="63">
        <f t="shared" si="20"/>
        <v>0</v>
      </c>
      <c r="Q207" s="65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</row>
    <row r="208" spans="1:133" hidden="1" x14ac:dyDescent="0.2">
      <c r="A208" s="62"/>
      <c r="B208" s="61">
        <v>575</v>
      </c>
      <c r="C208" s="62" t="s">
        <v>337</v>
      </c>
      <c r="D208" s="63"/>
      <c r="E208" s="63"/>
      <c r="F208" s="63">
        <f t="shared" si="19"/>
        <v>0</v>
      </c>
      <c r="G208" s="63"/>
      <c r="H208" s="63"/>
      <c r="I208" s="63"/>
      <c r="J208" s="65"/>
      <c r="K208" s="63"/>
      <c r="L208" s="63">
        <f t="shared" si="17"/>
        <v>0</v>
      </c>
      <c r="M208" s="63"/>
      <c r="N208" s="63">
        <f t="shared" si="16"/>
        <v>0</v>
      </c>
      <c r="O208" s="63">
        <f t="shared" si="18"/>
        <v>0</v>
      </c>
      <c r="P208" s="63">
        <f t="shared" si="20"/>
        <v>0</v>
      </c>
      <c r="Q208" s="65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</row>
    <row r="209" spans="1:133" hidden="1" x14ac:dyDescent="0.2">
      <c r="A209" s="62"/>
      <c r="B209" s="61">
        <v>600</v>
      </c>
      <c r="C209" s="62" t="s">
        <v>338</v>
      </c>
      <c r="D209" s="63"/>
      <c r="E209" s="63"/>
      <c r="F209" s="63">
        <f t="shared" si="19"/>
        <v>0</v>
      </c>
      <c r="G209" s="63"/>
      <c r="H209" s="63"/>
      <c r="I209" s="63"/>
      <c r="J209" s="65"/>
      <c r="K209" s="63"/>
      <c r="L209" s="63">
        <f t="shared" si="17"/>
        <v>0</v>
      </c>
      <c r="M209" s="63"/>
      <c r="N209" s="63">
        <f t="shared" si="16"/>
        <v>0</v>
      </c>
      <c r="O209" s="63">
        <f t="shared" si="18"/>
        <v>0</v>
      </c>
      <c r="P209" s="63">
        <f t="shared" si="20"/>
        <v>0</v>
      </c>
      <c r="Q209" s="65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</row>
    <row r="210" spans="1:133" hidden="1" x14ac:dyDescent="0.2">
      <c r="A210" s="62"/>
      <c r="B210" s="61">
        <v>601</v>
      </c>
      <c r="C210" s="62" t="s">
        <v>339</v>
      </c>
      <c r="D210" s="63"/>
      <c r="E210" s="63"/>
      <c r="F210" s="63">
        <f t="shared" si="19"/>
        <v>0</v>
      </c>
      <c r="G210" s="63"/>
      <c r="H210" s="63"/>
      <c r="I210" s="63"/>
      <c r="J210" s="65"/>
      <c r="K210" s="63"/>
      <c r="L210" s="63">
        <f t="shared" si="17"/>
        <v>0</v>
      </c>
      <c r="M210" s="63"/>
      <c r="N210" s="63">
        <f t="shared" si="16"/>
        <v>0</v>
      </c>
      <c r="O210" s="63">
        <f t="shared" si="18"/>
        <v>0</v>
      </c>
      <c r="P210" s="63">
        <f t="shared" si="20"/>
        <v>0</v>
      </c>
      <c r="Q210" s="65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</row>
    <row r="211" spans="1:133" hidden="1" x14ac:dyDescent="0.2">
      <c r="A211" s="62"/>
      <c r="B211" s="61">
        <v>602</v>
      </c>
      <c r="C211" s="62" t="s">
        <v>340</v>
      </c>
      <c r="D211" s="63"/>
      <c r="E211" s="63"/>
      <c r="F211" s="63">
        <f t="shared" si="19"/>
        <v>0</v>
      </c>
      <c r="G211" s="63"/>
      <c r="H211" s="63"/>
      <c r="I211" s="63"/>
      <c r="J211" s="65"/>
      <c r="K211" s="63"/>
      <c r="L211" s="63">
        <f t="shared" si="17"/>
        <v>0</v>
      </c>
      <c r="M211" s="63"/>
      <c r="N211" s="63">
        <f t="shared" si="16"/>
        <v>0</v>
      </c>
      <c r="O211" s="63">
        <f t="shared" si="18"/>
        <v>0</v>
      </c>
      <c r="P211" s="63">
        <f t="shared" si="20"/>
        <v>0</v>
      </c>
      <c r="Q211" s="65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G211" s="47"/>
      <c r="CH211" s="47"/>
      <c r="CI211" s="47"/>
      <c r="CJ211" s="47"/>
      <c r="CK211" s="47"/>
      <c r="CL211" s="47"/>
      <c r="CM211" s="47"/>
      <c r="CN211" s="47"/>
      <c r="CO211" s="47"/>
      <c r="CP211" s="4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</row>
    <row r="212" spans="1:133" hidden="1" x14ac:dyDescent="0.2">
      <c r="A212" s="62"/>
      <c r="B212" s="61">
        <v>603</v>
      </c>
      <c r="C212" s="62" t="s">
        <v>341</v>
      </c>
      <c r="D212" s="63"/>
      <c r="E212" s="63"/>
      <c r="F212" s="63">
        <f t="shared" si="19"/>
        <v>0</v>
      </c>
      <c r="G212" s="63"/>
      <c r="H212" s="63"/>
      <c r="I212" s="63"/>
      <c r="J212" s="65"/>
      <c r="K212" s="63"/>
      <c r="L212" s="63">
        <f t="shared" si="17"/>
        <v>0</v>
      </c>
      <c r="M212" s="63"/>
      <c r="N212" s="63">
        <f t="shared" si="16"/>
        <v>0</v>
      </c>
      <c r="O212" s="63">
        <f t="shared" si="18"/>
        <v>0</v>
      </c>
      <c r="P212" s="63">
        <f t="shared" si="20"/>
        <v>0</v>
      </c>
      <c r="Q212" s="65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</row>
    <row r="213" spans="1:133" hidden="1" x14ac:dyDescent="0.2">
      <c r="A213" s="62"/>
      <c r="B213" s="61">
        <v>604</v>
      </c>
      <c r="C213" s="62" t="s">
        <v>342</v>
      </c>
      <c r="D213" s="63"/>
      <c r="E213" s="63"/>
      <c r="F213" s="63">
        <f t="shared" si="19"/>
        <v>0</v>
      </c>
      <c r="G213" s="63"/>
      <c r="H213" s="63"/>
      <c r="I213" s="63"/>
      <c r="J213" s="65"/>
      <c r="K213" s="63"/>
      <c r="L213" s="63">
        <f t="shared" si="17"/>
        <v>0</v>
      </c>
      <c r="M213" s="63"/>
      <c r="N213" s="63">
        <f t="shared" si="16"/>
        <v>0</v>
      </c>
      <c r="O213" s="63">
        <f t="shared" si="18"/>
        <v>0</v>
      </c>
      <c r="P213" s="63">
        <f t="shared" si="20"/>
        <v>0</v>
      </c>
      <c r="Q213" s="65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G213" s="47"/>
      <c r="CH213" s="47"/>
      <c r="CI213" s="47"/>
      <c r="CJ213" s="47"/>
      <c r="CK213" s="47"/>
      <c r="CL213" s="47"/>
      <c r="CM213" s="47"/>
      <c r="CN213" s="47"/>
      <c r="CO213" s="47"/>
      <c r="CP213" s="4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</row>
    <row r="214" spans="1:133" hidden="1" x14ac:dyDescent="0.2">
      <c r="A214" s="62"/>
      <c r="B214" s="61">
        <v>606</v>
      </c>
      <c r="C214" s="62" t="s">
        <v>343</v>
      </c>
      <c r="D214" s="63"/>
      <c r="E214" s="63"/>
      <c r="F214" s="63">
        <f t="shared" si="19"/>
        <v>0</v>
      </c>
      <c r="G214" s="63"/>
      <c r="H214" s="63"/>
      <c r="I214" s="63"/>
      <c r="J214" s="65"/>
      <c r="K214" s="63"/>
      <c r="L214" s="63">
        <f t="shared" si="17"/>
        <v>0</v>
      </c>
      <c r="M214" s="63"/>
      <c r="N214" s="63">
        <f t="shared" si="16"/>
        <v>0</v>
      </c>
      <c r="O214" s="63">
        <f t="shared" si="18"/>
        <v>0</v>
      </c>
      <c r="P214" s="63">
        <f t="shared" si="20"/>
        <v>0</v>
      </c>
      <c r="Q214" s="65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</row>
    <row r="215" spans="1:133" hidden="1" x14ac:dyDescent="0.2">
      <c r="A215" s="62"/>
      <c r="B215" s="61">
        <v>607</v>
      </c>
      <c r="C215" s="62" t="s">
        <v>344</v>
      </c>
      <c r="D215" s="63"/>
      <c r="E215" s="63"/>
      <c r="F215" s="63">
        <f t="shared" si="19"/>
        <v>0</v>
      </c>
      <c r="G215" s="63"/>
      <c r="H215" s="63"/>
      <c r="I215" s="63"/>
      <c r="J215" s="65"/>
      <c r="K215" s="63"/>
      <c r="L215" s="63">
        <f t="shared" si="17"/>
        <v>0</v>
      </c>
      <c r="M215" s="63"/>
      <c r="N215" s="63">
        <f t="shared" si="16"/>
        <v>0</v>
      </c>
      <c r="O215" s="63">
        <f t="shared" si="18"/>
        <v>0</v>
      </c>
      <c r="P215" s="63">
        <f t="shared" si="20"/>
        <v>0</v>
      </c>
      <c r="Q215" s="65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G215" s="47"/>
      <c r="CH215" s="47"/>
      <c r="CI215" s="47"/>
      <c r="CJ215" s="47"/>
      <c r="CK215" s="47"/>
      <c r="CL215" s="47"/>
      <c r="CM215" s="47"/>
      <c r="CN215" s="47"/>
      <c r="CO215" s="47"/>
      <c r="CP215" s="4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</row>
    <row r="216" spans="1:133" hidden="1" x14ac:dyDescent="0.2">
      <c r="A216" s="62"/>
      <c r="B216" s="61">
        <v>608</v>
      </c>
      <c r="C216" s="62" t="s">
        <v>345</v>
      </c>
      <c r="D216" s="63"/>
      <c r="E216" s="63"/>
      <c r="F216" s="63">
        <f t="shared" si="19"/>
        <v>0</v>
      </c>
      <c r="G216" s="63"/>
      <c r="H216" s="63"/>
      <c r="I216" s="63"/>
      <c r="J216" s="65"/>
      <c r="K216" s="63"/>
      <c r="L216" s="63">
        <f t="shared" si="17"/>
        <v>0</v>
      </c>
      <c r="M216" s="63"/>
      <c r="N216" s="63">
        <f t="shared" si="16"/>
        <v>0</v>
      </c>
      <c r="O216" s="63">
        <f t="shared" si="18"/>
        <v>0</v>
      </c>
      <c r="P216" s="63">
        <f t="shared" si="20"/>
        <v>0</v>
      </c>
      <c r="Q216" s="65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G216" s="47"/>
      <c r="CH216" s="47"/>
      <c r="CI216" s="47"/>
      <c r="CJ216" s="47"/>
      <c r="CK216" s="47"/>
      <c r="CL216" s="47"/>
      <c r="CM216" s="47"/>
      <c r="CN216" s="47"/>
      <c r="CO216" s="47"/>
      <c r="CP216" s="4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</row>
    <row r="217" spans="1:133" hidden="1" x14ac:dyDescent="0.2">
      <c r="A217" s="62"/>
      <c r="B217" s="61">
        <v>609</v>
      </c>
      <c r="C217" s="62" t="s">
        <v>346</v>
      </c>
      <c r="D217" s="63"/>
      <c r="E217" s="63"/>
      <c r="F217" s="63">
        <f t="shared" si="19"/>
        <v>0</v>
      </c>
      <c r="G217" s="63"/>
      <c r="H217" s="63"/>
      <c r="I217" s="63"/>
      <c r="J217" s="65"/>
      <c r="K217" s="63"/>
      <c r="L217" s="63">
        <f t="shared" si="17"/>
        <v>0</v>
      </c>
      <c r="M217" s="63"/>
      <c r="N217" s="63">
        <f t="shared" si="16"/>
        <v>0</v>
      </c>
      <c r="O217" s="63">
        <f t="shared" si="18"/>
        <v>0</v>
      </c>
      <c r="P217" s="63">
        <f t="shared" si="20"/>
        <v>0</v>
      </c>
      <c r="Q217" s="65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G217" s="47"/>
      <c r="CH217" s="47"/>
      <c r="CI217" s="47"/>
      <c r="CJ217" s="47"/>
      <c r="CK217" s="47"/>
      <c r="CL217" s="47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</row>
    <row r="218" spans="1:133" hidden="1" x14ac:dyDescent="0.2">
      <c r="A218" s="62"/>
      <c r="B218" s="61">
        <v>610</v>
      </c>
      <c r="C218" s="62" t="s">
        <v>347</v>
      </c>
      <c r="D218" s="63"/>
      <c r="E218" s="63"/>
      <c r="F218" s="63">
        <f t="shared" si="19"/>
        <v>0</v>
      </c>
      <c r="G218" s="63"/>
      <c r="H218" s="63"/>
      <c r="I218" s="63"/>
      <c r="J218" s="65"/>
      <c r="K218" s="63"/>
      <c r="L218" s="63">
        <f t="shared" si="17"/>
        <v>0</v>
      </c>
      <c r="M218" s="63"/>
      <c r="N218" s="63">
        <f t="shared" si="16"/>
        <v>0</v>
      </c>
      <c r="O218" s="63">
        <f t="shared" si="18"/>
        <v>0</v>
      </c>
      <c r="P218" s="63">
        <f t="shared" si="20"/>
        <v>0</v>
      </c>
      <c r="Q218" s="65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</row>
    <row r="219" spans="1:133" hidden="1" x14ac:dyDescent="0.2">
      <c r="A219" s="62"/>
      <c r="B219" s="61">
        <v>611</v>
      </c>
      <c r="C219" s="62" t="s">
        <v>348</v>
      </c>
      <c r="D219" s="63"/>
      <c r="E219" s="63"/>
      <c r="F219" s="63">
        <f t="shared" si="19"/>
        <v>0</v>
      </c>
      <c r="G219" s="63"/>
      <c r="H219" s="63"/>
      <c r="I219" s="63"/>
      <c r="J219" s="65"/>
      <c r="K219" s="63"/>
      <c r="L219" s="63">
        <f t="shared" si="17"/>
        <v>0</v>
      </c>
      <c r="M219" s="63"/>
      <c r="N219" s="63">
        <f t="shared" ref="N219:N221" si="21">+L219+M219</f>
        <v>0</v>
      </c>
      <c r="O219" s="63">
        <f t="shared" si="18"/>
        <v>0</v>
      </c>
      <c r="P219" s="63">
        <f t="shared" si="20"/>
        <v>0</v>
      </c>
      <c r="Q219" s="65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G219" s="47"/>
      <c r="CH219" s="47"/>
      <c r="CI219" s="47"/>
      <c r="CJ219" s="47"/>
      <c r="CK219" s="47"/>
      <c r="CL219" s="47"/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</row>
    <row r="220" spans="1:133" hidden="1" x14ac:dyDescent="0.2">
      <c r="A220" s="62"/>
      <c r="B220" s="61">
        <v>612</v>
      </c>
      <c r="C220" s="62" t="s">
        <v>349</v>
      </c>
      <c r="D220" s="63"/>
      <c r="E220" s="63"/>
      <c r="F220" s="63">
        <f t="shared" si="19"/>
        <v>0</v>
      </c>
      <c r="G220" s="63"/>
      <c r="H220" s="63"/>
      <c r="I220" s="63"/>
      <c r="J220" s="65"/>
      <c r="K220" s="63"/>
      <c r="L220" s="63">
        <f t="shared" si="17"/>
        <v>0</v>
      </c>
      <c r="M220" s="63"/>
      <c r="N220" s="63">
        <f t="shared" si="21"/>
        <v>0</v>
      </c>
      <c r="O220" s="63">
        <f t="shared" si="18"/>
        <v>0</v>
      </c>
      <c r="P220" s="63">
        <f t="shared" si="20"/>
        <v>0</v>
      </c>
      <c r="Q220" s="65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G220" s="47"/>
      <c r="CH220" s="47"/>
      <c r="CI220" s="47"/>
      <c r="CJ220" s="47"/>
      <c r="CK220" s="47"/>
      <c r="CL220" s="47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</row>
    <row r="221" spans="1:133" hidden="1" x14ac:dyDescent="0.2">
      <c r="A221" s="62"/>
      <c r="B221" s="61">
        <v>617</v>
      </c>
      <c r="C221" s="62" t="s">
        <v>350</v>
      </c>
      <c r="D221" s="63"/>
      <c r="E221" s="63"/>
      <c r="F221" s="63">
        <f t="shared" si="19"/>
        <v>0</v>
      </c>
      <c r="G221" s="63"/>
      <c r="H221" s="63"/>
      <c r="I221" s="63"/>
      <c r="J221" s="65"/>
      <c r="K221" s="63"/>
      <c r="L221" s="63">
        <f t="shared" si="17"/>
        <v>0</v>
      </c>
      <c r="M221" s="63"/>
      <c r="N221" s="63">
        <f t="shared" si="21"/>
        <v>0</v>
      </c>
      <c r="O221" s="63">
        <f t="shared" si="18"/>
        <v>0</v>
      </c>
      <c r="P221" s="63">
        <f t="shared" si="20"/>
        <v>0</v>
      </c>
      <c r="Q221" s="65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G221" s="47"/>
      <c r="CH221" s="47"/>
      <c r="CI221" s="47"/>
      <c r="CJ221" s="47"/>
      <c r="CK221" s="47"/>
      <c r="CL221" s="47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</row>
    <row r="222" spans="1:133" s="71" customFormat="1" x14ac:dyDescent="0.2">
      <c r="A222" s="67"/>
      <c r="B222" s="67"/>
      <c r="C222" s="67" t="s">
        <v>351</v>
      </c>
      <c r="D222" s="68">
        <f>'[4]6146'!$K$236</f>
        <v>36609063</v>
      </c>
      <c r="E222" s="68">
        <f t="shared" ref="E222:I222" si="22">SUM(E7:E221)</f>
        <v>0</v>
      </c>
      <c r="F222" s="68">
        <f t="shared" si="22"/>
        <v>36609063</v>
      </c>
      <c r="G222" s="68">
        <f>'[4]6146'!$Y$236</f>
        <v>36609063</v>
      </c>
      <c r="H222" s="68">
        <f t="shared" si="22"/>
        <v>0</v>
      </c>
      <c r="I222" s="68">
        <f t="shared" si="22"/>
        <v>36609063</v>
      </c>
      <c r="J222" s="70"/>
      <c r="K222" s="68"/>
      <c r="L222" s="63">
        <f>SUM(L7:L221)</f>
        <v>0</v>
      </c>
      <c r="M222" s="63">
        <f t="shared" ref="M222:BX222" si="23">SUM(M7:M221)</f>
        <v>0</v>
      </c>
      <c r="N222" s="63">
        <f t="shared" si="23"/>
        <v>0</v>
      </c>
      <c r="O222" s="63">
        <f t="shared" si="23"/>
        <v>0</v>
      </c>
      <c r="P222" s="63">
        <f t="shared" si="23"/>
        <v>0</v>
      </c>
      <c r="Q222" s="65">
        <f t="shared" si="23"/>
        <v>0</v>
      </c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89"/>
      <c r="BE222" s="89"/>
      <c r="BF222" s="89"/>
      <c r="BG222" s="89"/>
      <c r="BH222" s="89"/>
      <c r="BI222" s="89"/>
      <c r="BJ222" s="89"/>
      <c r="BK222" s="89"/>
      <c r="BL222" s="89"/>
      <c r="BM222" s="89"/>
      <c r="BN222" s="89"/>
      <c r="BO222" s="89"/>
      <c r="BP222" s="89"/>
      <c r="BQ222" s="89"/>
      <c r="BR222" s="89"/>
      <c r="BS222" s="89"/>
      <c r="BT222" s="89"/>
      <c r="BU222" s="89"/>
      <c r="BV222" s="89"/>
      <c r="BW222" s="89"/>
      <c r="BX222" s="89"/>
      <c r="BY222" s="89"/>
      <c r="BZ222" s="89"/>
      <c r="CA222" s="89"/>
      <c r="CB222" s="89"/>
      <c r="CC222" s="89"/>
      <c r="CD222" s="89"/>
      <c r="CE222" s="89"/>
      <c r="CF222" s="89"/>
      <c r="CG222" s="89"/>
      <c r="CH222" s="89"/>
      <c r="CI222" s="89"/>
      <c r="CJ222" s="89"/>
      <c r="CK222" s="89"/>
      <c r="CL222" s="89"/>
      <c r="CM222" s="89"/>
      <c r="CN222" s="89"/>
      <c r="CO222" s="89"/>
      <c r="CP222" s="89"/>
      <c r="CQ222" s="89"/>
      <c r="CR222" s="89"/>
      <c r="CS222" s="89"/>
      <c r="CT222" s="89"/>
      <c r="CU222" s="89"/>
      <c r="CV222" s="89"/>
      <c r="CW222" s="89"/>
      <c r="CX222" s="89"/>
      <c r="CY222" s="89"/>
      <c r="CZ222" s="89"/>
      <c r="DA222" s="89"/>
      <c r="DB222" s="89"/>
      <c r="DC222" s="89"/>
      <c r="DD222" s="89"/>
      <c r="DE222" s="89"/>
      <c r="DF222" s="89"/>
      <c r="DG222" s="89"/>
      <c r="DH222" s="89"/>
      <c r="DI222" s="89"/>
      <c r="DJ222" s="89"/>
      <c r="DK222" s="89"/>
      <c r="DL222" s="89"/>
      <c r="DM222" s="89"/>
      <c r="DN222" s="89"/>
      <c r="DO222" s="89"/>
      <c r="DP222" s="89"/>
      <c r="DQ222" s="89"/>
      <c r="DR222" s="89"/>
      <c r="DS222" s="89"/>
      <c r="DT222" s="89"/>
      <c r="DU222" s="89"/>
      <c r="DV222" s="89"/>
      <c r="DW222" s="89"/>
      <c r="DX222" s="89"/>
      <c r="DY222" s="89"/>
      <c r="DZ222" s="89"/>
      <c r="EA222" s="89"/>
      <c r="EB222" s="89"/>
      <c r="EC222" s="89"/>
    </row>
    <row r="223" spans="1:133" x14ac:dyDescent="0.2">
      <c r="A223" s="72" t="s">
        <v>352</v>
      </c>
      <c r="B223" s="62"/>
      <c r="C223" s="62"/>
      <c r="D223" s="63"/>
      <c r="E223" s="63"/>
      <c r="F223" s="63"/>
      <c r="G223" s="63">
        <f>+'[2]9500-7209-SFY23-A'!E221</f>
        <v>0</v>
      </c>
      <c r="H223" s="63"/>
      <c r="I223" s="63"/>
      <c r="J223" s="65"/>
      <c r="K223" s="63"/>
      <c r="L223" s="63"/>
      <c r="M223" s="63"/>
      <c r="N223" s="63"/>
      <c r="O223" s="63"/>
      <c r="P223" s="63"/>
      <c r="Q223" s="65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47"/>
      <c r="AQ223" s="47"/>
      <c r="AR223" s="47"/>
      <c r="AS223" s="47"/>
      <c r="AT223" s="47"/>
      <c r="AU223" s="47"/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  <c r="BZ223" s="47"/>
      <c r="CA223" s="47"/>
      <c r="CB223" s="47"/>
      <c r="CC223" s="47"/>
      <c r="CD223" s="47"/>
      <c r="CE223" s="47"/>
      <c r="CF223" s="47"/>
      <c r="CG223" s="47"/>
      <c r="CH223" s="47"/>
      <c r="CI223" s="47"/>
      <c r="CJ223" s="47"/>
      <c r="CK223" s="47"/>
      <c r="CL223" s="47"/>
      <c r="CM223" s="47"/>
      <c r="CN223" s="47"/>
      <c r="CO223" s="47"/>
      <c r="CP223" s="4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</row>
    <row r="224" spans="1:133" x14ac:dyDescent="0.2">
      <c r="A224" s="101">
        <v>403982</v>
      </c>
      <c r="B224" s="73" t="s">
        <v>353</v>
      </c>
      <c r="C224" s="62" t="s">
        <v>354</v>
      </c>
      <c r="D224" s="63">
        <f>'[4]6146'!$K$238</f>
        <v>21191414.550000001</v>
      </c>
      <c r="E224" s="63"/>
      <c r="F224" s="63">
        <f>SUM(D224:E224)</f>
        <v>21191414.550000001</v>
      </c>
      <c r="G224" s="63">
        <f>'[4]6146'!$Y$238</f>
        <v>21191414.550000001</v>
      </c>
      <c r="H224" s="63"/>
      <c r="I224" s="63">
        <f>SUM(G224:H224)</f>
        <v>21191414.550000001</v>
      </c>
      <c r="J224" s="63"/>
      <c r="K224" s="74" t="s">
        <v>355</v>
      </c>
      <c r="L224" s="75">
        <f>L222-E224</f>
        <v>0</v>
      </c>
      <c r="M224" s="76"/>
      <c r="N224" s="77"/>
      <c r="O224" s="75">
        <f>O222-H224</f>
        <v>0</v>
      </c>
      <c r="P224" s="76"/>
      <c r="Q224" s="7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G224" s="47"/>
      <c r="CH224" s="47"/>
      <c r="CI224" s="47"/>
      <c r="CJ224" s="47"/>
      <c r="CK224" s="47"/>
      <c r="CL224" s="47"/>
      <c r="CM224" s="47"/>
      <c r="CN224" s="47"/>
      <c r="CO224" s="47"/>
      <c r="CP224" s="4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</row>
    <row r="225" spans="1:133" x14ac:dyDescent="0.2">
      <c r="A225" s="101">
        <v>407095</v>
      </c>
      <c r="B225" s="62"/>
      <c r="C225" s="62" t="s">
        <v>356</v>
      </c>
      <c r="D225" s="63">
        <f>'[4]6146'!$K$239</f>
        <v>2800464.75</v>
      </c>
      <c r="E225" s="63"/>
      <c r="F225" s="63">
        <f>SUM(D225:E225)</f>
        <v>2800464.75</v>
      </c>
      <c r="G225" s="63">
        <f>'[4]6146'!$Y$239</f>
        <v>2800464.75</v>
      </c>
      <c r="H225" s="63"/>
      <c r="I225" s="63">
        <f t="shared" ref="I225" si="24">SUM(G225:H225)</f>
        <v>2800464.75</v>
      </c>
      <c r="J225" s="63"/>
      <c r="K225" s="74" t="s">
        <v>355</v>
      </c>
      <c r="L225" s="76"/>
      <c r="M225" s="75">
        <f>M222-E225</f>
        <v>0</v>
      </c>
      <c r="N225" s="77"/>
      <c r="O225" s="76"/>
      <c r="P225" s="75">
        <f>P222-H225</f>
        <v>0</v>
      </c>
      <c r="Q225" s="7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G225" s="47"/>
      <c r="CH225" s="47"/>
      <c r="CI225" s="47"/>
      <c r="CJ225" s="47"/>
      <c r="CK225" s="47"/>
      <c r="CL225" s="47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</row>
    <row r="226" spans="1:133" ht="13.5" thickBot="1" x14ac:dyDescent="0.25">
      <c r="A226" s="62"/>
      <c r="B226" s="60" t="s">
        <v>357</v>
      </c>
      <c r="C226" s="62" t="s">
        <v>358</v>
      </c>
      <c r="D226" s="63">
        <f>'[4]6146'!$K$240</f>
        <v>12617183.699999999</v>
      </c>
      <c r="E226" s="63">
        <f>E222-E224</f>
        <v>0</v>
      </c>
      <c r="F226" s="63">
        <f>SUM(D226:E226)</f>
        <v>12617183.699999999</v>
      </c>
      <c r="G226" s="63">
        <f>'[4]6146'!$Y$240</f>
        <v>12617183.699999999</v>
      </c>
      <c r="H226" s="63">
        <f>H222-H224</f>
        <v>0</v>
      </c>
      <c r="I226" s="63">
        <f>SUM(G226:H226)</f>
        <v>12617183.699999999</v>
      </c>
      <c r="J226" s="63"/>
      <c r="K226" s="78" t="s">
        <v>355</v>
      </c>
      <c r="L226" s="79"/>
      <c r="M226" s="79"/>
      <c r="N226" s="81">
        <f>N222-E226</f>
        <v>0</v>
      </c>
      <c r="O226" s="79"/>
      <c r="P226" s="79"/>
      <c r="Q226" s="81">
        <f>Q222-H226</f>
        <v>0</v>
      </c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G226" s="47"/>
      <c r="CH226" s="47"/>
      <c r="CI226" s="47"/>
      <c r="CJ226" s="47"/>
      <c r="CK226" s="47"/>
      <c r="CL226" s="47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</row>
    <row r="227" spans="1:133" x14ac:dyDescent="0.2">
      <c r="A227" s="62"/>
      <c r="B227" s="62"/>
      <c r="C227" s="67" t="s">
        <v>359</v>
      </c>
      <c r="D227" s="68">
        <f>SUM(D224:D226)</f>
        <v>36609063</v>
      </c>
      <c r="E227" s="68">
        <f t="shared" ref="E227:H227" si="25">SUM(E224:E226)</f>
        <v>0</v>
      </c>
      <c r="F227" s="68">
        <f>SUM(F224:F226)</f>
        <v>36609063</v>
      </c>
      <c r="G227" s="68">
        <f t="shared" si="25"/>
        <v>36609063</v>
      </c>
      <c r="H227" s="68">
        <f t="shared" si="25"/>
        <v>0</v>
      </c>
      <c r="I227" s="68">
        <f>SUM(I224:I226)</f>
        <v>36609063</v>
      </c>
      <c r="J227" s="63"/>
      <c r="K227" s="63"/>
      <c r="L227" s="47"/>
      <c r="M227" s="47"/>
      <c r="N227" s="47"/>
      <c r="O227" s="63"/>
      <c r="P227" s="63"/>
      <c r="Q227" s="63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G227" s="47"/>
      <c r="CH227" s="47"/>
      <c r="CI227" s="47"/>
      <c r="CJ227" s="47"/>
      <c r="CK227" s="47"/>
      <c r="CL227" s="47"/>
      <c r="CM227" s="47"/>
      <c r="CN227" s="47"/>
      <c r="CO227" s="47"/>
      <c r="CP227" s="4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</row>
    <row r="228" spans="1:133" x14ac:dyDescent="0.2"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</row>
    <row r="229" spans="1:133" x14ac:dyDescent="0.2">
      <c r="D229" s="47"/>
      <c r="E229" s="47"/>
      <c r="F229" s="47"/>
      <c r="G229" s="47"/>
      <c r="H229" s="47"/>
      <c r="I229" s="47"/>
      <c r="J229" s="47"/>
      <c r="K229" s="47"/>
      <c r="L229" s="84"/>
      <c r="M229" s="84"/>
      <c r="N229" s="84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</row>
    <row r="230" spans="1:133" ht="12.75" customHeight="1" x14ac:dyDescent="0.25">
      <c r="A230" s="82" t="s">
        <v>360</v>
      </c>
      <c r="B230" s="229" t="s">
        <v>386</v>
      </c>
      <c r="C230" s="229"/>
      <c r="D230" s="229"/>
      <c r="E230" s="229"/>
      <c r="F230" s="229"/>
      <c r="G230" s="229"/>
      <c r="H230" s="229"/>
      <c r="I230" s="229"/>
      <c r="J230" s="229"/>
      <c r="K230" s="229"/>
      <c r="L230" s="229"/>
      <c r="M230" s="229"/>
      <c r="N230" s="229"/>
      <c r="O230" s="99"/>
      <c r="P230" s="99"/>
      <c r="Q230" s="99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</row>
    <row r="231" spans="1:133" ht="12.75" customHeight="1" x14ac:dyDescent="0.25">
      <c r="A231" s="83"/>
      <c r="B231" s="229"/>
      <c r="C231" s="229"/>
      <c r="D231" s="229"/>
      <c r="E231" s="229"/>
      <c r="F231" s="229"/>
      <c r="G231" s="229"/>
      <c r="H231" s="229"/>
      <c r="I231" s="229"/>
      <c r="J231" s="229"/>
      <c r="K231" s="229"/>
      <c r="L231" s="229"/>
      <c r="M231" s="229"/>
      <c r="N231" s="229"/>
      <c r="O231" s="99"/>
      <c r="P231" s="99"/>
      <c r="Q231" s="99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G231" s="47"/>
      <c r="CH231" s="47"/>
      <c r="CI231" s="47"/>
      <c r="CJ231" s="47"/>
      <c r="CK231" s="47"/>
      <c r="CL231" s="47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</row>
    <row r="232" spans="1:133" ht="12.75" customHeight="1" x14ac:dyDescent="0.25">
      <c r="A232" s="83"/>
      <c r="B232" s="229"/>
      <c r="C232" s="229"/>
      <c r="D232" s="229"/>
      <c r="E232" s="229"/>
      <c r="F232" s="229"/>
      <c r="G232" s="229"/>
      <c r="H232" s="229"/>
      <c r="I232" s="229"/>
      <c r="J232" s="229"/>
      <c r="K232" s="229"/>
      <c r="L232" s="229"/>
      <c r="M232" s="229"/>
      <c r="N232" s="229"/>
      <c r="O232" s="99"/>
      <c r="P232" s="99"/>
      <c r="Q232" s="99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G232" s="47"/>
      <c r="CH232" s="47"/>
      <c r="CI232" s="47"/>
      <c r="CJ232" s="47"/>
      <c r="CK232" s="47"/>
      <c r="CL232" s="47"/>
      <c r="CM232" s="47"/>
      <c r="CN232" s="47"/>
      <c r="CO232" s="47"/>
      <c r="CP232" s="4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</row>
    <row r="233" spans="1:133" ht="12.75" customHeight="1" x14ac:dyDescent="0.25">
      <c r="A233" s="83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G233" s="47"/>
      <c r="CH233" s="47"/>
      <c r="CI233" s="47"/>
      <c r="CJ233" s="47"/>
      <c r="CK233" s="47"/>
      <c r="CL233" s="47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</row>
    <row r="234" spans="1:133" ht="12.75" customHeight="1" x14ac:dyDescent="0.25">
      <c r="A234" s="83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G234" s="47"/>
      <c r="CH234" s="47"/>
      <c r="CI234" s="47"/>
      <c r="CJ234" s="47"/>
      <c r="CK234" s="47"/>
      <c r="CL234" s="47"/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</row>
    <row r="235" spans="1:133" x14ac:dyDescent="0.2"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</row>
    <row r="236" spans="1:133" x14ac:dyDescent="0.2"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G236" s="47"/>
      <c r="CH236" s="47"/>
      <c r="CI236" s="47"/>
      <c r="CJ236" s="47"/>
      <c r="CK236" s="47"/>
      <c r="CL236" s="47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</row>
    <row r="237" spans="1:133" x14ac:dyDescent="0.2"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G237" s="47"/>
      <c r="CH237" s="47"/>
      <c r="CI237" s="47"/>
      <c r="CJ237" s="47"/>
      <c r="CK237" s="47"/>
      <c r="CL237" s="47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</row>
    <row r="238" spans="1:133" x14ac:dyDescent="0.2"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G238" s="47"/>
      <c r="CH238" s="47"/>
      <c r="CI238" s="47"/>
      <c r="CJ238" s="47"/>
      <c r="CK238" s="47"/>
      <c r="CL238" s="47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</row>
    <row r="239" spans="1:133" x14ac:dyDescent="0.2"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G239" s="47"/>
      <c r="CH239" s="47"/>
      <c r="CI239" s="47"/>
      <c r="CJ239" s="47"/>
      <c r="CK239" s="47"/>
      <c r="CL239" s="47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</row>
    <row r="240" spans="1:133" x14ac:dyDescent="0.2"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</row>
    <row r="241" spans="4:133" x14ac:dyDescent="0.2"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</row>
    <row r="242" spans="4:133" x14ac:dyDescent="0.2"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G242" s="47"/>
      <c r="CH242" s="47"/>
      <c r="CI242" s="47"/>
      <c r="CJ242" s="47"/>
      <c r="CK242" s="47"/>
      <c r="CL242" s="47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</row>
    <row r="243" spans="4:133" x14ac:dyDescent="0.2"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</row>
    <row r="244" spans="4:133" x14ac:dyDescent="0.2"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</row>
    <row r="245" spans="4:133" x14ac:dyDescent="0.2"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</row>
    <row r="246" spans="4:133" x14ac:dyDescent="0.2"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</row>
    <row r="247" spans="4:133" x14ac:dyDescent="0.2"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</row>
    <row r="248" spans="4:133" x14ac:dyDescent="0.2"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</row>
    <row r="249" spans="4:133" x14ac:dyDescent="0.2"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</row>
    <row r="250" spans="4:133" x14ac:dyDescent="0.2"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</row>
    <row r="251" spans="4:133" x14ac:dyDescent="0.2"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</row>
    <row r="252" spans="4:133" x14ac:dyDescent="0.2"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</row>
    <row r="253" spans="4:133" x14ac:dyDescent="0.2"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</row>
    <row r="254" spans="4:133" x14ac:dyDescent="0.2"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</row>
    <row r="255" spans="4:133" x14ac:dyDescent="0.2"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</row>
    <row r="256" spans="4:133" x14ac:dyDescent="0.2"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</row>
    <row r="257" spans="4:133" x14ac:dyDescent="0.2"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</row>
    <row r="258" spans="4:133" x14ac:dyDescent="0.2"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</row>
    <row r="259" spans="4:133" x14ac:dyDescent="0.2"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G259" s="47"/>
      <c r="CH259" s="47"/>
      <c r="CI259" s="47"/>
      <c r="CJ259" s="47"/>
      <c r="CK259" s="47"/>
      <c r="CL259" s="47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</row>
    <row r="260" spans="4:133" x14ac:dyDescent="0.2"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</row>
    <row r="261" spans="4:133" x14ac:dyDescent="0.2"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G261" s="47"/>
      <c r="CH261" s="47"/>
      <c r="CI261" s="47"/>
      <c r="CJ261" s="47"/>
      <c r="CK261" s="47"/>
      <c r="CL261" s="47"/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</row>
    <row r="262" spans="4:133" x14ac:dyDescent="0.2"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</row>
    <row r="263" spans="4:133" x14ac:dyDescent="0.2"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G263" s="47"/>
      <c r="CH263" s="47"/>
      <c r="CI263" s="47"/>
      <c r="CJ263" s="47"/>
      <c r="CK263" s="47"/>
      <c r="CL263" s="47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</row>
    <row r="264" spans="4:133" x14ac:dyDescent="0.2"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</row>
    <row r="265" spans="4:133" x14ac:dyDescent="0.2"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</row>
    <row r="266" spans="4:133" x14ac:dyDescent="0.2"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</row>
    <row r="267" spans="4:133" x14ac:dyDescent="0.2"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</row>
    <row r="268" spans="4:133" x14ac:dyDescent="0.2"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</row>
    <row r="269" spans="4:133" x14ac:dyDescent="0.2"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</row>
    <row r="270" spans="4:133" x14ac:dyDescent="0.2"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</row>
    <row r="271" spans="4:133" x14ac:dyDescent="0.2"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</row>
    <row r="272" spans="4:133" x14ac:dyDescent="0.2"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</row>
    <row r="273" spans="4:133" x14ac:dyDescent="0.2"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</row>
    <row r="274" spans="4:133" x14ac:dyDescent="0.2"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</row>
    <row r="275" spans="4:133" x14ac:dyDescent="0.2"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</row>
    <row r="276" spans="4:133" x14ac:dyDescent="0.2"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</row>
    <row r="277" spans="4:133" x14ac:dyDescent="0.2"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</row>
    <row r="278" spans="4:133" x14ac:dyDescent="0.2"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</row>
    <row r="279" spans="4:133" x14ac:dyDescent="0.2"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</row>
    <row r="280" spans="4:133" x14ac:dyDescent="0.2"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</row>
    <row r="281" spans="4:133" x14ac:dyDescent="0.2"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</row>
    <row r="282" spans="4:133" x14ac:dyDescent="0.2"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</row>
    <row r="283" spans="4:133" x14ac:dyDescent="0.2"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</row>
    <row r="284" spans="4:133" x14ac:dyDescent="0.2"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</row>
    <row r="285" spans="4:133" x14ac:dyDescent="0.2"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</row>
    <row r="286" spans="4:133" x14ac:dyDescent="0.2"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</row>
    <row r="287" spans="4:133" x14ac:dyDescent="0.2"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</row>
    <row r="288" spans="4:133" x14ac:dyDescent="0.2"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</row>
    <row r="289" spans="4:133" x14ac:dyDescent="0.2"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</row>
    <row r="290" spans="4:133" x14ac:dyDescent="0.2"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G290" s="47"/>
      <c r="CH290" s="47"/>
      <c r="CI290" s="47"/>
      <c r="CJ290" s="47"/>
      <c r="CK290" s="47"/>
      <c r="CL290" s="47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</row>
    <row r="291" spans="4:133" x14ac:dyDescent="0.2"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</row>
    <row r="292" spans="4:133" x14ac:dyDescent="0.2"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G292" s="47"/>
      <c r="CH292" s="47"/>
      <c r="CI292" s="47"/>
      <c r="CJ292" s="47"/>
      <c r="CK292" s="47"/>
      <c r="CL292" s="47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</row>
    <row r="293" spans="4:133" x14ac:dyDescent="0.2"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</row>
    <row r="294" spans="4:133" x14ac:dyDescent="0.2"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47"/>
      <c r="AQ294" s="47"/>
      <c r="AR294" s="47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G294" s="47"/>
      <c r="CH294" s="47"/>
      <c r="CI294" s="47"/>
      <c r="CJ294" s="47"/>
      <c r="CK294" s="47"/>
      <c r="CL294" s="47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</row>
    <row r="295" spans="4:133" x14ac:dyDescent="0.2"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</row>
    <row r="296" spans="4:133" x14ac:dyDescent="0.2"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  <c r="AR296" s="47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G296" s="47"/>
      <c r="CH296" s="47"/>
      <c r="CI296" s="47"/>
      <c r="CJ296" s="47"/>
      <c r="CK296" s="47"/>
      <c r="CL296" s="47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</row>
    <row r="297" spans="4:133" x14ac:dyDescent="0.2"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</row>
    <row r="298" spans="4:133" x14ac:dyDescent="0.2"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G298" s="47"/>
      <c r="CH298" s="47"/>
      <c r="CI298" s="47"/>
      <c r="CJ298" s="47"/>
      <c r="CK298" s="47"/>
      <c r="CL298" s="47"/>
      <c r="CM298" s="47"/>
      <c r="CN298" s="47"/>
      <c r="CO298" s="47"/>
      <c r="CP298" s="4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</row>
    <row r="299" spans="4:133" x14ac:dyDescent="0.2"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</row>
    <row r="300" spans="4:133" x14ac:dyDescent="0.2"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</row>
    <row r="301" spans="4:133" x14ac:dyDescent="0.2"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</row>
    <row r="302" spans="4:133" x14ac:dyDescent="0.2"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</row>
    <row r="303" spans="4:133" x14ac:dyDescent="0.2"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</row>
    <row r="304" spans="4:133" x14ac:dyDescent="0.2"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</row>
    <row r="305" spans="4:133" x14ac:dyDescent="0.2"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</row>
    <row r="306" spans="4:133" x14ac:dyDescent="0.2"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</row>
    <row r="307" spans="4:133" x14ac:dyDescent="0.2"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</row>
    <row r="308" spans="4:133" x14ac:dyDescent="0.2"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</row>
    <row r="309" spans="4:133" x14ac:dyDescent="0.2"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</row>
    <row r="310" spans="4:133" x14ac:dyDescent="0.2"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</row>
    <row r="311" spans="4:133" x14ac:dyDescent="0.2"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</row>
    <row r="312" spans="4:133" x14ac:dyDescent="0.2"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</row>
    <row r="313" spans="4:133" x14ac:dyDescent="0.2"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</row>
    <row r="314" spans="4:133" x14ac:dyDescent="0.2"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</row>
    <row r="315" spans="4:133" x14ac:dyDescent="0.2"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</row>
    <row r="316" spans="4:133" x14ac:dyDescent="0.2"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</row>
    <row r="317" spans="4:133" x14ac:dyDescent="0.2"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</row>
    <row r="318" spans="4:133" x14ac:dyDescent="0.2"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</row>
    <row r="319" spans="4:133" x14ac:dyDescent="0.2"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</row>
    <row r="320" spans="4:133" x14ac:dyDescent="0.2"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</row>
    <row r="321" spans="4:133" x14ac:dyDescent="0.2"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</row>
    <row r="322" spans="4:133" x14ac:dyDescent="0.2"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</row>
    <row r="323" spans="4:133" x14ac:dyDescent="0.2"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G323" s="47"/>
      <c r="CH323" s="47"/>
      <c r="CI323" s="47"/>
      <c r="CJ323" s="47"/>
      <c r="CK323" s="47"/>
      <c r="CL323" s="47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</row>
    <row r="324" spans="4:133" x14ac:dyDescent="0.2"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G324" s="47"/>
      <c r="CH324" s="47"/>
      <c r="CI324" s="47"/>
      <c r="CJ324" s="47"/>
      <c r="CK324" s="47"/>
      <c r="CL324" s="47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</row>
    <row r="325" spans="4:133" x14ac:dyDescent="0.2"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</row>
    <row r="326" spans="4:133" x14ac:dyDescent="0.2"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</row>
    <row r="327" spans="4:133" x14ac:dyDescent="0.2"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</row>
    <row r="328" spans="4:133" x14ac:dyDescent="0.2"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</row>
    <row r="329" spans="4:133" x14ac:dyDescent="0.2"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G329" s="47"/>
      <c r="CH329" s="47"/>
      <c r="CI329" s="47"/>
      <c r="CJ329" s="47"/>
      <c r="CK329" s="47"/>
      <c r="CL329" s="47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</row>
    <row r="330" spans="4:133" x14ac:dyDescent="0.2"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</row>
    <row r="331" spans="4:133" x14ac:dyDescent="0.2"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</row>
    <row r="332" spans="4:133" x14ac:dyDescent="0.2"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</row>
    <row r="333" spans="4:133" x14ac:dyDescent="0.2"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</row>
    <row r="334" spans="4:133" x14ac:dyDescent="0.2"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</row>
    <row r="335" spans="4:133" x14ac:dyDescent="0.2"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</row>
    <row r="336" spans="4:133" x14ac:dyDescent="0.2"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</row>
    <row r="337" spans="4:133" x14ac:dyDescent="0.2"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</row>
    <row r="338" spans="4:133" x14ac:dyDescent="0.2"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</row>
    <row r="339" spans="4:133" x14ac:dyDescent="0.2"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G339" s="47"/>
      <c r="CH339" s="47"/>
      <c r="CI339" s="47"/>
      <c r="CJ339" s="47"/>
      <c r="CK339" s="47"/>
      <c r="CL339" s="47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</row>
    <row r="340" spans="4:133" x14ac:dyDescent="0.2"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</row>
    <row r="341" spans="4:133" x14ac:dyDescent="0.2"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G341" s="47"/>
      <c r="CH341" s="47"/>
      <c r="CI341" s="47"/>
      <c r="CJ341" s="47"/>
      <c r="CK341" s="47"/>
      <c r="CL341" s="47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</row>
    <row r="342" spans="4:133" x14ac:dyDescent="0.2"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</row>
    <row r="343" spans="4:133" x14ac:dyDescent="0.2"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G343" s="47"/>
      <c r="CH343" s="47"/>
      <c r="CI343" s="47"/>
      <c r="CJ343" s="47"/>
      <c r="CK343" s="47"/>
      <c r="CL343" s="47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</row>
    <row r="344" spans="4:133" x14ac:dyDescent="0.2"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G344" s="47"/>
      <c r="CH344" s="47"/>
      <c r="CI344" s="47"/>
      <c r="CJ344" s="47"/>
      <c r="CK344" s="47"/>
      <c r="CL344" s="47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</row>
    <row r="345" spans="4:133" x14ac:dyDescent="0.2"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</row>
    <row r="346" spans="4:133" x14ac:dyDescent="0.2"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G346" s="47"/>
      <c r="CH346" s="47"/>
      <c r="CI346" s="47"/>
      <c r="CJ346" s="47"/>
      <c r="CK346" s="47"/>
      <c r="CL346" s="47"/>
      <c r="CM346" s="47"/>
      <c r="CN346" s="47"/>
      <c r="CO346" s="47"/>
      <c r="CP346" s="4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</row>
    <row r="347" spans="4:133" x14ac:dyDescent="0.2"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</row>
    <row r="348" spans="4:133" x14ac:dyDescent="0.2"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</row>
    <row r="349" spans="4:133" x14ac:dyDescent="0.2"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</row>
    <row r="350" spans="4:133" x14ac:dyDescent="0.2"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</row>
    <row r="351" spans="4:133" x14ac:dyDescent="0.2"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</row>
    <row r="352" spans="4:133" x14ac:dyDescent="0.2"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G352" s="47"/>
      <c r="CH352" s="47"/>
      <c r="CI352" s="47"/>
      <c r="CJ352" s="47"/>
      <c r="CK352" s="47"/>
      <c r="CL352" s="47"/>
      <c r="CM352" s="47"/>
      <c r="CN352" s="47"/>
      <c r="CO352" s="47"/>
      <c r="CP352" s="4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</row>
    <row r="353" spans="4:133" x14ac:dyDescent="0.2"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</row>
    <row r="354" spans="4:133" x14ac:dyDescent="0.2"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G354" s="47"/>
      <c r="CH354" s="47"/>
      <c r="CI354" s="47"/>
      <c r="CJ354" s="47"/>
      <c r="CK354" s="47"/>
      <c r="CL354" s="47"/>
      <c r="CM354" s="47"/>
      <c r="CN354" s="47"/>
      <c r="CO354" s="47"/>
      <c r="CP354" s="4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</row>
    <row r="355" spans="4:133" x14ac:dyDescent="0.2"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</row>
    <row r="356" spans="4:133" x14ac:dyDescent="0.2"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G356" s="47"/>
      <c r="CH356" s="47"/>
      <c r="CI356" s="47"/>
      <c r="CJ356" s="47"/>
      <c r="CK356" s="47"/>
      <c r="CL356" s="47"/>
      <c r="CM356" s="47"/>
      <c r="CN356" s="47"/>
      <c r="CO356" s="47"/>
      <c r="CP356" s="4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</row>
    <row r="357" spans="4:133" x14ac:dyDescent="0.2"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</row>
    <row r="358" spans="4:133" x14ac:dyDescent="0.2"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G358" s="47"/>
      <c r="CH358" s="47"/>
      <c r="CI358" s="47"/>
      <c r="CJ358" s="47"/>
      <c r="CK358" s="47"/>
      <c r="CL358" s="47"/>
      <c r="CM358" s="47"/>
      <c r="CN358" s="47"/>
      <c r="CO358" s="47"/>
      <c r="CP358" s="4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</row>
    <row r="359" spans="4:133" x14ac:dyDescent="0.2"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</row>
    <row r="360" spans="4:133" x14ac:dyDescent="0.2"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G360" s="47"/>
      <c r="CH360" s="47"/>
      <c r="CI360" s="47"/>
      <c r="CJ360" s="47"/>
      <c r="CK360" s="47"/>
      <c r="CL360" s="47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</row>
    <row r="361" spans="4:133" x14ac:dyDescent="0.2"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</row>
    <row r="362" spans="4:133" x14ac:dyDescent="0.2"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G362" s="47"/>
      <c r="CH362" s="47"/>
      <c r="CI362" s="47"/>
      <c r="CJ362" s="47"/>
      <c r="CK362" s="47"/>
      <c r="CL362" s="47"/>
      <c r="CM362" s="47"/>
      <c r="CN362" s="47"/>
      <c r="CO362" s="47"/>
      <c r="CP362" s="4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</row>
    <row r="363" spans="4:133" x14ac:dyDescent="0.2"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</row>
    <row r="364" spans="4:133" x14ac:dyDescent="0.2"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G364" s="47"/>
      <c r="CH364" s="47"/>
      <c r="CI364" s="47"/>
      <c r="CJ364" s="47"/>
      <c r="CK364" s="47"/>
      <c r="CL364" s="47"/>
      <c r="CM364" s="47"/>
      <c r="CN364" s="47"/>
      <c r="CO364" s="47"/>
      <c r="CP364" s="4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</row>
    <row r="365" spans="4:133" x14ac:dyDescent="0.2"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</row>
    <row r="366" spans="4:133" x14ac:dyDescent="0.2"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G366" s="47"/>
      <c r="CH366" s="47"/>
      <c r="CI366" s="47"/>
      <c r="CJ366" s="47"/>
      <c r="CK366" s="47"/>
      <c r="CL366" s="47"/>
      <c r="CM366" s="47"/>
      <c r="CN366" s="47"/>
      <c r="CO366" s="47"/>
      <c r="CP366" s="4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</row>
    <row r="367" spans="4:133" x14ac:dyDescent="0.2"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</row>
    <row r="368" spans="4:133" x14ac:dyDescent="0.2"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G368" s="47"/>
      <c r="CH368" s="47"/>
      <c r="CI368" s="47"/>
      <c r="CJ368" s="47"/>
      <c r="CK368" s="47"/>
      <c r="CL368" s="47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</row>
    <row r="369" spans="4:133" x14ac:dyDescent="0.2"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</row>
    <row r="370" spans="4:133" x14ac:dyDescent="0.2"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G370" s="47"/>
      <c r="CH370" s="47"/>
      <c r="CI370" s="47"/>
      <c r="CJ370" s="47"/>
      <c r="CK370" s="47"/>
      <c r="CL370" s="47"/>
      <c r="CM370" s="47"/>
      <c r="CN370" s="47"/>
      <c r="CO370" s="47"/>
      <c r="CP370" s="4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</row>
    <row r="371" spans="4:133" x14ac:dyDescent="0.2"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G371" s="47"/>
      <c r="CH371" s="47"/>
      <c r="CI371" s="47"/>
      <c r="CJ371" s="47"/>
      <c r="CK371" s="47"/>
      <c r="CL371" s="47"/>
      <c r="CM371" s="47"/>
      <c r="CN371" s="47"/>
      <c r="CO371" s="47"/>
      <c r="CP371" s="4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</row>
    <row r="372" spans="4:133" x14ac:dyDescent="0.2"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47"/>
      <c r="AQ372" s="47"/>
      <c r="AR372" s="47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G372" s="47"/>
      <c r="CH372" s="47"/>
      <c r="CI372" s="47"/>
      <c r="CJ372" s="47"/>
      <c r="CK372" s="47"/>
      <c r="CL372" s="47"/>
      <c r="CM372" s="47"/>
      <c r="CN372" s="47"/>
      <c r="CO372" s="47"/>
      <c r="CP372" s="4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</row>
    <row r="373" spans="4:133" x14ac:dyDescent="0.2"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</row>
    <row r="374" spans="4:133" x14ac:dyDescent="0.2"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47"/>
      <c r="AQ374" s="47"/>
      <c r="AR374" s="47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G374" s="47"/>
      <c r="CH374" s="47"/>
      <c r="CI374" s="47"/>
      <c r="CJ374" s="47"/>
      <c r="CK374" s="47"/>
      <c r="CL374" s="47"/>
      <c r="CM374" s="47"/>
      <c r="CN374" s="47"/>
      <c r="CO374" s="47"/>
      <c r="CP374" s="4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</row>
    <row r="375" spans="4:133" x14ac:dyDescent="0.2"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G375" s="47"/>
      <c r="CH375" s="47"/>
      <c r="CI375" s="47"/>
      <c r="CJ375" s="47"/>
      <c r="CK375" s="47"/>
      <c r="CL375" s="47"/>
      <c r="CM375" s="47"/>
      <c r="CN375" s="47"/>
      <c r="CO375" s="47"/>
      <c r="CP375" s="4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</row>
    <row r="376" spans="4:133" x14ac:dyDescent="0.2"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G376" s="47"/>
      <c r="CH376" s="47"/>
      <c r="CI376" s="47"/>
      <c r="CJ376" s="47"/>
      <c r="CK376" s="47"/>
      <c r="CL376" s="47"/>
      <c r="CM376" s="47"/>
      <c r="CN376" s="47"/>
      <c r="CO376" s="47"/>
      <c r="CP376" s="4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</row>
    <row r="377" spans="4:133" x14ac:dyDescent="0.2"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</row>
    <row r="378" spans="4:133" x14ac:dyDescent="0.2"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G378" s="47"/>
      <c r="CH378" s="47"/>
      <c r="CI378" s="47"/>
      <c r="CJ378" s="47"/>
      <c r="CK378" s="47"/>
      <c r="CL378" s="47"/>
      <c r="CM378" s="47"/>
      <c r="CN378" s="47"/>
      <c r="CO378" s="47"/>
      <c r="CP378" s="4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</row>
    <row r="379" spans="4:133" x14ac:dyDescent="0.2"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</row>
    <row r="380" spans="4:133" x14ac:dyDescent="0.2"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</row>
    <row r="381" spans="4:133" x14ac:dyDescent="0.2"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G381" s="47"/>
      <c r="CH381" s="47"/>
      <c r="CI381" s="47"/>
      <c r="CJ381" s="47"/>
      <c r="CK381" s="47"/>
      <c r="CL381" s="47"/>
      <c r="CM381" s="47"/>
      <c r="CN381" s="47"/>
      <c r="CO381" s="47"/>
      <c r="CP381" s="4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</row>
    <row r="382" spans="4:133" x14ac:dyDescent="0.2"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G382" s="47"/>
      <c r="CH382" s="47"/>
      <c r="CI382" s="47"/>
      <c r="CJ382" s="47"/>
      <c r="CK382" s="47"/>
      <c r="CL382" s="47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</row>
    <row r="383" spans="4:133" x14ac:dyDescent="0.2"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G383" s="47"/>
      <c r="CH383" s="47"/>
      <c r="CI383" s="47"/>
      <c r="CJ383" s="47"/>
      <c r="CK383" s="47"/>
      <c r="CL383" s="47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</row>
    <row r="384" spans="4:133" x14ac:dyDescent="0.2"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</row>
    <row r="385" spans="4:133" x14ac:dyDescent="0.2"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</row>
    <row r="386" spans="4:133" x14ac:dyDescent="0.2"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G386" s="47"/>
      <c r="CH386" s="47"/>
      <c r="CI386" s="47"/>
      <c r="CJ386" s="47"/>
      <c r="CK386" s="47"/>
      <c r="CL386" s="47"/>
      <c r="CM386" s="47"/>
      <c r="CN386" s="47"/>
      <c r="CO386" s="47"/>
      <c r="CP386" s="4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</row>
    <row r="387" spans="4:133" x14ac:dyDescent="0.2"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G387" s="47"/>
      <c r="CH387" s="47"/>
      <c r="CI387" s="47"/>
      <c r="CJ387" s="47"/>
      <c r="CK387" s="47"/>
      <c r="CL387" s="47"/>
      <c r="CM387" s="47"/>
      <c r="CN387" s="47"/>
      <c r="CO387" s="47"/>
      <c r="CP387" s="4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</row>
    <row r="388" spans="4:133" x14ac:dyDescent="0.2"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G388" s="47"/>
      <c r="CH388" s="47"/>
      <c r="CI388" s="47"/>
      <c r="CJ388" s="47"/>
      <c r="CK388" s="47"/>
      <c r="CL388" s="47"/>
      <c r="CM388" s="47"/>
      <c r="CN388" s="47"/>
      <c r="CO388" s="47"/>
      <c r="CP388" s="4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</row>
    <row r="389" spans="4:133" x14ac:dyDescent="0.2"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G389" s="47"/>
      <c r="CH389" s="47"/>
      <c r="CI389" s="47"/>
      <c r="CJ389" s="47"/>
      <c r="CK389" s="47"/>
      <c r="CL389" s="47"/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</row>
    <row r="390" spans="4:133" x14ac:dyDescent="0.2"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</row>
    <row r="391" spans="4:133" x14ac:dyDescent="0.2"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</row>
    <row r="392" spans="4:133" x14ac:dyDescent="0.2"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</row>
    <row r="393" spans="4:133" x14ac:dyDescent="0.2"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G393" s="47"/>
      <c r="CH393" s="47"/>
      <c r="CI393" s="47"/>
      <c r="CJ393" s="47"/>
      <c r="CK393" s="47"/>
      <c r="CL393" s="47"/>
      <c r="CM393" s="47"/>
      <c r="CN393" s="47"/>
      <c r="CO393" s="47"/>
      <c r="CP393" s="4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</row>
    <row r="394" spans="4:133" x14ac:dyDescent="0.2"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</row>
    <row r="395" spans="4:133" x14ac:dyDescent="0.2"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</row>
    <row r="396" spans="4:133" x14ac:dyDescent="0.2"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</row>
    <row r="397" spans="4:133" x14ac:dyDescent="0.2"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</row>
    <row r="398" spans="4:133" x14ac:dyDescent="0.2"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</row>
    <row r="399" spans="4:133" x14ac:dyDescent="0.2"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</row>
    <row r="400" spans="4:133" x14ac:dyDescent="0.2"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</row>
    <row r="401" spans="4:133" x14ac:dyDescent="0.2"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</row>
    <row r="402" spans="4:133" x14ac:dyDescent="0.2"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</row>
    <row r="403" spans="4:133" x14ac:dyDescent="0.2"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</row>
    <row r="404" spans="4:133" x14ac:dyDescent="0.2"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</row>
    <row r="405" spans="4:133" x14ac:dyDescent="0.2"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</row>
    <row r="406" spans="4:133" x14ac:dyDescent="0.2"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</row>
    <row r="407" spans="4:133" x14ac:dyDescent="0.2"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</row>
    <row r="408" spans="4:133" x14ac:dyDescent="0.2"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</row>
    <row r="409" spans="4:133" x14ac:dyDescent="0.2"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</row>
    <row r="410" spans="4:133" x14ac:dyDescent="0.2"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</row>
    <row r="411" spans="4:133" x14ac:dyDescent="0.2"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</row>
    <row r="412" spans="4:133" x14ac:dyDescent="0.2"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</row>
    <row r="413" spans="4:133" x14ac:dyDescent="0.2"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</row>
    <row r="414" spans="4:133" x14ac:dyDescent="0.2"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</row>
    <row r="415" spans="4:133" x14ac:dyDescent="0.2"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</row>
    <row r="416" spans="4:133" x14ac:dyDescent="0.2"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</row>
    <row r="417" spans="4:133" x14ac:dyDescent="0.2"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</row>
    <row r="418" spans="4:133" x14ac:dyDescent="0.2"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</row>
    <row r="419" spans="4:133" x14ac:dyDescent="0.2"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</row>
    <row r="420" spans="4:133" x14ac:dyDescent="0.2"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47"/>
      <c r="AQ420" s="47"/>
      <c r="AR420" s="47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G420" s="47"/>
      <c r="CH420" s="47"/>
      <c r="CI420" s="47"/>
      <c r="CJ420" s="47"/>
      <c r="CK420" s="47"/>
      <c r="CL420" s="47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</row>
    <row r="421" spans="4:133" x14ac:dyDescent="0.2"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</row>
    <row r="422" spans="4:133" x14ac:dyDescent="0.2"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G422" s="47"/>
      <c r="CH422" s="47"/>
      <c r="CI422" s="47"/>
      <c r="CJ422" s="47"/>
      <c r="CK422" s="47"/>
      <c r="CL422" s="47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</row>
    <row r="423" spans="4:133" x14ac:dyDescent="0.2"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47"/>
      <c r="AQ423" s="47"/>
      <c r="AR423" s="47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</row>
    <row r="424" spans="4:133" x14ac:dyDescent="0.2"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</row>
    <row r="425" spans="4:133" x14ac:dyDescent="0.2"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47"/>
      <c r="AQ425" s="47"/>
      <c r="AR425" s="47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</row>
    <row r="426" spans="4:133" x14ac:dyDescent="0.2"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G426" s="47"/>
      <c r="CH426" s="47"/>
      <c r="CI426" s="47"/>
      <c r="CJ426" s="47"/>
      <c r="CK426" s="47"/>
      <c r="CL426" s="47"/>
      <c r="CM426" s="47"/>
      <c r="CN426" s="47"/>
      <c r="CO426" s="47"/>
      <c r="CP426" s="4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</row>
    <row r="427" spans="4:133" x14ac:dyDescent="0.2"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</row>
    <row r="428" spans="4:133" x14ac:dyDescent="0.2"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G428" s="47"/>
      <c r="CH428" s="47"/>
      <c r="CI428" s="47"/>
      <c r="CJ428" s="47"/>
      <c r="CK428" s="47"/>
      <c r="CL428" s="47"/>
      <c r="CM428" s="47"/>
      <c r="CN428" s="47"/>
      <c r="CO428" s="47"/>
      <c r="CP428" s="4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</row>
    <row r="429" spans="4:133" x14ac:dyDescent="0.2"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</row>
    <row r="430" spans="4:133" x14ac:dyDescent="0.2"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G430" s="47"/>
      <c r="CH430" s="47"/>
      <c r="CI430" s="47"/>
      <c r="CJ430" s="47"/>
      <c r="CK430" s="47"/>
      <c r="CL430" s="47"/>
      <c r="CM430" s="47"/>
      <c r="CN430" s="47"/>
      <c r="CO430" s="47"/>
      <c r="CP430" s="4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</row>
    <row r="431" spans="4:133" x14ac:dyDescent="0.2"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</row>
    <row r="432" spans="4:133" x14ac:dyDescent="0.2"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G432" s="47"/>
      <c r="CH432" s="47"/>
      <c r="CI432" s="47"/>
      <c r="CJ432" s="47"/>
      <c r="CK432" s="47"/>
      <c r="CL432" s="47"/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</row>
    <row r="433" spans="4:133" x14ac:dyDescent="0.2"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</row>
    <row r="434" spans="4:133" x14ac:dyDescent="0.2"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G434" s="47"/>
      <c r="CH434" s="47"/>
      <c r="CI434" s="47"/>
      <c r="CJ434" s="47"/>
      <c r="CK434" s="47"/>
      <c r="CL434" s="47"/>
      <c r="CM434" s="47"/>
      <c r="CN434" s="47"/>
      <c r="CO434" s="47"/>
      <c r="CP434" s="4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</row>
    <row r="435" spans="4:133" x14ac:dyDescent="0.2"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47"/>
      <c r="AQ435" s="47"/>
      <c r="AR435" s="47"/>
      <c r="AS435" s="47"/>
      <c r="AT435" s="47"/>
      <c r="AU435" s="47"/>
      <c r="AV435" s="47"/>
      <c r="AW435" s="47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G435" s="47"/>
      <c r="CH435" s="47"/>
      <c r="CI435" s="47"/>
      <c r="CJ435" s="47"/>
      <c r="CK435" s="47"/>
      <c r="CL435" s="47"/>
      <c r="CM435" s="47"/>
      <c r="CN435" s="47"/>
      <c r="CO435" s="47"/>
      <c r="CP435" s="4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</row>
    <row r="436" spans="4:133" x14ac:dyDescent="0.2"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47"/>
      <c r="AQ436" s="47"/>
      <c r="AR436" s="47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G436" s="47"/>
      <c r="CH436" s="47"/>
      <c r="CI436" s="47"/>
      <c r="CJ436" s="47"/>
      <c r="CK436" s="47"/>
      <c r="CL436" s="47"/>
      <c r="CM436" s="47"/>
      <c r="CN436" s="47"/>
      <c r="CO436" s="47"/>
      <c r="CP436" s="4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</row>
    <row r="437" spans="4:133" x14ac:dyDescent="0.2"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47"/>
      <c r="AQ437" s="47"/>
      <c r="AR437" s="47"/>
      <c r="AS437" s="47"/>
      <c r="AT437" s="47"/>
      <c r="AU437" s="47"/>
      <c r="AV437" s="47"/>
      <c r="AW437" s="47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G437" s="47"/>
      <c r="CH437" s="47"/>
      <c r="CI437" s="47"/>
      <c r="CJ437" s="47"/>
      <c r="CK437" s="47"/>
      <c r="CL437" s="47"/>
      <c r="CM437" s="47"/>
      <c r="CN437" s="47"/>
      <c r="CO437" s="47"/>
      <c r="CP437" s="4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</row>
    <row r="438" spans="4:133" x14ac:dyDescent="0.2"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</row>
    <row r="439" spans="4:133" x14ac:dyDescent="0.2"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47"/>
      <c r="AQ439" s="47"/>
      <c r="AR439" s="47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G439" s="47"/>
      <c r="CH439" s="47"/>
      <c r="CI439" s="47"/>
      <c r="CJ439" s="47"/>
      <c r="CK439" s="47"/>
      <c r="CL439" s="47"/>
      <c r="CM439" s="47"/>
      <c r="CN439" s="47"/>
      <c r="CO439" s="47"/>
      <c r="CP439" s="4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</row>
    <row r="440" spans="4:133" x14ac:dyDescent="0.2"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47"/>
      <c r="AQ440" s="47"/>
      <c r="AR440" s="47"/>
      <c r="AS440" s="47"/>
      <c r="AT440" s="47"/>
      <c r="AU440" s="47"/>
      <c r="AV440" s="47"/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G440" s="47"/>
      <c r="CH440" s="47"/>
      <c r="CI440" s="47"/>
      <c r="CJ440" s="47"/>
      <c r="CK440" s="47"/>
      <c r="CL440" s="47"/>
      <c r="CM440" s="47"/>
      <c r="CN440" s="47"/>
      <c r="CO440" s="47"/>
      <c r="CP440" s="4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</row>
    <row r="441" spans="4:133" x14ac:dyDescent="0.2"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47"/>
      <c r="AQ441" s="47"/>
      <c r="AR441" s="47"/>
      <c r="AS441" s="47"/>
      <c r="AT441" s="47"/>
      <c r="AU441" s="47"/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G441" s="47"/>
      <c r="CH441" s="47"/>
      <c r="CI441" s="47"/>
      <c r="CJ441" s="47"/>
      <c r="CK441" s="47"/>
      <c r="CL441" s="47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</row>
    <row r="442" spans="4:133" x14ac:dyDescent="0.2"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47"/>
      <c r="AQ442" s="47"/>
      <c r="AR442" s="47"/>
      <c r="AS442" s="47"/>
      <c r="AT442" s="47"/>
      <c r="AU442" s="47"/>
      <c r="AV442" s="47"/>
      <c r="AW442" s="47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G442" s="47"/>
      <c r="CH442" s="47"/>
      <c r="CI442" s="47"/>
      <c r="CJ442" s="47"/>
      <c r="CK442" s="47"/>
      <c r="CL442" s="47"/>
      <c r="CM442" s="47"/>
      <c r="CN442" s="47"/>
      <c r="CO442" s="47"/>
      <c r="CP442" s="4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</row>
    <row r="443" spans="4:133" x14ac:dyDescent="0.2">
      <c r="D443" s="47"/>
      <c r="E443" s="47"/>
      <c r="F443" s="47"/>
      <c r="G443" s="47"/>
      <c r="H443" s="47"/>
      <c r="I443" s="47"/>
      <c r="J443" s="47"/>
      <c r="K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47"/>
      <c r="AQ443" s="47"/>
      <c r="AR443" s="47"/>
      <c r="AS443" s="47"/>
      <c r="AT443" s="47"/>
      <c r="AU443" s="47"/>
      <c r="AV443" s="47"/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G443" s="47"/>
      <c r="CH443" s="47"/>
      <c r="CI443" s="47"/>
      <c r="CJ443" s="47"/>
      <c r="CK443" s="47"/>
      <c r="CL443" s="47"/>
      <c r="CM443" s="47"/>
      <c r="CN443" s="47"/>
      <c r="CO443" s="47"/>
      <c r="CP443" s="4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</row>
  </sheetData>
  <mergeCells count="3">
    <mergeCell ref="B230:N230"/>
    <mergeCell ref="B231:N231"/>
    <mergeCell ref="B232:N232"/>
  </mergeCells>
  <pageMargins left="0.7" right="0.7" top="0.75" bottom="0.75" header="0.3" footer="0.3"/>
  <pageSetup scale="56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E39A6-4AF5-4FB8-89B7-4714C966429C}">
  <sheetPr>
    <pageSetUpPr fitToPage="1"/>
  </sheetPr>
  <dimension ref="A1:EC443"/>
  <sheetViews>
    <sheetView workbookViewId="0">
      <selection activeCell="U228" sqref="U228"/>
    </sheetView>
  </sheetViews>
  <sheetFormatPr defaultColWidth="9.140625" defaultRowHeight="12.75" x14ac:dyDescent="0.2"/>
  <cols>
    <col min="1" max="1" width="16.85546875" style="45" customWidth="1"/>
    <col min="2" max="2" width="9.140625" style="45"/>
    <col min="3" max="3" width="28.28515625" style="45" customWidth="1"/>
    <col min="4" max="5" width="15" style="45" customWidth="1"/>
    <col min="6" max="6" width="13.42578125" style="45" customWidth="1"/>
    <col min="7" max="7" width="14.42578125" style="45" customWidth="1"/>
    <col min="8" max="8" width="15" style="45" customWidth="1"/>
    <col min="9" max="9" width="12.140625" style="45" customWidth="1"/>
    <col min="10" max="10" width="3.28515625" style="45" customWidth="1"/>
    <col min="11" max="11" width="7.85546875" style="45" customWidth="1"/>
    <col min="12" max="13" width="11.42578125" style="45" customWidth="1"/>
    <col min="14" max="14" width="10.85546875" style="45" customWidth="1"/>
    <col min="15" max="15" width="12" style="45" customWidth="1"/>
    <col min="16" max="17" width="11.85546875" style="45" customWidth="1"/>
    <col min="18" max="16384" width="9.140625" style="45"/>
  </cols>
  <sheetData>
    <row r="1" spans="1:133" ht="15.75" x14ac:dyDescent="0.25">
      <c r="A1" s="42" t="s">
        <v>0</v>
      </c>
      <c r="B1" s="43"/>
      <c r="C1" s="44"/>
    </row>
    <row r="2" spans="1:133" ht="15.75" x14ac:dyDescent="0.25">
      <c r="A2" s="42" t="s">
        <v>1</v>
      </c>
      <c r="B2" s="43"/>
      <c r="C2" s="44"/>
    </row>
    <row r="3" spans="1:133" ht="16.5" thickBot="1" x14ac:dyDescent="0.25">
      <c r="A3" s="46" t="s">
        <v>5</v>
      </c>
      <c r="B3" s="43"/>
      <c r="C3" s="44" t="s">
        <v>37</v>
      </c>
      <c r="D3" s="47"/>
      <c r="E3" s="47"/>
      <c r="F3" s="47"/>
      <c r="G3" s="47"/>
      <c r="H3" s="47"/>
      <c r="K3" s="85"/>
      <c r="L3" s="47"/>
      <c r="M3" s="47"/>
      <c r="N3" s="47"/>
      <c r="O3" s="47"/>
      <c r="P3" s="47"/>
      <c r="Q3" s="86"/>
    </row>
    <row r="4" spans="1:133" ht="15.75" x14ac:dyDescent="0.25">
      <c r="A4" s="42" t="s">
        <v>61</v>
      </c>
      <c r="B4" s="48"/>
      <c r="C4" s="49">
        <v>44257</v>
      </c>
      <c r="D4" s="50" t="s">
        <v>62</v>
      </c>
      <c r="E4" s="50" t="s">
        <v>62</v>
      </c>
      <c r="F4" s="50" t="s">
        <v>62</v>
      </c>
      <c r="G4" s="50" t="s">
        <v>63</v>
      </c>
      <c r="H4" s="50" t="s">
        <v>63</v>
      </c>
      <c r="I4" s="50" t="s">
        <v>63</v>
      </c>
      <c r="J4" s="87"/>
      <c r="K4" s="50"/>
      <c r="L4" s="52" t="s">
        <v>62</v>
      </c>
      <c r="M4" s="52" t="s">
        <v>62</v>
      </c>
      <c r="N4" s="52" t="s">
        <v>62</v>
      </c>
      <c r="O4" s="52" t="s">
        <v>63</v>
      </c>
      <c r="P4" s="52" t="s">
        <v>63</v>
      </c>
      <c r="Q4" s="53" t="s">
        <v>63</v>
      </c>
    </row>
    <row r="5" spans="1:133" ht="38.25" x14ac:dyDescent="0.2">
      <c r="A5" s="54" t="s">
        <v>4</v>
      </c>
      <c r="B5" s="54" t="s">
        <v>64</v>
      </c>
      <c r="C5" s="54" t="s">
        <v>65</v>
      </c>
      <c r="D5" s="55" t="s">
        <v>380</v>
      </c>
      <c r="E5" s="55" t="s">
        <v>67</v>
      </c>
      <c r="F5" s="55" t="s">
        <v>68</v>
      </c>
      <c r="G5" s="55" t="s">
        <v>380</v>
      </c>
      <c r="H5" s="55" t="s">
        <v>67</v>
      </c>
      <c r="I5" s="55" t="s">
        <v>68</v>
      </c>
      <c r="J5" s="57"/>
      <c r="K5" s="55"/>
      <c r="L5" s="55" t="s">
        <v>69</v>
      </c>
      <c r="M5" s="55" t="s">
        <v>70</v>
      </c>
      <c r="N5" s="55" t="s">
        <v>71</v>
      </c>
      <c r="O5" s="55" t="s">
        <v>69</v>
      </c>
      <c r="P5" s="55" t="s">
        <v>70</v>
      </c>
      <c r="Q5" s="57" t="s">
        <v>71</v>
      </c>
    </row>
    <row r="6" spans="1:133" x14ac:dyDescent="0.2">
      <c r="J6" s="59"/>
      <c r="Q6" s="59"/>
    </row>
    <row r="7" spans="1:133" x14ac:dyDescent="0.2">
      <c r="A7" s="60">
        <v>6174</v>
      </c>
      <c r="B7" s="61" t="s">
        <v>72</v>
      </c>
      <c r="C7" s="62" t="s">
        <v>73</v>
      </c>
      <c r="D7" s="63"/>
      <c r="E7" s="63"/>
      <c r="F7" s="63">
        <f>+D7+E7</f>
        <v>0</v>
      </c>
      <c r="G7" s="63"/>
      <c r="H7" s="63"/>
      <c r="I7" s="63">
        <f>G7+H7</f>
        <v>0</v>
      </c>
      <c r="J7" s="65"/>
      <c r="K7" s="63"/>
      <c r="L7" s="63"/>
      <c r="M7" s="63"/>
      <c r="N7" s="63">
        <f>+L7+M7</f>
        <v>0</v>
      </c>
      <c r="O7" s="63">
        <f>H7*100%</f>
        <v>0</v>
      </c>
      <c r="P7" s="63">
        <f>+N7+O7</f>
        <v>0</v>
      </c>
      <c r="Q7" s="65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</row>
    <row r="8" spans="1:133" hidden="1" x14ac:dyDescent="0.2">
      <c r="A8" s="60"/>
      <c r="B8" s="61" t="s">
        <v>74</v>
      </c>
      <c r="C8" s="62" t="s">
        <v>75</v>
      </c>
      <c r="D8" s="63"/>
      <c r="E8" s="63"/>
      <c r="F8" s="63">
        <f t="shared" ref="F8:F71" si="0">+D8+E8</f>
        <v>0</v>
      </c>
      <c r="G8" s="63"/>
      <c r="H8" s="63"/>
      <c r="I8" s="63">
        <f t="shared" ref="I8:I71" si="1">G8+H8</f>
        <v>0</v>
      </c>
      <c r="J8" s="63"/>
      <c r="K8" s="97"/>
      <c r="L8" s="63">
        <f t="shared" ref="L8:L71" si="2">E8*100%</f>
        <v>0</v>
      </c>
      <c r="M8" s="63"/>
      <c r="N8" s="63">
        <f t="shared" ref="N8:N71" si="3">+L8+M8</f>
        <v>0</v>
      </c>
      <c r="O8" s="63">
        <f t="shared" ref="O8:O71" si="4">H8*100%</f>
        <v>0</v>
      </c>
      <c r="P8" s="63">
        <f t="shared" ref="P8:P71" si="5">+N8+O8</f>
        <v>0</v>
      </c>
      <c r="Q8" s="65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</row>
    <row r="9" spans="1:133" hidden="1" x14ac:dyDescent="0.2">
      <c r="A9" s="60"/>
      <c r="B9" s="61" t="s">
        <v>76</v>
      </c>
      <c r="C9" s="62" t="s">
        <v>75</v>
      </c>
      <c r="D9" s="63"/>
      <c r="E9" s="63"/>
      <c r="F9" s="63">
        <f t="shared" si="0"/>
        <v>0</v>
      </c>
      <c r="G9" s="63"/>
      <c r="H9" s="63"/>
      <c r="I9" s="63">
        <f t="shared" si="1"/>
        <v>0</v>
      </c>
      <c r="J9" s="63"/>
      <c r="K9" s="97"/>
      <c r="L9" s="63">
        <f t="shared" si="2"/>
        <v>0</v>
      </c>
      <c r="M9" s="63"/>
      <c r="N9" s="63">
        <f t="shared" si="3"/>
        <v>0</v>
      </c>
      <c r="O9" s="63">
        <f t="shared" si="4"/>
        <v>0</v>
      </c>
      <c r="P9" s="63">
        <f t="shared" si="5"/>
        <v>0</v>
      </c>
      <c r="Q9" s="65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</row>
    <row r="10" spans="1:133" hidden="1" x14ac:dyDescent="0.2">
      <c r="A10" s="60"/>
      <c r="B10" s="61" t="s">
        <v>77</v>
      </c>
      <c r="C10" s="62" t="s">
        <v>75</v>
      </c>
      <c r="D10" s="63"/>
      <c r="E10" s="63"/>
      <c r="F10" s="63">
        <f t="shared" si="0"/>
        <v>0</v>
      </c>
      <c r="G10" s="63"/>
      <c r="H10" s="63"/>
      <c r="I10" s="63">
        <f t="shared" si="1"/>
        <v>0</v>
      </c>
      <c r="J10" s="63"/>
      <c r="K10" s="97"/>
      <c r="L10" s="63">
        <f t="shared" si="2"/>
        <v>0</v>
      </c>
      <c r="M10" s="63"/>
      <c r="N10" s="63">
        <f t="shared" si="3"/>
        <v>0</v>
      </c>
      <c r="O10" s="63">
        <f t="shared" si="4"/>
        <v>0</v>
      </c>
      <c r="P10" s="63">
        <f t="shared" si="5"/>
        <v>0</v>
      </c>
      <c r="Q10" s="65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</row>
    <row r="11" spans="1:133" hidden="1" x14ac:dyDescent="0.2">
      <c r="A11" s="60"/>
      <c r="B11" s="61" t="s">
        <v>78</v>
      </c>
      <c r="C11" s="62" t="s">
        <v>75</v>
      </c>
      <c r="D11" s="63"/>
      <c r="E11" s="63"/>
      <c r="F11" s="63">
        <f t="shared" si="0"/>
        <v>0</v>
      </c>
      <c r="G11" s="63"/>
      <c r="H11" s="63"/>
      <c r="I11" s="63">
        <f t="shared" si="1"/>
        <v>0</v>
      </c>
      <c r="J11" s="63"/>
      <c r="K11" s="97"/>
      <c r="L11" s="63">
        <f t="shared" si="2"/>
        <v>0</v>
      </c>
      <c r="M11" s="63"/>
      <c r="N11" s="63">
        <f t="shared" si="3"/>
        <v>0</v>
      </c>
      <c r="O11" s="63">
        <f t="shared" si="4"/>
        <v>0</v>
      </c>
      <c r="P11" s="63">
        <f t="shared" si="5"/>
        <v>0</v>
      </c>
      <c r="Q11" s="65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</row>
    <row r="12" spans="1:133" hidden="1" x14ac:dyDescent="0.2">
      <c r="A12" s="60"/>
      <c r="B12" s="61" t="s">
        <v>79</v>
      </c>
      <c r="C12" s="62" t="s">
        <v>75</v>
      </c>
      <c r="D12" s="63"/>
      <c r="E12" s="63"/>
      <c r="F12" s="63">
        <f t="shared" si="0"/>
        <v>0</v>
      </c>
      <c r="G12" s="63"/>
      <c r="H12" s="63"/>
      <c r="I12" s="63">
        <f t="shared" si="1"/>
        <v>0</v>
      </c>
      <c r="J12" s="63"/>
      <c r="K12" s="97"/>
      <c r="L12" s="63">
        <f t="shared" si="2"/>
        <v>0</v>
      </c>
      <c r="M12" s="63"/>
      <c r="N12" s="63">
        <f t="shared" si="3"/>
        <v>0</v>
      </c>
      <c r="O12" s="63">
        <f t="shared" si="4"/>
        <v>0</v>
      </c>
      <c r="P12" s="63">
        <f t="shared" si="5"/>
        <v>0</v>
      </c>
      <c r="Q12" s="65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</row>
    <row r="13" spans="1:133" hidden="1" x14ac:dyDescent="0.2">
      <c r="A13" s="60"/>
      <c r="B13" s="61" t="s">
        <v>80</v>
      </c>
      <c r="C13" s="62" t="s">
        <v>81</v>
      </c>
      <c r="D13" s="63"/>
      <c r="E13" s="63"/>
      <c r="F13" s="63">
        <f t="shared" si="0"/>
        <v>0</v>
      </c>
      <c r="G13" s="63"/>
      <c r="H13" s="63"/>
      <c r="I13" s="63">
        <f t="shared" si="1"/>
        <v>0</v>
      </c>
      <c r="J13" s="63"/>
      <c r="K13" s="97"/>
      <c r="L13" s="63">
        <f t="shared" si="2"/>
        <v>0</v>
      </c>
      <c r="M13" s="63"/>
      <c r="N13" s="63">
        <f t="shared" si="3"/>
        <v>0</v>
      </c>
      <c r="O13" s="63">
        <f t="shared" si="4"/>
        <v>0</v>
      </c>
      <c r="P13" s="63">
        <f t="shared" si="5"/>
        <v>0</v>
      </c>
      <c r="Q13" s="65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</row>
    <row r="14" spans="1:133" hidden="1" x14ac:dyDescent="0.2">
      <c r="A14" s="60"/>
      <c r="B14" s="61" t="s">
        <v>82</v>
      </c>
      <c r="C14" s="62" t="s">
        <v>83</v>
      </c>
      <c r="D14" s="63"/>
      <c r="E14" s="63"/>
      <c r="F14" s="63">
        <f t="shared" si="0"/>
        <v>0</v>
      </c>
      <c r="G14" s="63"/>
      <c r="H14" s="63"/>
      <c r="I14" s="63">
        <f t="shared" si="1"/>
        <v>0</v>
      </c>
      <c r="J14" s="63"/>
      <c r="K14" s="97"/>
      <c r="L14" s="63">
        <f t="shared" si="2"/>
        <v>0</v>
      </c>
      <c r="M14" s="63"/>
      <c r="N14" s="63">
        <f t="shared" si="3"/>
        <v>0</v>
      </c>
      <c r="O14" s="63">
        <f t="shared" si="4"/>
        <v>0</v>
      </c>
      <c r="P14" s="63">
        <f t="shared" si="5"/>
        <v>0</v>
      </c>
      <c r="Q14" s="65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47"/>
      <c r="EC14" s="47"/>
    </row>
    <row r="15" spans="1:133" hidden="1" x14ac:dyDescent="0.2">
      <c r="A15" s="60"/>
      <c r="B15" s="61" t="s">
        <v>84</v>
      </c>
      <c r="C15" s="62" t="s">
        <v>85</v>
      </c>
      <c r="D15" s="63"/>
      <c r="E15" s="63"/>
      <c r="F15" s="63">
        <f t="shared" si="0"/>
        <v>0</v>
      </c>
      <c r="G15" s="63"/>
      <c r="H15" s="63"/>
      <c r="I15" s="63">
        <f t="shared" si="1"/>
        <v>0</v>
      </c>
      <c r="J15" s="63"/>
      <c r="K15" s="97"/>
      <c r="L15" s="63">
        <f t="shared" si="2"/>
        <v>0</v>
      </c>
      <c r="M15" s="63"/>
      <c r="N15" s="63">
        <f t="shared" si="3"/>
        <v>0</v>
      </c>
      <c r="O15" s="63">
        <f t="shared" si="4"/>
        <v>0</v>
      </c>
      <c r="P15" s="63">
        <f t="shared" si="5"/>
        <v>0</v>
      </c>
      <c r="Q15" s="65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47"/>
      <c r="EC15" s="47"/>
    </row>
    <row r="16" spans="1:133" hidden="1" x14ac:dyDescent="0.2">
      <c r="A16" s="60"/>
      <c r="B16" s="61" t="s">
        <v>86</v>
      </c>
      <c r="C16" s="62" t="s">
        <v>87</v>
      </c>
      <c r="D16" s="63"/>
      <c r="E16" s="63"/>
      <c r="F16" s="63">
        <f t="shared" si="0"/>
        <v>0</v>
      </c>
      <c r="G16" s="63"/>
      <c r="H16" s="63"/>
      <c r="I16" s="63">
        <f t="shared" si="1"/>
        <v>0</v>
      </c>
      <c r="J16" s="63"/>
      <c r="K16" s="97"/>
      <c r="L16" s="63">
        <f t="shared" si="2"/>
        <v>0</v>
      </c>
      <c r="M16" s="63"/>
      <c r="N16" s="63">
        <f t="shared" si="3"/>
        <v>0</v>
      </c>
      <c r="O16" s="63">
        <f t="shared" si="4"/>
        <v>0</v>
      </c>
      <c r="P16" s="63">
        <f t="shared" si="5"/>
        <v>0</v>
      </c>
      <c r="Q16" s="65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</row>
    <row r="17" spans="1:133" hidden="1" x14ac:dyDescent="0.2">
      <c r="A17" s="60"/>
      <c r="B17" s="61" t="s">
        <v>88</v>
      </c>
      <c r="C17" s="62" t="s">
        <v>89</v>
      </c>
      <c r="D17" s="63"/>
      <c r="E17" s="63"/>
      <c r="F17" s="63">
        <f t="shared" si="0"/>
        <v>0</v>
      </c>
      <c r="G17" s="63"/>
      <c r="H17" s="63"/>
      <c r="I17" s="63">
        <f t="shared" si="1"/>
        <v>0</v>
      </c>
      <c r="J17" s="65"/>
      <c r="K17" s="63"/>
      <c r="L17" s="63">
        <f t="shared" si="2"/>
        <v>0</v>
      </c>
      <c r="M17" s="63"/>
      <c r="N17" s="63">
        <f t="shared" si="3"/>
        <v>0</v>
      </c>
      <c r="O17" s="63">
        <f t="shared" si="4"/>
        <v>0</v>
      </c>
      <c r="P17" s="63">
        <f t="shared" si="5"/>
        <v>0</v>
      </c>
      <c r="Q17" s="65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</row>
    <row r="18" spans="1:133" hidden="1" x14ac:dyDescent="0.2">
      <c r="A18" s="60"/>
      <c r="B18" s="61" t="s">
        <v>90</v>
      </c>
      <c r="C18" s="62" t="s">
        <v>91</v>
      </c>
      <c r="D18" s="63"/>
      <c r="E18" s="63"/>
      <c r="F18" s="63">
        <f t="shared" si="0"/>
        <v>0</v>
      </c>
      <c r="G18" s="63"/>
      <c r="H18" s="63"/>
      <c r="I18" s="63">
        <f t="shared" si="1"/>
        <v>0</v>
      </c>
      <c r="J18" s="65"/>
      <c r="K18" s="63"/>
      <c r="L18" s="63">
        <f t="shared" si="2"/>
        <v>0</v>
      </c>
      <c r="M18" s="63"/>
      <c r="N18" s="63">
        <f t="shared" si="3"/>
        <v>0</v>
      </c>
      <c r="O18" s="63">
        <f t="shared" si="4"/>
        <v>0</v>
      </c>
      <c r="P18" s="63">
        <f t="shared" si="5"/>
        <v>0</v>
      </c>
      <c r="Q18" s="65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</row>
    <row r="19" spans="1:133" hidden="1" x14ac:dyDescent="0.2">
      <c r="A19" s="60"/>
      <c r="B19" s="61" t="s">
        <v>92</v>
      </c>
      <c r="C19" s="62" t="s">
        <v>93</v>
      </c>
      <c r="D19" s="63"/>
      <c r="E19" s="63"/>
      <c r="F19" s="63">
        <f t="shared" si="0"/>
        <v>0</v>
      </c>
      <c r="G19" s="63"/>
      <c r="H19" s="63"/>
      <c r="I19" s="63">
        <f t="shared" si="1"/>
        <v>0</v>
      </c>
      <c r="J19" s="63"/>
      <c r="K19" s="97"/>
      <c r="L19" s="63">
        <f t="shared" si="2"/>
        <v>0</v>
      </c>
      <c r="M19" s="63"/>
      <c r="N19" s="63">
        <f t="shared" si="3"/>
        <v>0</v>
      </c>
      <c r="O19" s="63">
        <f t="shared" si="4"/>
        <v>0</v>
      </c>
      <c r="P19" s="63">
        <f t="shared" si="5"/>
        <v>0</v>
      </c>
      <c r="Q19" s="65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</row>
    <row r="20" spans="1:133" hidden="1" x14ac:dyDescent="0.2">
      <c r="A20" s="60"/>
      <c r="B20" s="61" t="s">
        <v>94</v>
      </c>
      <c r="C20" s="62" t="s">
        <v>95</v>
      </c>
      <c r="D20" s="63"/>
      <c r="E20" s="63"/>
      <c r="F20" s="63">
        <f t="shared" si="0"/>
        <v>0</v>
      </c>
      <c r="G20" s="63"/>
      <c r="H20" s="63"/>
      <c r="I20" s="63">
        <f t="shared" si="1"/>
        <v>0</v>
      </c>
      <c r="J20" s="63"/>
      <c r="K20" s="97"/>
      <c r="L20" s="63">
        <f t="shared" si="2"/>
        <v>0</v>
      </c>
      <c r="M20" s="63"/>
      <c r="N20" s="63">
        <f t="shared" si="3"/>
        <v>0</v>
      </c>
      <c r="O20" s="63">
        <f t="shared" si="4"/>
        <v>0</v>
      </c>
      <c r="P20" s="63">
        <f t="shared" si="5"/>
        <v>0</v>
      </c>
      <c r="Q20" s="65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</row>
    <row r="21" spans="1:133" hidden="1" x14ac:dyDescent="0.2">
      <c r="A21" s="60"/>
      <c r="B21" s="61" t="s">
        <v>96</v>
      </c>
      <c r="C21" s="62" t="s">
        <v>97</v>
      </c>
      <c r="D21" s="63"/>
      <c r="E21" s="63"/>
      <c r="F21" s="63">
        <f t="shared" si="0"/>
        <v>0</v>
      </c>
      <c r="G21" s="63"/>
      <c r="H21" s="63"/>
      <c r="I21" s="63">
        <f t="shared" si="1"/>
        <v>0</v>
      </c>
      <c r="J21" s="63"/>
      <c r="K21" s="97"/>
      <c r="L21" s="63">
        <f t="shared" si="2"/>
        <v>0</v>
      </c>
      <c r="M21" s="63"/>
      <c r="N21" s="63">
        <f t="shared" si="3"/>
        <v>0</v>
      </c>
      <c r="O21" s="63">
        <f t="shared" si="4"/>
        <v>0</v>
      </c>
      <c r="P21" s="63">
        <f t="shared" si="5"/>
        <v>0</v>
      </c>
      <c r="Q21" s="65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</row>
    <row r="22" spans="1:133" hidden="1" x14ac:dyDescent="0.2">
      <c r="A22" s="60"/>
      <c r="B22" s="61" t="s">
        <v>98</v>
      </c>
      <c r="C22" s="62" t="s">
        <v>99</v>
      </c>
      <c r="D22" s="63"/>
      <c r="E22" s="63"/>
      <c r="F22" s="63">
        <f t="shared" si="0"/>
        <v>0</v>
      </c>
      <c r="G22" s="63"/>
      <c r="H22" s="63"/>
      <c r="I22" s="63">
        <f t="shared" si="1"/>
        <v>0</v>
      </c>
      <c r="J22" s="63"/>
      <c r="K22" s="97"/>
      <c r="L22" s="63">
        <f t="shared" si="2"/>
        <v>0</v>
      </c>
      <c r="M22" s="63"/>
      <c r="N22" s="63">
        <f t="shared" si="3"/>
        <v>0</v>
      </c>
      <c r="O22" s="63">
        <f t="shared" si="4"/>
        <v>0</v>
      </c>
      <c r="P22" s="63">
        <f t="shared" si="5"/>
        <v>0</v>
      </c>
      <c r="Q22" s="65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</row>
    <row r="23" spans="1:133" hidden="1" x14ac:dyDescent="0.2">
      <c r="A23" s="60"/>
      <c r="B23" s="61" t="s">
        <v>100</v>
      </c>
      <c r="C23" s="62" t="s">
        <v>101</v>
      </c>
      <c r="D23" s="63"/>
      <c r="E23" s="63"/>
      <c r="F23" s="63">
        <f t="shared" si="0"/>
        <v>0</v>
      </c>
      <c r="G23" s="63"/>
      <c r="H23" s="63"/>
      <c r="I23" s="63">
        <f t="shared" si="1"/>
        <v>0</v>
      </c>
      <c r="J23" s="65"/>
      <c r="K23" s="63"/>
      <c r="L23" s="63">
        <f t="shared" si="2"/>
        <v>0</v>
      </c>
      <c r="M23" s="63"/>
      <c r="N23" s="63">
        <f>E23-L23</f>
        <v>0</v>
      </c>
      <c r="O23" s="63">
        <f t="shared" si="4"/>
        <v>0</v>
      </c>
      <c r="P23" s="63">
        <v>0</v>
      </c>
      <c r="Q23" s="65">
        <f>H23-O23</f>
        <v>0</v>
      </c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</row>
    <row r="24" spans="1:133" hidden="1" x14ac:dyDescent="0.2">
      <c r="A24" s="60"/>
      <c r="B24" s="61" t="s">
        <v>102</v>
      </c>
      <c r="C24" s="62" t="s">
        <v>103</v>
      </c>
      <c r="D24" s="63"/>
      <c r="E24" s="63"/>
      <c r="F24" s="63">
        <f t="shared" si="0"/>
        <v>0</v>
      </c>
      <c r="G24" s="63"/>
      <c r="H24" s="63"/>
      <c r="I24" s="63">
        <f t="shared" si="1"/>
        <v>0</v>
      </c>
      <c r="J24" s="63"/>
      <c r="K24" s="97"/>
      <c r="L24" s="63">
        <f t="shared" si="2"/>
        <v>0</v>
      </c>
      <c r="M24" s="63"/>
      <c r="N24" s="63">
        <f t="shared" si="3"/>
        <v>0</v>
      </c>
      <c r="O24" s="63">
        <f t="shared" si="4"/>
        <v>0</v>
      </c>
      <c r="P24" s="63">
        <f t="shared" si="5"/>
        <v>0</v>
      </c>
      <c r="Q24" s="65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</row>
    <row r="25" spans="1:133" hidden="1" x14ac:dyDescent="0.2">
      <c r="A25" s="60"/>
      <c r="B25" s="61" t="s">
        <v>104</v>
      </c>
      <c r="C25" s="62" t="s">
        <v>105</v>
      </c>
      <c r="D25" s="63"/>
      <c r="E25" s="63"/>
      <c r="F25" s="63">
        <f t="shared" si="0"/>
        <v>0</v>
      </c>
      <c r="G25" s="63"/>
      <c r="H25" s="63"/>
      <c r="I25" s="63">
        <f t="shared" si="1"/>
        <v>0</v>
      </c>
      <c r="J25" s="63"/>
      <c r="K25" s="97"/>
      <c r="L25" s="63">
        <f t="shared" si="2"/>
        <v>0</v>
      </c>
      <c r="M25" s="63"/>
      <c r="N25" s="63">
        <f t="shared" si="3"/>
        <v>0</v>
      </c>
      <c r="O25" s="63">
        <f t="shared" si="4"/>
        <v>0</v>
      </c>
      <c r="P25" s="63">
        <f t="shared" si="5"/>
        <v>0</v>
      </c>
      <c r="Q25" s="65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</row>
    <row r="26" spans="1:133" hidden="1" x14ac:dyDescent="0.2">
      <c r="A26" s="60"/>
      <c r="B26" s="61" t="s">
        <v>106</v>
      </c>
      <c r="C26" s="62" t="s">
        <v>107</v>
      </c>
      <c r="D26" s="63"/>
      <c r="E26" s="63"/>
      <c r="F26" s="63">
        <f t="shared" si="0"/>
        <v>0</v>
      </c>
      <c r="G26" s="63"/>
      <c r="H26" s="63"/>
      <c r="I26" s="63">
        <f t="shared" si="1"/>
        <v>0</v>
      </c>
      <c r="J26" s="63"/>
      <c r="K26" s="97"/>
      <c r="L26" s="63">
        <f t="shared" si="2"/>
        <v>0</v>
      </c>
      <c r="M26" s="63"/>
      <c r="N26" s="63">
        <f t="shared" si="3"/>
        <v>0</v>
      </c>
      <c r="O26" s="63">
        <f t="shared" si="4"/>
        <v>0</v>
      </c>
      <c r="P26" s="63">
        <f t="shared" si="5"/>
        <v>0</v>
      </c>
      <c r="Q26" s="65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</row>
    <row r="27" spans="1:133" hidden="1" x14ac:dyDescent="0.2">
      <c r="A27" s="60"/>
      <c r="B27" s="61" t="s">
        <v>108</v>
      </c>
      <c r="C27" s="62" t="s">
        <v>109</v>
      </c>
      <c r="D27" s="63"/>
      <c r="E27" s="63"/>
      <c r="F27" s="63">
        <f t="shared" si="0"/>
        <v>0</v>
      </c>
      <c r="G27" s="63"/>
      <c r="H27" s="63"/>
      <c r="I27" s="63">
        <f t="shared" si="1"/>
        <v>0</v>
      </c>
      <c r="J27" s="65"/>
      <c r="K27" s="63"/>
      <c r="L27" s="63">
        <f t="shared" si="2"/>
        <v>0</v>
      </c>
      <c r="M27" s="63"/>
      <c r="N27" s="63">
        <f t="shared" si="3"/>
        <v>0</v>
      </c>
      <c r="O27" s="63">
        <f t="shared" si="4"/>
        <v>0</v>
      </c>
      <c r="P27" s="63">
        <f t="shared" si="5"/>
        <v>0</v>
      </c>
      <c r="Q27" s="65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</row>
    <row r="28" spans="1:133" hidden="1" x14ac:dyDescent="0.2">
      <c r="A28" s="60"/>
      <c r="B28" s="61" t="s">
        <v>110</v>
      </c>
      <c r="C28" s="62" t="s">
        <v>111</v>
      </c>
      <c r="D28" s="63"/>
      <c r="E28" s="63"/>
      <c r="F28" s="63">
        <f t="shared" si="0"/>
        <v>0</v>
      </c>
      <c r="G28" s="63"/>
      <c r="H28" s="63"/>
      <c r="I28" s="63">
        <f t="shared" si="1"/>
        <v>0</v>
      </c>
      <c r="J28" s="63"/>
      <c r="K28" s="97"/>
      <c r="L28" s="63">
        <f t="shared" si="2"/>
        <v>0</v>
      </c>
      <c r="M28" s="63"/>
      <c r="N28" s="63">
        <f t="shared" si="3"/>
        <v>0</v>
      </c>
      <c r="O28" s="63">
        <f t="shared" si="4"/>
        <v>0</v>
      </c>
      <c r="P28" s="63">
        <f t="shared" si="5"/>
        <v>0</v>
      </c>
      <c r="Q28" s="65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</row>
    <row r="29" spans="1:133" hidden="1" x14ac:dyDescent="0.2">
      <c r="A29" s="60"/>
      <c r="B29" s="61" t="s">
        <v>112</v>
      </c>
      <c r="C29" s="62" t="s">
        <v>113</v>
      </c>
      <c r="D29" s="63"/>
      <c r="E29" s="63"/>
      <c r="F29" s="63">
        <f t="shared" si="0"/>
        <v>0</v>
      </c>
      <c r="G29" s="63"/>
      <c r="H29" s="63"/>
      <c r="I29" s="63">
        <f t="shared" si="1"/>
        <v>0</v>
      </c>
      <c r="J29" s="63"/>
      <c r="K29" s="97"/>
      <c r="L29" s="63">
        <f t="shared" si="2"/>
        <v>0</v>
      </c>
      <c r="M29" s="63"/>
      <c r="N29" s="63">
        <f t="shared" si="3"/>
        <v>0</v>
      </c>
      <c r="O29" s="63">
        <f t="shared" si="4"/>
        <v>0</v>
      </c>
      <c r="P29" s="63">
        <f t="shared" si="5"/>
        <v>0</v>
      </c>
      <c r="Q29" s="65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</row>
    <row r="30" spans="1:133" hidden="1" x14ac:dyDescent="0.2">
      <c r="A30" s="60"/>
      <c r="B30" s="61" t="s">
        <v>114</v>
      </c>
      <c r="C30" s="62" t="s">
        <v>115</v>
      </c>
      <c r="D30" s="63"/>
      <c r="E30" s="63"/>
      <c r="F30" s="63">
        <f t="shared" si="0"/>
        <v>0</v>
      </c>
      <c r="G30" s="63"/>
      <c r="H30" s="63"/>
      <c r="I30" s="63">
        <f t="shared" si="1"/>
        <v>0</v>
      </c>
      <c r="J30" s="63"/>
      <c r="K30" s="97"/>
      <c r="L30" s="63">
        <f t="shared" si="2"/>
        <v>0</v>
      </c>
      <c r="M30" s="63"/>
      <c r="N30" s="63">
        <f t="shared" si="3"/>
        <v>0</v>
      </c>
      <c r="O30" s="63">
        <f t="shared" si="4"/>
        <v>0</v>
      </c>
      <c r="P30" s="63">
        <f t="shared" si="5"/>
        <v>0</v>
      </c>
      <c r="Q30" s="65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</row>
    <row r="31" spans="1:133" hidden="1" x14ac:dyDescent="0.2">
      <c r="A31" s="60"/>
      <c r="B31" s="61" t="s">
        <v>116</v>
      </c>
      <c r="C31" s="62" t="s">
        <v>117</v>
      </c>
      <c r="D31" s="63"/>
      <c r="E31" s="63"/>
      <c r="F31" s="63">
        <f t="shared" si="0"/>
        <v>0</v>
      </c>
      <c r="G31" s="63"/>
      <c r="H31" s="63"/>
      <c r="I31" s="63">
        <f t="shared" si="1"/>
        <v>0</v>
      </c>
      <c r="J31" s="63"/>
      <c r="K31" s="97"/>
      <c r="L31" s="63">
        <f t="shared" si="2"/>
        <v>0</v>
      </c>
      <c r="M31" s="63"/>
      <c r="N31" s="63">
        <f t="shared" si="3"/>
        <v>0</v>
      </c>
      <c r="O31" s="63">
        <f t="shared" si="4"/>
        <v>0</v>
      </c>
      <c r="P31" s="63">
        <f t="shared" si="5"/>
        <v>0</v>
      </c>
      <c r="Q31" s="65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</row>
    <row r="32" spans="1:133" hidden="1" x14ac:dyDescent="0.2">
      <c r="A32" s="60"/>
      <c r="B32" s="61" t="s">
        <v>118</v>
      </c>
      <c r="C32" s="62" t="s">
        <v>119</v>
      </c>
      <c r="D32" s="63"/>
      <c r="E32" s="63"/>
      <c r="F32" s="63">
        <f t="shared" si="0"/>
        <v>0</v>
      </c>
      <c r="G32" s="63"/>
      <c r="H32" s="63"/>
      <c r="I32" s="63">
        <f t="shared" si="1"/>
        <v>0</v>
      </c>
      <c r="J32" s="63"/>
      <c r="K32" s="97"/>
      <c r="L32" s="63">
        <f t="shared" si="2"/>
        <v>0</v>
      </c>
      <c r="M32" s="63"/>
      <c r="N32" s="63">
        <f t="shared" si="3"/>
        <v>0</v>
      </c>
      <c r="O32" s="63">
        <f t="shared" si="4"/>
        <v>0</v>
      </c>
      <c r="P32" s="63">
        <f t="shared" si="5"/>
        <v>0</v>
      </c>
      <c r="Q32" s="65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</row>
    <row r="33" spans="1:133" hidden="1" x14ac:dyDescent="0.2">
      <c r="A33" s="60"/>
      <c r="B33" s="61" t="s">
        <v>120</v>
      </c>
      <c r="C33" s="62" t="s">
        <v>121</v>
      </c>
      <c r="D33" s="63"/>
      <c r="E33" s="63"/>
      <c r="F33" s="63">
        <f t="shared" si="0"/>
        <v>0</v>
      </c>
      <c r="G33" s="63"/>
      <c r="H33" s="63"/>
      <c r="I33" s="63">
        <f t="shared" si="1"/>
        <v>0</v>
      </c>
      <c r="J33" s="63"/>
      <c r="K33" s="97"/>
      <c r="L33" s="63">
        <f t="shared" si="2"/>
        <v>0</v>
      </c>
      <c r="M33" s="63"/>
      <c r="N33" s="63">
        <f t="shared" si="3"/>
        <v>0</v>
      </c>
      <c r="O33" s="63">
        <f t="shared" si="4"/>
        <v>0</v>
      </c>
      <c r="P33" s="63">
        <f t="shared" si="5"/>
        <v>0</v>
      </c>
      <c r="Q33" s="65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</row>
    <row r="34" spans="1:133" hidden="1" x14ac:dyDescent="0.2">
      <c r="A34" s="60"/>
      <c r="B34" s="61" t="s">
        <v>122</v>
      </c>
      <c r="C34" s="62" t="s">
        <v>123</v>
      </c>
      <c r="D34" s="63"/>
      <c r="E34" s="63"/>
      <c r="F34" s="63">
        <f t="shared" si="0"/>
        <v>0</v>
      </c>
      <c r="G34" s="63"/>
      <c r="H34" s="63"/>
      <c r="I34" s="63">
        <f t="shared" si="1"/>
        <v>0</v>
      </c>
      <c r="J34" s="65"/>
      <c r="K34" s="63"/>
      <c r="L34" s="63">
        <f t="shared" si="2"/>
        <v>0</v>
      </c>
      <c r="M34" s="63"/>
      <c r="N34" s="63">
        <f t="shared" si="3"/>
        <v>0</v>
      </c>
      <c r="O34" s="63">
        <f t="shared" si="4"/>
        <v>0</v>
      </c>
      <c r="P34" s="63">
        <f t="shared" si="5"/>
        <v>0</v>
      </c>
      <c r="Q34" s="65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</row>
    <row r="35" spans="1:133" hidden="1" x14ac:dyDescent="0.2">
      <c r="A35" s="60"/>
      <c r="B35" s="61" t="s">
        <v>124</v>
      </c>
      <c r="C35" s="62" t="s">
        <v>125</v>
      </c>
      <c r="D35" s="63"/>
      <c r="E35" s="63"/>
      <c r="F35" s="63">
        <f t="shared" si="0"/>
        <v>0</v>
      </c>
      <c r="G35" s="63"/>
      <c r="H35" s="63"/>
      <c r="I35" s="63">
        <f t="shared" si="1"/>
        <v>0</v>
      </c>
      <c r="J35" s="65"/>
      <c r="K35" s="63"/>
      <c r="L35" s="63">
        <f t="shared" si="2"/>
        <v>0</v>
      </c>
      <c r="M35" s="63"/>
      <c r="N35" s="63">
        <f t="shared" si="3"/>
        <v>0</v>
      </c>
      <c r="O35" s="63">
        <f t="shared" si="4"/>
        <v>0</v>
      </c>
      <c r="P35" s="63">
        <f t="shared" si="5"/>
        <v>0</v>
      </c>
      <c r="Q35" s="65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</row>
    <row r="36" spans="1:133" hidden="1" x14ac:dyDescent="0.2">
      <c r="A36" s="60"/>
      <c r="B36" s="61" t="s">
        <v>126</v>
      </c>
      <c r="C36" s="62" t="s">
        <v>127</v>
      </c>
      <c r="D36" s="63"/>
      <c r="E36" s="63"/>
      <c r="F36" s="63">
        <f>+D36+E36</f>
        <v>0</v>
      </c>
      <c r="G36" s="63"/>
      <c r="H36" s="63"/>
      <c r="I36" s="63">
        <f t="shared" si="1"/>
        <v>0</v>
      </c>
      <c r="J36" s="65"/>
      <c r="K36" s="63"/>
      <c r="L36" s="63"/>
      <c r="M36" s="63"/>
      <c r="N36" s="63">
        <f>-L36</f>
        <v>0</v>
      </c>
      <c r="O36" s="63"/>
      <c r="P36" s="63">
        <v>0</v>
      </c>
      <c r="Q36" s="65">
        <f>-O36</f>
        <v>0</v>
      </c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</row>
    <row r="37" spans="1:133" hidden="1" x14ac:dyDescent="0.2">
      <c r="A37" s="60"/>
      <c r="B37" s="61" t="s">
        <v>128</v>
      </c>
      <c r="C37" s="62" t="s">
        <v>129</v>
      </c>
      <c r="D37" s="63"/>
      <c r="E37" s="63"/>
      <c r="F37" s="63">
        <f t="shared" si="0"/>
        <v>0</v>
      </c>
      <c r="G37" s="63"/>
      <c r="H37" s="63"/>
      <c r="I37" s="63">
        <f t="shared" si="1"/>
        <v>0</v>
      </c>
      <c r="J37" s="65"/>
      <c r="K37" s="63"/>
      <c r="L37" s="63"/>
      <c r="M37" s="63"/>
      <c r="N37" s="63">
        <f>-L37</f>
        <v>0</v>
      </c>
      <c r="O37" s="63"/>
      <c r="P37" s="63">
        <v>0</v>
      </c>
      <c r="Q37" s="65">
        <f>-O37</f>
        <v>0</v>
      </c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</row>
    <row r="38" spans="1:133" hidden="1" x14ac:dyDescent="0.2">
      <c r="A38" s="60"/>
      <c r="B38" s="61" t="s">
        <v>130</v>
      </c>
      <c r="C38" s="62" t="s">
        <v>131</v>
      </c>
      <c r="D38" s="63"/>
      <c r="E38" s="63"/>
      <c r="F38" s="63">
        <f t="shared" si="0"/>
        <v>0</v>
      </c>
      <c r="G38" s="63"/>
      <c r="H38" s="63"/>
      <c r="I38" s="63">
        <f t="shared" si="1"/>
        <v>0</v>
      </c>
      <c r="J38" s="65"/>
      <c r="K38" s="63"/>
      <c r="L38" s="63">
        <f t="shared" si="2"/>
        <v>0</v>
      </c>
      <c r="M38" s="63"/>
      <c r="N38" s="63">
        <f t="shared" si="3"/>
        <v>0</v>
      </c>
      <c r="O38" s="63">
        <f t="shared" si="4"/>
        <v>0</v>
      </c>
      <c r="P38" s="63">
        <f t="shared" si="5"/>
        <v>0</v>
      </c>
      <c r="Q38" s="65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</row>
    <row r="39" spans="1:133" hidden="1" x14ac:dyDescent="0.2">
      <c r="A39" s="60"/>
      <c r="B39" s="61" t="s">
        <v>132</v>
      </c>
      <c r="C39" s="62" t="s">
        <v>133</v>
      </c>
      <c r="D39" s="63"/>
      <c r="E39" s="63"/>
      <c r="F39" s="63">
        <f t="shared" si="0"/>
        <v>0</v>
      </c>
      <c r="G39" s="63"/>
      <c r="H39" s="63"/>
      <c r="I39" s="63">
        <f t="shared" si="1"/>
        <v>0</v>
      </c>
      <c r="J39" s="65"/>
      <c r="K39" s="63"/>
      <c r="L39" s="63">
        <f t="shared" si="2"/>
        <v>0</v>
      </c>
      <c r="M39" s="63"/>
      <c r="N39" s="63">
        <f t="shared" si="3"/>
        <v>0</v>
      </c>
      <c r="O39" s="63">
        <f t="shared" si="4"/>
        <v>0</v>
      </c>
      <c r="P39" s="63">
        <f t="shared" si="5"/>
        <v>0</v>
      </c>
      <c r="Q39" s="65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</row>
    <row r="40" spans="1:133" hidden="1" x14ac:dyDescent="0.2">
      <c r="A40" s="60"/>
      <c r="B40" s="61" t="s">
        <v>134</v>
      </c>
      <c r="C40" s="62" t="s">
        <v>135</v>
      </c>
      <c r="D40" s="63"/>
      <c r="E40" s="63"/>
      <c r="F40" s="63">
        <f t="shared" si="0"/>
        <v>0</v>
      </c>
      <c r="G40" s="63"/>
      <c r="H40" s="63"/>
      <c r="I40" s="63">
        <f t="shared" si="1"/>
        <v>0</v>
      </c>
      <c r="J40" s="65"/>
      <c r="K40" s="63"/>
      <c r="L40" s="63">
        <f t="shared" si="2"/>
        <v>0</v>
      </c>
      <c r="M40" s="63"/>
      <c r="N40" s="63">
        <f t="shared" si="3"/>
        <v>0</v>
      </c>
      <c r="O40" s="63">
        <f t="shared" si="4"/>
        <v>0</v>
      </c>
      <c r="P40" s="63">
        <f t="shared" si="5"/>
        <v>0</v>
      </c>
      <c r="Q40" s="65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</row>
    <row r="41" spans="1:133" hidden="1" x14ac:dyDescent="0.2">
      <c r="A41" s="60"/>
      <c r="B41" s="61" t="s">
        <v>136</v>
      </c>
      <c r="C41" s="62" t="s">
        <v>137</v>
      </c>
      <c r="D41" s="63"/>
      <c r="E41" s="63"/>
      <c r="F41" s="63">
        <f t="shared" si="0"/>
        <v>0</v>
      </c>
      <c r="G41" s="63"/>
      <c r="H41" s="63"/>
      <c r="I41" s="63">
        <f t="shared" si="1"/>
        <v>0</v>
      </c>
      <c r="J41" s="65"/>
      <c r="K41" s="63"/>
      <c r="L41" s="63">
        <f t="shared" si="2"/>
        <v>0</v>
      </c>
      <c r="M41" s="63"/>
      <c r="N41" s="63">
        <f t="shared" si="3"/>
        <v>0</v>
      </c>
      <c r="O41" s="63">
        <f t="shared" si="4"/>
        <v>0</v>
      </c>
      <c r="P41" s="63">
        <f t="shared" si="5"/>
        <v>0</v>
      </c>
      <c r="Q41" s="65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</row>
    <row r="42" spans="1:133" hidden="1" x14ac:dyDescent="0.2">
      <c r="A42" s="60"/>
      <c r="B42" s="61" t="s">
        <v>138</v>
      </c>
      <c r="C42" s="62" t="s">
        <v>139</v>
      </c>
      <c r="D42" s="63"/>
      <c r="E42" s="63"/>
      <c r="F42" s="63">
        <f t="shared" si="0"/>
        <v>0</v>
      </c>
      <c r="G42" s="63"/>
      <c r="H42" s="63"/>
      <c r="I42" s="63">
        <f t="shared" si="1"/>
        <v>0</v>
      </c>
      <c r="J42" s="65"/>
      <c r="K42" s="63"/>
      <c r="L42" s="63">
        <f t="shared" si="2"/>
        <v>0</v>
      </c>
      <c r="M42" s="63"/>
      <c r="N42" s="63">
        <f t="shared" si="3"/>
        <v>0</v>
      </c>
      <c r="O42" s="63">
        <f t="shared" si="4"/>
        <v>0</v>
      </c>
      <c r="P42" s="63">
        <f t="shared" si="5"/>
        <v>0</v>
      </c>
      <c r="Q42" s="65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</row>
    <row r="43" spans="1:133" hidden="1" x14ac:dyDescent="0.2">
      <c r="A43" s="60"/>
      <c r="B43" s="61" t="s">
        <v>140</v>
      </c>
      <c r="C43" s="62" t="s">
        <v>141</v>
      </c>
      <c r="D43" s="63"/>
      <c r="E43" s="63"/>
      <c r="F43" s="63">
        <f t="shared" si="0"/>
        <v>0</v>
      </c>
      <c r="G43" s="63"/>
      <c r="H43" s="63"/>
      <c r="I43" s="63">
        <f t="shared" si="1"/>
        <v>0</v>
      </c>
      <c r="J43" s="65"/>
      <c r="K43" s="63"/>
      <c r="L43" s="63">
        <f t="shared" si="2"/>
        <v>0</v>
      </c>
      <c r="M43" s="63"/>
      <c r="N43" s="63">
        <f t="shared" si="3"/>
        <v>0</v>
      </c>
      <c r="O43" s="63">
        <f t="shared" si="4"/>
        <v>0</v>
      </c>
      <c r="P43" s="63">
        <f t="shared" si="5"/>
        <v>0</v>
      </c>
      <c r="Q43" s="65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</row>
    <row r="44" spans="1:133" hidden="1" x14ac:dyDescent="0.2">
      <c r="A44" s="60"/>
      <c r="B44" s="61" t="s">
        <v>142</v>
      </c>
      <c r="C44" s="62" t="s">
        <v>143</v>
      </c>
      <c r="D44" s="63"/>
      <c r="E44" s="63"/>
      <c r="F44" s="63">
        <f t="shared" si="0"/>
        <v>0</v>
      </c>
      <c r="G44" s="63"/>
      <c r="H44" s="63"/>
      <c r="I44" s="63">
        <f t="shared" si="1"/>
        <v>0</v>
      </c>
      <c r="J44" s="65"/>
      <c r="K44" s="63"/>
      <c r="L44" s="63">
        <f t="shared" si="2"/>
        <v>0</v>
      </c>
      <c r="M44" s="63"/>
      <c r="N44" s="63">
        <f t="shared" si="3"/>
        <v>0</v>
      </c>
      <c r="O44" s="63">
        <f t="shared" si="4"/>
        <v>0</v>
      </c>
      <c r="P44" s="63">
        <f t="shared" si="5"/>
        <v>0</v>
      </c>
      <c r="Q44" s="65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</row>
    <row r="45" spans="1:133" hidden="1" x14ac:dyDescent="0.2">
      <c r="A45" s="60"/>
      <c r="B45" s="61" t="s">
        <v>144</v>
      </c>
      <c r="C45" s="62" t="s">
        <v>145</v>
      </c>
      <c r="D45" s="63"/>
      <c r="E45" s="63"/>
      <c r="F45" s="63">
        <f t="shared" si="0"/>
        <v>0</v>
      </c>
      <c r="G45" s="63"/>
      <c r="H45" s="63"/>
      <c r="I45" s="63">
        <f t="shared" si="1"/>
        <v>0</v>
      </c>
      <c r="J45" s="65"/>
      <c r="K45" s="63"/>
      <c r="L45" s="63">
        <f t="shared" si="2"/>
        <v>0</v>
      </c>
      <c r="M45" s="63"/>
      <c r="N45" s="63">
        <f t="shared" si="3"/>
        <v>0</v>
      </c>
      <c r="O45" s="63">
        <f t="shared" si="4"/>
        <v>0</v>
      </c>
      <c r="P45" s="63">
        <f t="shared" si="5"/>
        <v>0</v>
      </c>
      <c r="Q45" s="65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</row>
    <row r="46" spans="1:133" hidden="1" x14ac:dyDescent="0.2">
      <c r="A46" s="60"/>
      <c r="B46" s="61" t="s">
        <v>146</v>
      </c>
      <c r="C46" s="62" t="s">
        <v>147</v>
      </c>
      <c r="D46" s="63"/>
      <c r="E46" s="63"/>
      <c r="F46" s="63">
        <f t="shared" si="0"/>
        <v>0</v>
      </c>
      <c r="G46" s="63"/>
      <c r="H46" s="63"/>
      <c r="I46" s="63">
        <f t="shared" si="1"/>
        <v>0</v>
      </c>
      <c r="J46" s="65"/>
      <c r="K46" s="63"/>
      <c r="L46" s="63">
        <f t="shared" si="2"/>
        <v>0</v>
      </c>
      <c r="M46" s="63"/>
      <c r="N46" s="63">
        <f t="shared" si="3"/>
        <v>0</v>
      </c>
      <c r="O46" s="63">
        <f t="shared" si="4"/>
        <v>0</v>
      </c>
      <c r="P46" s="63">
        <f t="shared" si="5"/>
        <v>0</v>
      </c>
      <c r="Q46" s="65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</row>
    <row r="47" spans="1:133" hidden="1" x14ac:dyDescent="0.2">
      <c r="A47" s="60"/>
      <c r="B47" s="61" t="s">
        <v>148</v>
      </c>
      <c r="C47" s="62" t="s">
        <v>149</v>
      </c>
      <c r="D47" s="63"/>
      <c r="E47" s="63"/>
      <c r="F47" s="63">
        <f t="shared" si="0"/>
        <v>0</v>
      </c>
      <c r="G47" s="63"/>
      <c r="H47" s="63"/>
      <c r="I47" s="63">
        <f t="shared" si="1"/>
        <v>0</v>
      </c>
      <c r="J47" s="65"/>
      <c r="K47" s="63"/>
      <c r="L47" s="63">
        <f t="shared" si="2"/>
        <v>0</v>
      </c>
      <c r="M47" s="63"/>
      <c r="N47" s="63">
        <f t="shared" si="3"/>
        <v>0</v>
      </c>
      <c r="O47" s="63">
        <f t="shared" si="4"/>
        <v>0</v>
      </c>
      <c r="P47" s="63">
        <f t="shared" si="5"/>
        <v>0</v>
      </c>
      <c r="Q47" s="65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</row>
    <row r="48" spans="1:133" hidden="1" x14ac:dyDescent="0.2">
      <c r="A48" s="60"/>
      <c r="B48" s="61" t="s">
        <v>150</v>
      </c>
      <c r="C48" s="62" t="s">
        <v>151</v>
      </c>
      <c r="D48" s="63"/>
      <c r="E48" s="63"/>
      <c r="F48" s="63">
        <f t="shared" si="0"/>
        <v>0</v>
      </c>
      <c r="G48" s="63"/>
      <c r="H48" s="63"/>
      <c r="I48" s="63">
        <f t="shared" si="1"/>
        <v>0</v>
      </c>
      <c r="J48" s="65"/>
      <c r="K48" s="63"/>
      <c r="L48" s="63">
        <f t="shared" si="2"/>
        <v>0</v>
      </c>
      <c r="M48" s="63"/>
      <c r="N48" s="63">
        <f t="shared" si="3"/>
        <v>0</v>
      </c>
      <c r="O48" s="63">
        <f t="shared" si="4"/>
        <v>0</v>
      </c>
      <c r="P48" s="63">
        <f t="shared" si="5"/>
        <v>0</v>
      </c>
      <c r="Q48" s="65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</row>
    <row r="49" spans="1:133" hidden="1" x14ac:dyDescent="0.2">
      <c r="A49" s="60"/>
      <c r="B49" s="61" t="s">
        <v>152</v>
      </c>
      <c r="C49" s="62" t="s">
        <v>153</v>
      </c>
      <c r="D49" s="63"/>
      <c r="E49" s="63"/>
      <c r="F49" s="63">
        <f t="shared" si="0"/>
        <v>0</v>
      </c>
      <c r="G49" s="63"/>
      <c r="H49" s="63"/>
      <c r="I49" s="63">
        <f t="shared" si="1"/>
        <v>0</v>
      </c>
      <c r="J49" s="65"/>
      <c r="K49" s="63"/>
      <c r="L49" s="63">
        <f t="shared" si="2"/>
        <v>0</v>
      </c>
      <c r="M49" s="63"/>
      <c r="N49" s="63">
        <f t="shared" si="3"/>
        <v>0</v>
      </c>
      <c r="O49" s="63">
        <f t="shared" si="4"/>
        <v>0</v>
      </c>
      <c r="P49" s="63">
        <f t="shared" si="5"/>
        <v>0</v>
      </c>
      <c r="Q49" s="65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</row>
    <row r="50" spans="1:133" hidden="1" x14ac:dyDescent="0.2">
      <c r="A50" s="60"/>
      <c r="B50" s="61" t="s">
        <v>154</v>
      </c>
      <c r="C50" s="62" t="s">
        <v>155</v>
      </c>
      <c r="D50" s="63"/>
      <c r="E50" s="63"/>
      <c r="F50" s="63">
        <f t="shared" si="0"/>
        <v>0</v>
      </c>
      <c r="G50" s="63"/>
      <c r="H50" s="63"/>
      <c r="I50" s="63">
        <f t="shared" si="1"/>
        <v>0</v>
      </c>
      <c r="J50" s="65"/>
      <c r="K50" s="63"/>
      <c r="L50" s="63">
        <f t="shared" si="2"/>
        <v>0</v>
      </c>
      <c r="M50" s="63"/>
      <c r="N50" s="63">
        <f t="shared" si="3"/>
        <v>0</v>
      </c>
      <c r="O50" s="63">
        <f t="shared" si="4"/>
        <v>0</v>
      </c>
      <c r="P50" s="63">
        <f t="shared" si="5"/>
        <v>0</v>
      </c>
      <c r="Q50" s="65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</row>
    <row r="51" spans="1:133" hidden="1" x14ac:dyDescent="0.2">
      <c r="A51" s="60"/>
      <c r="B51" s="61" t="s">
        <v>156</v>
      </c>
      <c r="C51" s="62" t="s">
        <v>157</v>
      </c>
      <c r="D51" s="63"/>
      <c r="E51" s="63"/>
      <c r="F51" s="63">
        <f t="shared" si="0"/>
        <v>0</v>
      </c>
      <c r="G51" s="63"/>
      <c r="H51" s="63"/>
      <c r="I51" s="63">
        <f t="shared" si="1"/>
        <v>0</v>
      </c>
      <c r="J51" s="65"/>
      <c r="K51" s="63"/>
      <c r="L51" s="63">
        <f t="shared" si="2"/>
        <v>0</v>
      </c>
      <c r="M51" s="63"/>
      <c r="N51" s="63">
        <f t="shared" si="3"/>
        <v>0</v>
      </c>
      <c r="O51" s="63">
        <f t="shared" si="4"/>
        <v>0</v>
      </c>
      <c r="P51" s="63">
        <f t="shared" si="5"/>
        <v>0</v>
      </c>
      <c r="Q51" s="65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</row>
    <row r="52" spans="1:133" hidden="1" x14ac:dyDescent="0.2">
      <c r="A52" s="60"/>
      <c r="B52" s="61" t="s">
        <v>158</v>
      </c>
      <c r="C52" s="62" t="s">
        <v>159</v>
      </c>
      <c r="D52" s="63"/>
      <c r="E52" s="63"/>
      <c r="F52" s="63">
        <f t="shared" si="0"/>
        <v>0</v>
      </c>
      <c r="G52" s="63"/>
      <c r="H52" s="63"/>
      <c r="I52" s="63">
        <f t="shared" si="1"/>
        <v>0</v>
      </c>
      <c r="J52" s="65"/>
      <c r="K52" s="63"/>
      <c r="L52" s="63">
        <f>E52*0.54405</f>
        <v>0</v>
      </c>
      <c r="M52" s="63"/>
      <c r="N52" s="63">
        <f>E52-L52</f>
        <v>0</v>
      </c>
      <c r="O52" s="63">
        <f>H52*0.54405</f>
        <v>0</v>
      </c>
      <c r="P52" s="63"/>
      <c r="Q52" s="98">
        <f>H52-O52</f>
        <v>0</v>
      </c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</row>
    <row r="53" spans="1:133" hidden="1" x14ac:dyDescent="0.2">
      <c r="A53" s="60"/>
      <c r="B53" s="61" t="s">
        <v>160</v>
      </c>
      <c r="C53" s="62" t="s">
        <v>161</v>
      </c>
      <c r="D53" s="63"/>
      <c r="E53" s="63"/>
      <c r="F53" s="63">
        <f t="shared" si="0"/>
        <v>0</v>
      </c>
      <c r="G53" s="63"/>
      <c r="H53" s="63"/>
      <c r="I53" s="63">
        <f t="shared" si="1"/>
        <v>0</v>
      </c>
      <c r="J53" s="65"/>
      <c r="K53" s="63"/>
      <c r="L53" s="63">
        <f t="shared" si="2"/>
        <v>0</v>
      </c>
      <c r="M53" s="63"/>
      <c r="N53" s="63">
        <f t="shared" si="3"/>
        <v>0</v>
      </c>
      <c r="O53" s="63">
        <f t="shared" si="4"/>
        <v>0</v>
      </c>
      <c r="P53" s="63">
        <f t="shared" si="5"/>
        <v>0</v>
      </c>
      <c r="Q53" s="65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</row>
    <row r="54" spans="1:133" hidden="1" x14ac:dyDescent="0.2">
      <c r="A54" s="60"/>
      <c r="B54" s="61" t="s">
        <v>162</v>
      </c>
      <c r="C54" s="62" t="s">
        <v>163</v>
      </c>
      <c r="D54" s="63"/>
      <c r="E54" s="63"/>
      <c r="F54" s="63">
        <f t="shared" si="0"/>
        <v>0</v>
      </c>
      <c r="G54" s="63"/>
      <c r="H54" s="63"/>
      <c r="I54" s="63">
        <f t="shared" si="1"/>
        <v>0</v>
      </c>
      <c r="J54" s="65"/>
      <c r="K54" s="63"/>
      <c r="L54" s="63">
        <f t="shared" si="2"/>
        <v>0</v>
      </c>
      <c r="M54" s="63"/>
      <c r="N54" s="63">
        <f t="shared" si="3"/>
        <v>0</v>
      </c>
      <c r="O54" s="63">
        <f t="shared" si="4"/>
        <v>0</v>
      </c>
      <c r="P54" s="63">
        <f t="shared" si="5"/>
        <v>0</v>
      </c>
      <c r="Q54" s="65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</row>
    <row r="55" spans="1:133" hidden="1" x14ac:dyDescent="0.2">
      <c r="A55" s="60"/>
      <c r="B55" s="61" t="s">
        <v>164</v>
      </c>
      <c r="C55" s="62" t="s">
        <v>165</v>
      </c>
      <c r="D55" s="63"/>
      <c r="E55" s="63"/>
      <c r="F55" s="63">
        <f t="shared" si="0"/>
        <v>0</v>
      </c>
      <c r="G55" s="63"/>
      <c r="H55" s="63"/>
      <c r="I55" s="63">
        <f t="shared" si="1"/>
        <v>0</v>
      </c>
      <c r="J55" s="65"/>
      <c r="K55" s="63"/>
      <c r="L55" s="63">
        <f t="shared" si="2"/>
        <v>0</v>
      </c>
      <c r="M55" s="63"/>
      <c r="N55" s="63">
        <f t="shared" si="3"/>
        <v>0</v>
      </c>
      <c r="O55" s="63">
        <f t="shared" si="4"/>
        <v>0</v>
      </c>
      <c r="P55" s="63">
        <f t="shared" si="5"/>
        <v>0</v>
      </c>
      <c r="Q55" s="65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</row>
    <row r="56" spans="1:133" hidden="1" x14ac:dyDescent="0.2">
      <c r="A56" s="60"/>
      <c r="B56" s="61" t="s">
        <v>166</v>
      </c>
      <c r="C56" s="62" t="s">
        <v>167</v>
      </c>
      <c r="D56" s="63"/>
      <c r="E56" s="63"/>
      <c r="F56" s="63">
        <f t="shared" si="0"/>
        <v>0</v>
      </c>
      <c r="G56" s="63"/>
      <c r="H56" s="63"/>
      <c r="I56" s="63">
        <f t="shared" si="1"/>
        <v>0</v>
      </c>
      <c r="J56" s="65"/>
      <c r="K56" s="63"/>
      <c r="L56" s="63">
        <f t="shared" si="2"/>
        <v>0</v>
      </c>
      <c r="M56" s="63"/>
      <c r="N56" s="63">
        <f t="shared" si="3"/>
        <v>0</v>
      </c>
      <c r="O56" s="63">
        <f t="shared" si="4"/>
        <v>0</v>
      </c>
      <c r="P56" s="63">
        <f t="shared" si="5"/>
        <v>0</v>
      </c>
      <c r="Q56" s="65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</row>
    <row r="57" spans="1:133" hidden="1" x14ac:dyDescent="0.2">
      <c r="A57" s="60"/>
      <c r="B57" s="61" t="s">
        <v>168</v>
      </c>
      <c r="C57" s="62" t="s">
        <v>169</v>
      </c>
      <c r="D57" s="63"/>
      <c r="E57" s="63"/>
      <c r="F57" s="63">
        <f t="shared" si="0"/>
        <v>0</v>
      </c>
      <c r="G57" s="63"/>
      <c r="H57" s="63"/>
      <c r="I57" s="63">
        <f t="shared" si="1"/>
        <v>0</v>
      </c>
      <c r="J57" s="65"/>
      <c r="K57" s="63"/>
      <c r="L57" s="63">
        <f t="shared" si="2"/>
        <v>0</v>
      </c>
      <c r="M57" s="63"/>
      <c r="N57" s="63">
        <f t="shared" si="3"/>
        <v>0</v>
      </c>
      <c r="O57" s="63">
        <f t="shared" si="4"/>
        <v>0</v>
      </c>
      <c r="P57" s="63">
        <f t="shared" si="5"/>
        <v>0</v>
      </c>
      <c r="Q57" s="65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</row>
    <row r="58" spans="1:133" hidden="1" x14ac:dyDescent="0.2">
      <c r="A58" s="60"/>
      <c r="B58" s="61" t="s">
        <v>170</v>
      </c>
      <c r="C58" s="62" t="s">
        <v>171</v>
      </c>
      <c r="D58" s="63"/>
      <c r="E58" s="63"/>
      <c r="F58" s="63">
        <f t="shared" si="0"/>
        <v>0</v>
      </c>
      <c r="G58" s="63"/>
      <c r="H58" s="63"/>
      <c r="I58" s="63">
        <f t="shared" si="1"/>
        <v>0</v>
      </c>
      <c r="J58" s="65"/>
      <c r="K58" s="63"/>
      <c r="L58" s="63">
        <f t="shared" si="2"/>
        <v>0</v>
      </c>
      <c r="M58" s="63"/>
      <c r="N58" s="63">
        <f t="shared" si="3"/>
        <v>0</v>
      </c>
      <c r="O58" s="63">
        <f t="shared" si="4"/>
        <v>0</v>
      </c>
      <c r="P58" s="63">
        <f t="shared" si="5"/>
        <v>0</v>
      </c>
      <c r="Q58" s="65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</row>
    <row r="59" spans="1:133" hidden="1" x14ac:dyDescent="0.2">
      <c r="A59" s="60"/>
      <c r="B59" s="61" t="s">
        <v>172</v>
      </c>
      <c r="C59" s="62" t="s">
        <v>173</v>
      </c>
      <c r="D59" s="63"/>
      <c r="E59" s="63"/>
      <c r="F59" s="63">
        <f t="shared" si="0"/>
        <v>0</v>
      </c>
      <c r="G59" s="63"/>
      <c r="H59" s="63"/>
      <c r="I59" s="63">
        <f t="shared" si="1"/>
        <v>0</v>
      </c>
      <c r="J59" s="65"/>
      <c r="K59" s="63"/>
      <c r="L59" s="63">
        <f t="shared" si="2"/>
        <v>0</v>
      </c>
      <c r="M59" s="63"/>
      <c r="N59" s="63">
        <f t="shared" si="3"/>
        <v>0</v>
      </c>
      <c r="O59" s="63">
        <f t="shared" si="4"/>
        <v>0</v>
      </c>
      <c r="P59" s="63">
        <f t="shared" si="5"/>
        <v>0</v>
      </c>
      <c r="Q59" s="65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</row>
    <row r="60" spans="1:133" hidden="1" x14ac:dyDescent="0.2">
      <c r="A60" s="60"/>
      <c r="B60" s="61" t="s">
        <v>174</v>
      </c>
      <c r="C60" s="62" t="s">
        <v>175</v>
      </c>
      <c r="D60" s="63"/>
      <c r="E60" s="63"/>
      <c r="F60" s="63">
        <f t="shared" si="0"/>
        <v>0</v>
      </c>
      <c r="G60" s="63"/>
      <c r="H60" s="63"/>
      <c r="I60" s="63">
        <f t="shared" si="1"/>
        <v>0</v>
      </c>
      <c r="J60" s="65"/>
      <c r="K60" s="63"/>
      <c r="L60" s="63">
        <f t="shared" si="2"/>
        <v>0</v>
      </c>
      <c r="M60" s="63"/>
      <c r="N60" s="63">
        <f t="shared" si="3"/>
        <v>0</v>
      </c>
      <c r="O60" s="63">
        <f t="shared" si="4"/>
        <v>0</v>
      </c>
      <c r="P60" s="63">
        <f t="shared" si="5"/>
        <v>0</v>
      </c>
      <c r="Q60" s="65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</row>
    <row r="61" spans="1:133" hidden="1" x14ac:dyDescent="0.2">
      <c r="A61" s="60"/>
      <c r="B61" s="61" t="s">
        <v>176</v>
      </c>
      <c r="C61" s="62" t="s">
        <v>177</v>
      </c>
      <c r="D61" s="63"/>
      <c r="E61" s="63"/>
      <c r="F61" s="63">
        <f t="shared" si="0"/>
        <v>0</v>
      </c>
      <c r="G61" s="63"/>
      <c r="H61" s="63"/>
      <c r="I61" s="63">
        <f t="shared" si="1"/>
        <v>0</v>
      </c>
      <c r="J61" s="65"/>
      <c r="K61" s="63"/>
      <c r="L61" s="63">
        <f t="shared" si="2"/>
        <v>0</v>
      </c>
      <c r="M61" s="63"/>
      <c r="N61" s="63">
        <f t="shared" si="3"/>
        <v>0</v>
      </c>
      <c r="O61" s="63">
        <f t="shared" si="4"/>
        <v>0</v>
      </c>
      <c r="P61" s="63">
        <f t="shared" si="5"/>
        <v>0</v>
      </c>
      <c r="Q61" s="65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</row>
    <row r="62" spans="1:133" hidden="1" x14ac:dyDescent="0.2">
      <c r="A62" s="60"/>
      <c r="B62" s="61" t="s">
        <v>178</v>
      </c>
      <c r="C62" s="62" t="s">
        <v>179</v>
      </c>
      <c r="D62" s="63"/>
      <c r="E62" s="63"/>
      <c r="F62" s="63">
        <f t="shared" si="0"/>
        <v>0</v>
      </c>
      <c r="G62" s="63"/>
      <c r="H62" s="63"/>
      <c r="I62" s="63">
        <f t="shared" si="1"/>
        <v>0</v>
      </c>
      <c r="J62" s="65"/>
      <c r="K62" s="63"/>
      <c r="L62" s="63">
        <f t="shared" si="2"/>
        <v>0</v>
      </c>
      <c r="M62" s="63"/>
      <c r="N62" s="63">
        <f t="shared" si="3"/>
        <v>0</v>
      </c>
      <c r="O62" s="63">
        <f t="shared" si="4"/>
        <v>0</v>
      </c>
      <c r="P62" s="63">
        <f t="shared" si="5"/>
        <v>0</v>
      </c>
      <c r="Q62" s="65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</row>
    <row r="63" spans="1:133" hidden="1" x14ac:dyDescent="0.2">
      <c r="A63" s="60"/>
      <c r="B63" s="61" t="s">
        <v>180</v>
      </c>
      <c r="C63" s="62" t="s">
        <v>181</v>
      </c>
      <c r="D63" s="63"/>
      <c r="E63" s="63"/>
      <c r="F63" s="63">
        <f>+D63+E63</f>
        <v>0</v>
      </c>
      <c r="G63" s="63"/>
      <c r="H63" s="63"/>
      <c r="I63" s="63">
        <f t="shared" si="1"/>
        <v>0</v>
      </c>
      <c r="J63" s="65"/>
      <c r="K63" s="63"/>
      <c r="L63" s="63">
        <f>E63*100%</f>
        <v>0</v>
      </c>
      <c r="M63" s="63"/>
      <c r="N63" s="63"/>
      <c r="O63" s="63">
        <f t="shared" si="4"/>
        <v>0</v>
      </c>
      <c r="P63" s="63"/>
      <c r="Q63" s="65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</row>
    <row r="64" spans="1:133" hidden="1" x14ac:dyDescent="0.2">
      <c r="A64" s="60"/>
      <c r="B64" s="61" t="s">
        <v>182</v>
      </c>
      <c r="C64" s="62" t="s">
        <v>183</v>
      </c>
      <c r="D64" s="63"/>
      <c r="E64" s="63"/>
      <c r="F64" s="63">
        <f t="shared" si="0"/>
        <v>0</v>
      </c>
      <c r="G64" s="63"/>
      <c r="H64" s="63"/>
      <c r="I64" s="63">
        <f t="shared" si="1"/>
        <v>0</v>
      </c>
      <c r="J64" s="65"/>
      <c r="K64" s="63"/>
      <c r="L64" s="63">
        <f t="shared" si="2"/>
        <v>0</v>
      </c>
      <c r="M64" s="63"/>
      <c r="N64" s="63">
        <f t="shared" si="3"/>
        <v>0</v>
      </c>
      <c r="O64" s="63">
        <f t="shared" si="4"/>
        <v>0</v>
      </c>
      <c r="P64" s="63">
        <f t="shared" si="5"/>
        <v>0</v>
      </c>
      <c r="Q64" s="65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</row>
    <row r="65" spans="1:133" hidden="1" x14ac:dyDescent="0.2">
      <c r="A65" s="60"/>
      <c r="B65" s="61" t="s">
        <v>184</v>
      </c>
      <c r="C65" s="62" t="s">
        <v>185</v>
      </c>
      <c r="D65" s="63"/>
      <c r="E65" s="63"/>
      <c r="F65" s="63">
        <f t="shared" si="0"/>
        <v>0</v>
      </c>
      <c r="G65" s="63"/>
      <c r="H65" s="63"/>
      <c r="I65" s="63">
        <f t="shared" si="1"/>
        <v>0</v>
      </c>
      <c r="J65" s="65"/>
      <c r="K65" s="63"/>
      <c r="L65" s="63">
        <f t="shared" si="2"/>
        <v>0</v>
      </c>
      <c r="M65" s="63"/>
      <c r="N65" s="63">
        <f t="shared" si="3"/>
        <v>0</v>
      </c>
      <c r="O65" s="63">
        <f t="shared" si="4"/>
        <v>0</v>
      </c>
      <c r="P65" s="63">
        <f t="shared" si="5"/>
        <v>0</v>
      </c>
      <c r="Q65" s="65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</row>
    <row r="66" spans="1:133" hidden="1" x14ac:dyDescent="0.2">
      <c r="A66" s="60"/>
      <c r="B66" s="61" t="s">
        <v>186</v>
      </c>
      <c r="C66" s="62" t="s">
        <v>187</v>
      </c>
      <c r="D66" s="63"/>
      <c r="E66" s="63"/>
      <c r="F66" s="63">
        <f t="shared" si="0"/>
        <v>0</v>
      </c>
      <c r="G66" s="63"/>
      <c r="H66" s="63"/>
      <c r="I66" s="63">
        <f t="shared" si="1"/>
        <v>0</v>
      </c>
      <c r="J66" s="65"/>
      <c r="K66" s="63"/>
      <c r="L66" s="63">
        <f t="shared" si="2"/>
        <v>0</v>
      </c>
      <c r="M66" s="63"/>
      <c r="N66" s="63">
        <f t="shared" si="3"/>
        <v>0</v>
      </c>
      <c r="O66" s="63">
        <f t="shared" si="4"/>
        <v>0</v>
      </c>
      <c r="P66" s="63">
        <f t="shared" si="5"/>
        <v>0</v>
      </c>
      <c r="Q66" s="65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</row>
    <row r="67" spans="1:133" hidden="1" x14ac:dyDescent="0.2">
      <c r="A67" s="60"/>
      <c r="B67" s="61" t="s">
        <v>188</v>
      </c>
      <c r="C67" s="62" t="s">
        <v>189</v>
      </c>
      <c r="D67" s="63"/>
      <c r="E67" s="63"/>
      <c r="F67" s="63">
        <f t="shared" si="0"/>
        <v>0</v>
      </c>
      <c r="G67" s="63"/>
      <c r="H67" s="63"/>
      <c r="I67" s="63">
        <f t="shared" si="1"/>
        <v>0</v>
      </c>
      <c r="J67" s="65"/>
      <c r="K67" s="63"/>
      <c r="L67" s="63">
        <f t="shared" si="2"/>
        <v>0</v>
      </c>
      <c r="M67" s="63"/>
      <c r="N67" s="63">
        <f t="shared" si="3"/>
        <v>0</v>
      </c>
      <c r="O67" s="63">
        <f t="shared" si="4"/>
        <v>0</v>
      </c>
      <c r="P67" s="63">
        <f t="shared" si="5"/>
        <v>0</v>
      </c>
      <c r="Q67" s="65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</row>
    <row r="68" spans="1:133" hidden="1" x14ac:dyDescent="0.2">
      <c r="A68" s="60"/>
      <c r="B68" s="61" t="s">
        <v>190</v>
      </c>
      <c r="C68" s="62" t="s">
        <v>191</v>
      </c>
      <c r="D68" s="63"/>
      <c r="E68" s="63"/>
      <c r="F68" s="63">
        <f t="shared" si="0"/>
        <v>0</v>
      </c>
      <c r="G68" s="63"/>
      <c r="H68" s="63"/>
      <c r="I68" s="63">
        <f t="shared" si="1"/>
        <v>0</v>
      </c>
      <c r="J68" s="65"/>
      <c r="K68" s="63"/>
      <c r="L68" s="63">
        <f t="shared" si="2"/>
        <v>0</v>
      </c>
      <c r="M68" s="63"/>
      <c r="N68" s="63">
        <f t="shared" si="3"/>
        <v>0</v>
      </c>
      <c r="O68" s="63">
        <f t="shared" si="4"/>
        <v>0</v>
      </c>
      <c r="P68" s="63">
        <f t="shared" si="5"/>
        <v>0</v>
      </c>
      <c r="Q68" s="65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</row>
    <row r="69" spans="1:133" hidden="1" x14ac:dyDescent="0.2">
      <c r="A69" s="60"/>
      <c r="B69" s="61" t="s">
        <v>192</v>
      </c>
      <c r="C69" s="62" t="s">
        <v>193</v>
      </c>
      <c r="D69" s="63"/>
      <c r="E69" s="63"/>
      <c r="F69" s="63">
        <f t="shared" si="0"/>
        <v>0</v>
      </c>
      <c r="G69" s="63"/>
      <c r="H69" s="63"/>
      <c r="I69" s="63">
        <f t="shared" si="1"/>
        <v>0</v>
      </c>
      <c r="J69" s="65"/>
      <c r="K69" s="63"/>
      <c r="L69" s="63">
        <f t="shared" si="2"/>
        <v>0</v>
      </c>
      <c r="M69" s="63"/>
      <c r="N69" s="63">
        <f t="shared" si="3"/>
        <v>0</v>
      </c>
      <c r="O69" s="63">
        <f t="shared" si="4"/>
        <v>0</v>
      </c>
      <c r="P69" s="63">
        <f t="shared" si="5"/>
        <v>0</v>
      </c>
      <c r="Q69" s="65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</row>
    <row r="70" spans="1:133" hidden="1" x14ac:dyDescent="0.2">
      <c r="A70" s="60"/>
      <c r="B70" s="61" t="s">
        <v>194</v>
      </c>
      <c r="C70" s="62" t="s">
        <v>195</v>
      </c>
      <c r="D70" s="63"/>
      <c r="E70" s="63"/>
      <c r="F70" s="63">
        <f t="shared" si="0"/>
        <v>0</v>
      </c>
      <c r="G70" s="63"/>
      <c r="H70" s="63"/>
      <c r="I70" s="63">
        <f t="shared" si="1"/>
        <v>0</v>
      </c>
      <c r="J70" s="65"/>
      <c r="K70" s="63"/>
      <c r="L70" s="63">
        <f t="shared" si="2"/>
        <v>0</v>
      </c>
      <c r="M70" s="63"/>
      <c r="N70" s="63">
        <f t="shared" si="3"/>
        <v>0</v>
      </c>
      <c r="O70" s="63">
        <f t="shared" si="4"/>
        <v>0</v>
      </c>
      <c r="P70" s="63">
        <f t="shared" si="5"/>
        <v>0</v>
      </c>
      <c r="Q70" s="65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</row>
    <row r="71" spans="1:133" hidden="1" x14ac:dyDescent="0.2">
      <c r="A71" s="60"/>
      <c r="B71" s="61" t="s">
        <v>196</v>
      </c>
      <c r="C71" s="62" t="s">
        <v>197</v>
      </c>
      <c r="D71" s="63"/>
      <c r="E71" s="63"/>
      <c r="F71" s="63">
        <f t="shared" si="0"/>
        <v>0</v>
      </c>
      <c r="G71" s="63"/>
      <c r="H71" s="63"/>
      <c r="I71" s="63">
        <f t="shared" si="1"/>
        <v>0</v>
      </c>
      <c r="J71" s="65"/>
      <c r="K71" s="63"/>
      <c r="L71" s="63">
        <f t="shared" si="2"/>
        <v>0</v>
      </c>
      <c r="M71" s="63"/>
      <c r="N71" s="63">
        <f t="shared" si="3"/>
        <v>0</v>
      </c>
      <c r="O71" s="63">
        <f t="shared" si="4"/>
        <v>0</v>
      </c>
      <c r="P71" s="63">
        <f t="shared" si="5"/>
        <v>0</v>
      </c>
      <c r="Q71" s="65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</row>
    <row r="72" spans="1:133" hidden="1" x14ac:dyDescent="0.2">
      <c r="A72" s="60"/>
      <c r="B72" s="61" t="s">
        <v>198</v>
      </c>
      <c r="C72" s="62" t="s">
        <v>199</v>
      </c>
      <c r="D72" s="63"/>
      <c r="E72" s="63"/>
      <c r="F72" s="63">
        <f t="shared" ref="F72:F136" si="6">+D72+E72</f>
        <v>0</v>
      </c>
      <c r="G72" s="63"/>
      <c r="H72" s="63"/>
      <c r="I72" s="63">
        <f t="shared" ref="I72:I135" si="7">G72+H72</f>
        <v>0</v>
      </c>
      <c r="J72" s="65"/>
      <c r="K72" s="63"/>
      <c r="L72" s="63">
        <f t="shared" ref="L72:L75" si="8">E72*100%</f>
        <v>0</v>
      </c>
      <c r="M72" s="63"/>
      <c r="N72" s="63">
        <f t="shared" ref="N72:N75" si="9">+L72+M72</f>
        <v>0</v>
      </c>
      <c r="O72" s="63">
        <f t="shared" ref="O72:O135" si="10">H72*100%</f>
        <v>0</v>
      </c>
      <c r="P72" s="63">
        <f t="shared" ref="P72:P136" si="11">+N72+O72</f>
        <v>0</v>
      </c>
      <c r="Q72" s="65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</row>
    <row r="73" spans="1:133" hidden="1" x14ac:dyDescent="0.2">
      <c r="A73" s="60"/>
      <c r="B73" s="61" t="s">
        <v>200</v>
      </c>
      <c r="C73" s="62" t="s">
        <v>201</v>
      </c>
      <c r="D73" s="63"/>
      <c r="E73" s="63"/>
      <c r="F73" s="63">
        <f t="shared" si="6"/>
        <v>0</v>
      </c>
      <c r="G73" s="63"/>
      <c r="H73" s="63"/>
      <c r="I73" s="63">
        <f t="shared" si="7"/>
        <v>0</v>
      </c>
      <c r="J73" s="65"/>
      <c r="K73" s="63"/>
      <c r="L73" s="63">
        <f t="shared" si="8"/>
        <v>0</v>
      </c>
      <c r="M73" s="63"/>
      <c r="N73" s="63">
        <f t="shared" si="9"/>
        <v>0</v>
      </c>
      <c r="O73" s="63">
        <f t="shared" si="10"/>
        <v>0</v>
      </c>
      <c r="P73" s="63">
        <f t="shared" si="11"/>
        <v>0</v>
      </c>
      <c r="Q73" s="65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</row>
    <row r="74" spans="1:133" hidden="1" x14ac:dyDescent="0.2">
      <c r="A74" s="60"/>
      <c r="B74" s="61">
        <v>89</v>
      </c>
      <c r="C74" s="62" t="s">
        <v>202</v>
      </c>
      <c r="D74" s="63"/>
      <c r="E74" s="63"/>
      <c r="F74" s="63">
        <f t="shared" si="6"/>
        <v>0</v>
      </c>
      <c r="G74" s="63"/>
      <c r="H74" s="63"/>
      <c r="I74" s="63">
        <f t="shared" si="7"/>
        <v>0</v>
      </c>
      <c r="J74" s="65"/>
      <c r="K74" s="63"/>
      <c r="L74" s="63">
        <f t="shared" si="8"/>
        <v>0</v>
      </c>
      <c r="M74" s="63"/>
      <c r="N74" s="63">
        <f t="shared" si="9"/>
        <v>0</v>
      </c>
      <c r="O74" s="63">
        <f t="shared" si="10"/>
        <v>0</v>
      </c>
      <c r="P74" s="63">
        <f t="shared" si="11"/>
        <v>0</v>
      </c>
      <c r="Q74" s="65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</row>
    <row r="75" spans="1:133" hidden="1" x14ac:dyDescent="0.2">
      <c r="A75" s="60"/>
      <c r="B75" s="61">
        <v>100</v>
      </c>
      <c r="C75" s="62" t="s">
        <v>203</v>
      </c>
      <c r="D75" s="63"/>
      <c r="E75" s="63"/>
      <c r="F75" s="63">
        <f t="shared" si="6"/>
        <v>0</v>
      </c>
      <c r="G75" s="63"/>
      <c r="H75" s="63"/>
      <c r="I75" s="63">
        <f t="shared" si="7"/>
        <v>0</v>
      </c>
      <c r="J75" s="65"/>
      <c r="K75" s="63"/>
      <c r="L75" s="63">
        <f t="shared" si="8"/>
        <v>0</v>
      </c>
      <c r="M75" s="63"/>
      <c r="N75" s="63">
        <f t="shared" si="9"/>
        <v>0</v>
      </c>
      <c r="O75" s="63">
        <f t="shared" si="10"/>
        <v>0</v>
      </c>
      <c r="P75" s="63">
        <f t="shared" si="11"/>
        <v>0</v>
      </c>
      <c r="Q75" s="65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</row>
    <row r="76" spans="1:133" hidden="1" x14ac:dyDescent="0.2">
      <c r="A76" s="60"/>
      <c r="B76" s="61">
        <v>101</v>
      </c>
      <c r="C76" s="62" t="s">
        <v>204</v>
      </c>
      <c r="D76" s="63"/>
      <c r="E76" s="63"/>
      <c r="F76" s="63">
        <f t="shared" si="6"/>
        <v>0</v>
      </c>
      <c r="G76" s="63"/>
      <c r="H76" s="63"/>
      <c r="I76" s="63">
        <f t="shared" si="7"/>
        <v>0</v>
      </c>
      <c r="J76" s="65"/>
      <c r="K76" s="63"/>
      <c r="L76" s="63">
        <f>E76</f>
        <v>0</v>
      </c>
      <c r="M76" s="63"/>
      <c r="N76" s="63"/>
      <c r="O76" s="63">
        <f t="shared" si="10"/>
        <v>0</v>
      </c>
      <c r="P76" s="63">
        <v>0</v>
      </c>
      <c r="Q76" s="65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</row>
    <row r="77" spans="1:133" hidden="1" x14ac:dyDescent="0.2">
      <c r="A77" s="60"/>
      <c r="B77" s="61" t="s">
        <v>205</v>
      </c>
      <c r="C77" s="62" t="s">
        <v>206</v>
      </c>
      <c r="D77" s="63"/>
      <c r="E77" s="63"/>
      <c r="F77" s="63">
        <f>+D77+E77</f>
        <v>0</v>
      </c>
      <c r="G77" s="63"/>
      <c r="H77" s="63"/>
      <c r="I77" s="63">
        <f t="shared" si="7"/>
        <v>0</v>
      </c>
      <c r="J77" s="65"/>
      <c r="K77" s="63"/>
      <c r="L77" s="63">
        <f>E77</f>
        <v>0</v>
      </c>
      <c r="M77" s="63"/>
      <c r="N77" s="63"/>
      <c r="O77" s="63">
        <f t="shared" si="10"/>
        <v>0</v>
      </c>
      <c r="P77" s="63">
        <v>0</v>
      </c>
      <c r="Q77" s="65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</row>
    <row r="78" spans="1:133" hidden="1" x14ac:dyDescent="0.2">
      <c r="A78" s="62"/>
      <c r="B78" s="61">
        <v>103</v>
      </c>
      <c r="C78" s="62" t="s">
        <v>207</v>
      </c>
      <c r="D78" s="63"/>
      <c r="E78" s="63"/>
      <c r="F78" s="63">
        <f t="shared" si="6"/>
        <v>0</v>
      </c>
      <c r="G78" s="63"/>
      <c r="H78" s="63"/>
      <c r="I78" s="63">
        <f t="shared" si="7"/>
        <v>0</v>
      </c>
      <c r="J78" s="65"/>
      <c r="K78" s="63"/>
      <c r="L78" s="63"/>
      <c r="M78" s="63"/>
      <c r="N78" s="63"/>
      <c r="O78" s="63">
        <f t="shared" si="10"/>
        <v>0</v>
      </c>
      <c r="P78" s="63">
        <f t="shared" si="11"/>
        <v>0</v>
      </c>
      <c r="Q78" s="65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</row>
    <row r="79" spans="1:133" hidden="1" x14ac:dyDescent="0.2">
      <c r="A79" s="62"/>
      <c r="B79" s="61">
        <v>104</v>
      </c>
      <c r="C79" s="62" t="s">
        <v>208</v>
      </c>
      <c r="D79" s="63"/>
      <c r="E79" s="63"/>
      <c r="F79" s="63">
        <f t="shared" si="6"/>
        <v>0</v>
      </c>
      <c r="G79" s="63"/>
      <c r="H79" s="63"/>
      <c r="I79" s="63">
        <f t="shared" si="7"/>
        <v>0</v>
      </c>
      <c r="J79" s="65"/>
      <c r="K79" s="63"/>
      <c r="L79" s="63"/>
      <c r="M79" s="63"/>
      <c r="N79" s="63"/>
      <c r="O79" s="63">
        <f t="shared" si="10"/>
        <v>0</v>
      </c>
      <c r="P79" s="63">
        <f t="shared" si="11"/>
        <v>0</v>
      </c>
      <c r="Q79" s="65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</row>
    <row r="80" spans="1:133" hidden="1" x14ac:dyDescent="0.2">
      <c r="A80" s="62"/>
      <c r="B80" s="61">
        <v>105</v>
      </c>
      <c r="C80" s="62" t="s">
        <v>209</v>
      </c>
      <c r="D80" s="63"/>
      <c r="E80" s="63"/>
      <c r="F80" s="63">
        <f t="shared" si="6"/>
        <v>0</v>
      </c>
      <c r="G80" s="63"/>
      <c r="H80" s="63"/>
      <c r="I80" s="63">
        <f t="shared" si="7"/>
        <v>0</v>
      </c>
      <c r="J80" s="65"/>
      <c r="K80" s="63"/>
      <c r="L80" s="63"/>
      <c r="M80" s="63"/>
      <c r="N80" s="63"/>
      <c r="O80" s="63">
        <f t="shared" si="10"/>
        <v>0</v>
      </c>
      <c r="P80" s="63">
        <f t="shared" si="11"/>
        <v>0</v>
      </c>
      <c r="Q80" s="65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</row>
    <row r="81" spans="1:133" hidden="1" x14ac:dyDescent="0.2">
      <c r="A81" s="62"/>
      <c r="B81" s="61">
        <v>106</v>
      </c>
      <c r="C81" s="62" t="s">
        <v>210</v>
      </c>
      <c r="D81" s="63"/>
      <c r="E81" s="63"/>
      <c r="F81" s="63">
        <f t="shared" si="6"/>
        <v>0</v>
      </c>
      <c r="G81" s="63"/>
      <c r="H81" s="63"/>
      <c r="I81" s="63">
        <f t="shared" si="7"/>
        <v>0</v>
      </c>
      <c r="J81" s="65"/>
      <c r="K81" s="63"/>
      <c r="L81" s="63"/>
      <c r="M81" s="63"/>
      <c r="N81" s="63"/>
      <c r="O81" s="63">
        <f t="shared" si="10"/>
        <v>0</v>
      </c>
      <c r="P81" s="63">
        <f t="shared" si="11"/>
        <v>0</v>
      </c>
      <c r="Q81" s="65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</row>
    <row r="82" spans="1:133" hidden="1" x14ac:dyDescent="0.2">
      <c r="A82" s="62"/>
      <c r="B82" s="61">
        <v>107</v>
      </c>
      <c r="C82" s="62" t="s">
        <v>211</v>
      </c>
      <c r="D82" s="63"/>
      <c r="E82" s="63"/>
      <c r="F82" s="63">
        <f t="shared" si="6"/>
        <v>0</v>
      </c>
      <c r="G82" s="63"/>
      <c r="H82" s="63"/>
      <c r="I82" s="63">
        <f t="shared" si="7"/>
        <v>0</v>
      </c>
      <c r="J82" s="65"/>
      <c r="K82" s="63"/>
      <c r="L82" s="63"/>
      <c r="M82" s="63"/>
      <c r="N82" s="63"/>
      <c r="O82" s="63">
        <f t="shared" si="10"/>
        <v>0</v>
      </c>
      <c r="P82" s="63">
        <f t="shared" si="11"/>
        <v>0</v>
      </c>
      <c r="Q82" s="65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</row>
    <row r="83" spans="1:133" hidden="1" x14ac:dyDescent="0.2">
      <c r="A83" s="62"/>
      <c r="B83" s="61">
        <v>108</v>
      </c>
      <c r="C83" s="62" t="s">
        <v>212</v>
      </c>
      <c r="D83" s="63"/>
      <c r="E83" s="63"/>
      <c r="F83" s="63">
        <f t="shared" si="6"/>
        <v>0</v>
      </c>
      <c r="G83" s="63"/>
      <c r="H83" s="63"/>
      <c r="I83" s="63">
        <f t="shared" si="7"/>
        <v>0</v>
      </c>
      <c r="J83" s="65"/>
      <c r="K83" s="63"/>
      <c r="L83" s="63"/>
      <c r="M83" s="63"/>
      <c r="N83" s="63"/>
      <c r="O83" s="63">
        <f t="shared" si="10"/>
        <v>0</v>
      </c>
      <c r="P83" s="63">
        <f t="shared" si="11"/>
        <v>0</v>
      </c>
      <c r="Q83" s="65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</row>
    <row r="84" spans="1:133" hidden="1" x14ac:dyDescent="0.2">
      <c r="A84" s="62"/>
      <c r="B84" s="61">
        <v>200</v>
      </c>
      <c r="C84" s="62" t="s">
        <v>213</v>
      </c>
      <c r="D84" s="63"/>
      <c r="E84" s="63"/>
      <c r="F84" s="63">
        <f t="shared" si="6"/>
        <v>0</v>
      </c>
      <c r="G84" s="63"/>
      <c r="H84" s="63"/>
      <c r="I84" s="63">
        <f t="shared" si="7"/>
        <v>0</v>
      </c>
      <c r="J84" s="65"/>
      <c r="K84" s="63"/>
      <c r="L84" s="63"/>
      <c r="M84" s="63"/>
      <c r="N84" s="63"/>
      <c r="O84" s="63">
        <f t="shared" si="10"/>
        <v>0</v>
      </c>
      <c r="P84" s="63">
        <f t="shared" si="11"/>
        <v>0</v>
      </c>
      <c r="Q84" s="65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</row>
    <row r="85" spans="1:133" hidden="1" x14ac:dyDescent="0.2">
      <c r="A85" s="62"/>
      <c r="B85" s="61">
        <v>201</v>
      </c>
      <c r="C85" s="62" t="s">
        <v>214</v>
      </c>
      <c r="D85" s="63"/>
      <c r="E85" s="63"/>
      <c r="F85" s="63">
        <f t="shared" si="6"/>
        <v>0</v>
      </c>
      <c r="G85" s="63"/>
      <c r="H85" s="63"/>
      <c r="I85" s="63">
        <f t="shared" si="7"/>
        <v>0</v>
      </c>
      <c r="J85" s="65"/>
      <c r="K85" s="63"/>
      <c r="L85" s="63"/>
      <c r="M85" s="63"/>
      <c r="N85" s="63"/>
      <c r="O85" s="63">
        <f t="shared" si="10"/>
        <v>0</v>
      </c>
      <c r="P85" s="63">
        <f t="shared" si="11"/>
        <v>0</v>
      </c>
      <c r="Q85" s="65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</row>
    <row r="86" spans="1:133" hidden="1" x14ac:dyDescent="0.2">
      <c r="A86" s="62"/>
      <c r="B86" s="61">
        <v>202</v>
      </c>
      <c r="C86" s="62" t="s">
        <v>215</v>
      </c>
      <c r="D86" s="63"/>
      <c r="E86" s="63"/>
      <c r="F86" s="63">
        <f t="shared" si="6"/>
        <v>0</v>
      </c>
      <c r="G86" s="63"/>
      <c r="H86" s="63"/>
      <c r="I86" s="63">
        <f t="shared" si="7"/>
        <v>0</v>
      </c>
      <c r="J86" s="65"/>
      <c r="K86" s="63"/>
      <c r="L86" s="63"/>
      <c r="M86" s="63"/>
      <c r="N86" s="63"/>
      <c r="O86" s="63">
        <f t="shared" si="10"/>
        <v>0</v>
      </c>
      <c r="P86" s="63">
        <f t="shared" si="11"/>
        <v>0</v>
      </c>
      <c r="Q86" s="65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</row>
    <row r="87" spans="1:133" hidden="1" x14ac:dyDescent="0.2">
      <c r="A87" s="62"/>
      <c r="B87" s="61">
        <v>204</v>
      </c>
      <c r="C87" s="62" t="s">
        <v>216</v>
      </c>
      <c r="D87" s="63"/>
      <c r="E87" s="63"/>
      <c r="F87" s="63">
        <f t="shared" si="6"/>
        <v>0</v>
      </c>
      <c r="G87" s="63"/>
      <c r="H87" s="63"/>
      <c r="I87" s="63">
        <f t="shared" si="7"/>
        <v>0</v>
      </c>
      <c r="J87" s="65"/>
      <c r="K87" s="63"/>
      <c r="L87" s="63"/>
      <c r="M87" s="63"/>
      <c r="N87" s="63"/>
      <c r="O87" s="63">
        <f t="shared" si="10"/>
        <v>0</v>
      </c>
      <c r="P87" s="63">
        <f t="shared" si="11"/>
        <v>0</v>
      </c>
      <c r="Q87" s="65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</row>
    <row r="88" spans="1:133" hidden="1" x14ac:dyDescent="0.2">
      <c r="A88" s="62"/>
      <c r="B88" s="61">
        <v>205</v>
      </c>
      <c r="C88" s="62" t="s">
        <v>217</v>
      </c>
      <c r="D88" s="63"/>
      <c r="E88" s="63"/>
      <c r="F88" s="63">
        <f t="shared" si="6"/>
        <v>0</v>
      </c>
      <c r="G88" s="63"/>
      <c r="H88" s="63"/>
      <c r="I88" s="63">
        <f t="shared" si="7"/>
        <v>0</v>
      </c>
      <c r="J88" s="65"/>
      <c r="K88" s="63"/>
      <c r="L88" s="63"/>
      <c r="M88" s="63"/>
      <c r="N88" s="63"/>
      <c r="O88" s="63">
        <f t="shared" si="10"/>
        <v>0</v>
      </c>
      <c r="P88" s="63">
        <f t="shared" si="11"/>
        <v>0</v>
      </c>
      <c r="Q88" s="65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</row>
    <row r="89" spans="1:133" hidden="1" x14ac:dyDescent="0.2">
      <c r="A89" s="62"/>
      <c r="B89" s="61">
        <v>206</v>
      </c>
      <c r="C89" s="62" t="s">
        <v>218</v>
      </c>
      <c r="D89" s="63"/>
      <c r="E89" s="63"/>
      <c r="F89" s="63">
        <f t="shared" si="6"/>
        <v>0</v>
      </c>
      <c r="G89" s="63"/>
      <c r="H89" s="63"/>
      <c r="I89" s="63">
        <f t="shared" si="7"/>
        <v>0</v>
      </c>
      <c r="J89" s="65"/>
      <c r="K89" s="63"/>
      <c r="L89" s="63"/>
      <c r="M89" s="63"/>
      <c r="N89" s="63"/>
      <c r="O89" s="63">
        <f t="shared" si="10"/>
        <v>0</v>
      </c>
      <c r="P89" s="63">
        <f t="shared" si="11"/>
        <v>0</v>
      </c>
      <c r="Q89" s="65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</row>
    <row r="90" spans="1:133" hidden="1" x14ac:dyDescent="0.2">
      <c r="A90" s="62"/>
      <c r="B90" s="61">
        <v>209</v>
      </c>
      <c r="C90" s="62" t="s">
        <v>219</v>
      </c>
      <c r="D90" s="63"/>
      <c r="E90" s="63"/>
      <c r="F90" s="63">
        <f t="shared" si="6"/>
        <v>0</v>
      </c>
      <c r="G90" s="63"/>
      <c r="H90" s="63"/>
      <c r="I90" s="63">
        <f t="shared" si="7"/>
        <v>0</v>
      </c>
      <c r="J90" s="65"/>
      <c r="K90" s="63"/>
      <c r="L90" s="63"/>
      <c r="M90" s="63"/>
      <c r="N90" s="63"/>
      <c r="O90" s="63">
        <f t="shared" si="10"/>
        <v>0</v>
      </c>
      <c r="P90" s="63">
        <f t="shared" si="11"/>
        <v>0</v>
      </c>
      <c r="Q90" s="65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</row>
    <row r="91" spans="1:133" hidden="1" x14ac:dyDescent="0.2">
      <c r="A91" s="62"/>
      <c r="B91" s="61">
        <v>210</v>
      </c>
      <c r="C91" s="62" t="s">
        <v>220</v>
      </c>
      <c r="D91" s="63"/>
      <c r="E91" s="63"/>
      <c r="F91" s="63">
        <f t="shared" si="6"/>
        <v>0</v>
      </c>
      <c r="G91" s="63"/>
      <c r="H91" s="63"/>
      <c r="I91" s="63">
        <f t="shared" si="7"/>
        <v>0</v>
      </c>
      <c r="J91" s="65"/>
      <c r="K91" s="63"/>
      <c r="L91" s="63"/>
      <c r="M91" s="63"/>
      <c r="N91" s="63"/>
      <c r="O91" s="63">
        <f t="shared" si="10"/>
        <v>0</v>
      </c>
      <c r="P91" s="63">
        <f t="shared" si="11"/>
        <v>0</v>
      </c>
      <c r="Q91" s="65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</row>
    <row r="92" spans="1:133" hidden="1" x14ac:dyDescent="0.2">
      <c r="A92" s="62"/>
      <c r="B92" s="61">
        <v>211</v>
      </c>
      <c r="C92" s="62" t="s">
        <v>221</v>
      </c>
      <c r="D92" s="63"/>
      <c r="E92" s="63"/>
      <c r="F92" s="63">
        <f t="shared" si="6"/>
        <v>0</v>
      </c>
      <c r="G92" s="63"/>
      <c r="H92" s="63"/>
      <c r="I92" s="63">
        <f t="shared" si="7"/>
        <v>0</v>
      </c>
      <c r="J92" s="65"/>
      <c r="K92" s="63"/>
      <c r="L92" s="63"/>
      <c r="M92" s="63"/>
      <c r="N92" s="63"/>
      <c r="O92" s="63">
        <f t="shared" si="10"/>
        <v>0</v>
      </c>
      <c r="P92" s="63">
        <f t="shared" si="11"/>
        <v>0</v>
      </c>
      <c r="Q92" s="65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</row>
    <row r="93" spans="1:133" hidden="1" x14ac:dyDescent="0.2">
      <c r="A93" s="62"/>
      <c r="B93" s="61">
        <v>212</v>
      </c>
      <c r="C93" s="62" t="s">
        <v>222</v>
      </c>
      <c r="D93" s="63"/>
      <c r="E93" s="63"/>
      <c r="F93" s="63">
        <f t="shared" si="6"/>
        <v>0</v>
      </c>
      <c r="G93" s="63"/>
      <c r="H93" s="63"/>
      <c r="I93" s="63">
        <f t="shared" si="7"/>
        <v>0</v>
      </c>
      <c r="J93" s="65"/>
      <c r="K93" s="63"/>
      <c r="L93" s="63"/>
      <c r="M93" s="63"/>
      <c r="N93" s="63"/>
      <c r="O93" s="63">
        <f t="shared" si="10"/>
        <v>0</v>
      </c>
      <c r="P93" s="63">
        <f t="shared" si="11"/>
        <v>0</v>
      </c>
      <c r="Q93" s="65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</row>
    <row r="94" spans="1:133" hidden="1" x14ac:dyDescent="0.2">
      <c r="A94" s="62"/>
      <c r="B94" s="61">
        <v>213</v>
      </c>
      <c r="C94" s="62" t="s">
        <v>223</v>
      </c>
      <c r="D94" s="63"/>
      <c r="E94" s="63"/>
      <c r="F94" s="63">
        <f t="shared" si="6"/>
        <v>0</v>
      </c>
      <c r="G94" s="63"/>
      <c r="H94" s="63"/>
      <c r="I94" s="63">
        <f t="shared" si="7"/>
        <v>0</v>
      </c>
      <c r="J94" s="65"/>
      <c r="K94" s="63"/>
      <c r="L94" s="63"/>
      <c r="M94" s="63"/>
      <c r="N94" s="63"/>
      <c r="O94" s="63">
        <f t="shared" si="10"/>
        <v>0</v>
      </c>
      <c r="P94" s="63">
        <f t="shared" si="11"/>
        <v>0</v>
      </c>
      <c r="Q94" s="65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</row>
    <row r="95" spans="1:133" hidden="1" x14ac:dyDescent="0.2">
      <c r="A95" s="62"/>
      <c r="B95" s="61">
        <v>215</v>
      </c>
      <c r="C95" s="62" t="s">
        <v>224</v>
      </c>
      <c r="D95" s="63"/>
      <c r="E95" s="63"/>
      <c r="F95" s="63">
        <f t="shared" si="6"/>
        <v>0</v>
      </c>
      <c r="G95" s="63"/>
      <c r="H95" s="63"/>
      <c r="I95" s="63">
        <f t="shared" si="7"/>
        <v>0</v>
      </c>
      <c r="J95" s="65"/>
      <c r="K95" s="63"/>
      <c r="L95" s="63"/>
      <c r="M95" s="63"/>
      <c r="N95" s="63"/>
      <c r="O95" s="63">
        <f t="shared" si="10"/>
        <v>0</v>
      </c>
      <c r="P95" s="63">
        <f t="shared" si="11"/>
        <v>0</v>
      </c>
      <c r="Q95" s="65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</row>
    <row r="96" spans="1:133" hidden="1" x14ac:dyDescent="0.2">
      <c r="A96" s="62"/>
      <c r="B96" s="61">
        <v>217</v>
      </c>
      <c r="C96" s="62" t="s">
        <v>225</v>
      </c>
      <c r="D96" s="63"/>
      <c r="E96" s="63"/>
      <c r="F96" s="63">
        <f t="shared" si="6"/>
        <v>0</v>
      </c>
      <c r="G96" s="63"/>
      <c r="H96" s="63"/>
      <c r="I96" s="63">
        <f t="shared" si="7"/>
        <v>0</v>
      </c>
      <c r="J96" s="65"/>
      <c r="K96" s="63"/>
      <c r="L96" s="63"/>
      <c r="M96" s="63"/>
      <c r="N96" s="63"/>
      <c r="O96" s="63">
        <f t="shared" si="10"/>
        <v>0</v>
      </c>
      <c r="P96" s="63">
        <f t="shared" si="11"/>
        <v>0</v>
      </c>
      <c r="Q96" s="65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</row>
    <row r="97" spans="1:133" hidden="1" x14ac:dyDescent="0.2">
      <c r="A97" s="62"/>
      <c r="B97" s="61">
        <v>218</v>
      </c>
      <c r="C97" s="62" t="s">
        <v>226</v>
      </c>
      <c r="D97" s="63"/>
      <c r="E97" s="63"/>
      <c r="F97" s="63">
        <f t="shared" si="6"/>
        <v>0</v>
      </c>
      <c r="G97" s="63"/>
      <c r="H97" s="63"/>
      <c r="I97" s="63">
        <f t="shared" si="7"/>
        <v>0</v>
      </c>
      <c r="J97" s="65"/>
      <c r="K97" s="63"/>
      <c r="L97" s="63"/>
      <c r="M97" s="63"/>
      <c r="N97" s="63"/>
      <c r="O97" s="63">
        <f t="shared" si="10"/>
        <v>0</v>
      </c>
      <c r="P97" s="63">
        <f t="shared" si="11"/>
        <v>0</v>
      </c>
      <c r="Q97" s="65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</row>
    <row r="98" spans="1:133" hidden="1" x14ac:dyDescent="0.2">
      <c r="A98" s="62"/>
      <c r="B98" s="61">
        <v>219</v>
      </c>
      <c r="C98" s="62" t="s">
        <v>227</v>
      </c>
      <c r="D98" s="63"/>
      <c r="E98" s="63"/>
      <c r="F98" s="63">
        <f t="shared" si="6"/>
        <v>0</v>
      </c>
      <c r="G98" s="63"/>
      <c r="H98" s="63"/>
      <c r="I98" s="63">
        <f t="shared" si="7"/>
        <v>0</v>
      </c>
      <c r="J98" s="65"/>
      <c r="K98" s="63"/>
      <c r="L98" s="63"/>
      <c r="M98" s="63"/>
      <c r="N98" s="63"/>
      <c r="O98" s="63">
        <f t="shared" si="10"/>
        <v>0</v>
      </c>
      <c r="P98" s="63">
        <f t="shared" si="11"/>
        <v>0</v>
      </c>
      <c r="Q98" s="65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</row>
    <row r="99" spans="1:133" hidden="1" x14ac:dyDescent="0.2">
      <c r="A99" s="62"/>
      <c r="B99" s="61">
        <v>220</v>
      </c>
      <c r="C99" s="62" t="s">
        <v>228</v>
      </c>
      <c r="D99" s="63"/>
      <c r="E99" s="63"/>
      <c r="F99" s="63">
        <f t="shared" si="6"/>
        <v>0</v>
      </c>
      <c r="G99" s="63"/>
      <c r="H99" s="63"/>
      <c r="I99" s="63">
        <f t="shared" si="7"/>
        <v>0</v>
      </c>
      <c r="J99" s="65"/>
      <c r="K99" s="63"/>
      <c r="L99" s="63"/>
      <c r="M99" s="63"/>
      <c r="N99" s="63"/>
      <c r="O99" s="63">
        <f t="shared" si="10"/>
        <v>0</v>
      </c>
      <c r="P99" s="63">
        <f t="shared" si="11"/>
        <v>0</v>
      </c>
      <c r="Q99" s="65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</row>
    <row r="100" spans="1:133" hidden="1" x14ac:dyDescent="0.2">
      <c r="A100" s="62"/>
      <c r="B100" s="61">
        <v>221</v>
      </c>
      <c r="C100" s="62" t="s">
        <v>229</v>
      </c>
      <c r="D100" s="63"/>
      <c r="E100" s="63"/>
      <c r="F100" s="63">
        <f t="shared" si="6"/>
        <v>0</v>
      </c>
      <c r="G100" s="63"/>
      <c r="H100" s="63"/>
      <c r="I100" s="63">
        <f t="shared" si="7"/>
        <v>0</v>
      </c>
      <c r="J100" s="65"/>
      <c r="K100" s="63"/>
      <c r="L100" s="63"/>
      <c r="M100" s="63"/>
      <c r="N100" s="63"/>
      <c r="O100" s="63">
        <f t="shared" si="10"/>
        <v>0</v>
      </c>
      <c r="P100" s="63">
        <f t="shared" si="11"/>
        <v>0</v>
      </c>
      <c r="Q100" s="65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</row>
    <row r="101" spans="1:133" hidden="1" x14ac:dyDescent="0.2">
      <c r="A101" s="62"/>
      <c r="B101" s="61">
        <v>226</v>
      </c>
      <c r="C101" s="62" t="s">
        <v>230</v>
      </c>
      <c r="D101" s="63"/>
      <c r="E101" s="63"/>
      <c r="F101" s="63">
        <f t="shared" si="6"/>
        <v>0</v>
      </c>
      <c r="G101" s="63"/>
      <c r="H101" s="63"/>
      <c r="I101" s="63">
        <f t="shared" si="7"/>
        <v>0</v>
      </c>
      <c r="J101" s="65"/>
      <c r="K101" s="63"/>
      <c r="L101" s="63"/>
      <c r="M101" s="63"/>
      <c r="N101" s="63"/>
      <c r="O101" s="63">
        <f t="shared" si="10"/>
        <v>0</v>
      </c>
      <c r="P101" s="63">
        <f t="shared" si="11"/>
        <v>0</v>
      </c>
      <c r="Q101" s="65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</row>
    <row r="102" spans="1:133" hidden="1" x14ac:dyDescent="0.2">
      <c r="A102" s="62"/>
      <c r="B102" s="61">
        <v>227</v>
      </c>
      <c r="C102" s="62" t="s">
        <v>231</v>
      </c>
      <c r="D102" s="63"/>
      <c r="E102" s="63"/>
      <c r="F102" s="63">
        <f t="shared" si="6"/>
        <v>0</v>
      </c>
      <c r="G102" s="63"/>
      <c r="H102" s="63"/>
      <c r="I102" s="63">
        <f t="shared" si="7"/>
        <v>0</v>
      </c>
      <c r="J102" s="65"/>
      <c r="K102" s="63"/>
      <c r="L102" s="63"/>
      <c r="M102" s="63"/>
      <c r="N102" s="63"/>
      <c r="O102" s="63">
        <f t="shared" si="10"/>
        <v>0</v>
      </c>
      <c r="P102" s="63">
        <f t="shared" si="11"/>
        <v>0</v>
      </c>
      <c r="Q102" s="65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</row>
    <row r="103" spans="1:133" hidden="1" x14ac:dyDescent="0.2">
      <c r="A103" s="62"/>
      <c r="B103" s="61">
        <v>229</v>
      </c>
      <c r="C103" s="62" t="s">
        <v>232</v>
      </c>
      <c r="D103" s="63"/>
      <c r="E103" s="63"/>
      <c r="F103" s="63">
        <f t="shared" si="6"/>
        <v>0</v>
      </c>
      <c r="G103" s="63"/>
      <c r="H103" s="63"/>
      <c r="I103" s="63">
        <f t="shared" si="7"/>
        <v>0</v>
      </c>
      <c r="J103" s="65"/>
      <c r="K103" s="63"/>
      <c r="L103" s="63"/>
      <c r="M103" s="63"/>
      <c r="N103" s="63"/>
      <c r="O103" s="63">
        <f t="shared" si="10"/>
        <v>0</v>
      </c>
      <c r="P103" s="63">
        <f t="shared" si="11"/>
        <v>0</v>
      </c>
      <c r="Q103" s="65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</row>
    <row r="104" spans="1:133" hidden="1" x14ac:dyDescent="0.2">
      <c r="A104" s="62"/>
      <c r="B104" s="61">
        <v>230</v>
      </c>
      <c r="C104" s="62" t="s">
        <v>233</v>
      </c>
      <c r="D104" s="63"/>
      <c r="E104" s="63"/>
      <c r="F104" s="63">
        <f t="shared" si="6"/>
        <v>0</v>
      </c>
      <c r="G104" s="63"/>
      <c r="H104" s="63"/>
      <c r="I104" s="63">
        <f t="shared" si="7"/>
        <v>0</v>
      </c>
      <c r="J104" s="65"/>
      <c r="K104" s="63"/>
      <c r="L104" s="63"/>
      <c r="M104" s="63"/>
      <c r="N104" s="63"/>
      <c r="O104" s="63">
        <f t="shared" si="10"/>
        <v>0</v>
      </c>
      <c r="P104" s="63">
        <f t="shared" si="11"/>
        <v>0</v>
      </c>
      <c r="Q104" s="65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</row>
    <row r="105" spans="1:133" hidden="1" x14ac:dyDescent="0.2">
      <c r="A105" s="62"/>
      <c r="B105" s="61">
        <v>231</v>
      </c>
      <c r="C105" s="62" t="s">
        <v>234</v>
      </c>
      <c r="D105" s="63"/>
      <c r="E105" s="63"/>
      <c r="F105" s="63">
        <f t="shared" si="6"/>
        <v>0</v>
      </c>
      <c r="G105" s="63"/>
      <c r="H105" s="63"/>
      <c r="I105" s="63">
        <f t="shared" si="7"/>
        <v>0</v>
      </c>
      <c r="J105" s="65"/>
      <c r="K105" s="63"/>
      <c r="L105" s="63"/>
      <c r="M105" s="63"/>
      <c r="N105" s="63"/>
      <c r="O105" s="63">
        <f t="shared" si="10"/>
        <v>0</v>
      </c>
      <c r="P105" s="63">
        <f t="shared" si="11"/>
        <v>0</v>
      </c>
      <c r="Q105" s="65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</row>
    <row r="106" spans="1:133" hidden="1" x14ac:dyDescent="0.2">
      <c r="A106" s="62"/>
      <c r="B106" s="61">
        <v>232</v>
      </c>
      <c r="C106" s="62" t="s">
        <v>235</v>
      </c>
      <c r="D106" s="63"/>
      <c r="E106" s="63"/>
      <c r="F106" s="63">
        <f t="shared" si="6"/>
        <v>0</v>
      </c>
      <c r="G106" s="63"/>
      <c r="H106" s="63"/>
      <c r="I106" s="63">
        <f t="shared" si="7"/>
        <v>0</v>
      </c>
      <c r="J106" s="65"/>
      <c r="K106" s="63"/>
      <c r="L106" s="63"/>
      <c r="M106" s="63"/>
      <c r="N106" s="63"/>
      <c r="O106" s="63">
        <f t="shared" si="10"/>
        <v>0</v>
      </c>
      <c r="P106" s="63">
        <f t="shared" si="11"/>
        <v>0</v>
      </c>
      <c r="Q106" s="65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</row>
    <row r="107" spans="1:133" hidden="1" x14ac:dyDescent="0.2">
      <c r="A107" s="62"/>
      <c r="B107" s="61">
        <v>233</v>
      </c>
      <c r="C107" s="62" t="s">
        <v>236</v>
      </c>
      <c r="D107" s="63"/>
      <c r="E107" s="63"/>
      <c r="F107" s="63">
        <f t="shared" si="6"/>
        <v>0</v>
      </c>
      <c r="G107" s="63"/>
      <c r="H107" s="63"/>
      <c r="I107" s="63">
        <f t="shared" si="7"/>
        <v>0</v>
      </c>
      <c r="J107" s="65"/>
      <c r="K107" s="63"/>
      <c r="L107" s="63"/>
      <c r="M107" s="63"/>
      <c r="N107" s="63"/>
      <c r="O107" s="63">
        <f t="shared" si="10"/>
        <v>0</v>
      </c>
      <c r="P107" s="63">
        <f t="shared" si="11"/>
        <v>0</v>
      </c>
      <c r="Q107" s="65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</row>
    <row r="108" spans="1:133" hidden="1" x14ac:dyDescent="0.2">
      <c r="A108" s="62"/>
      <c r="B108" s="61">
        <v>234</v>
      </c>
      <c r="C108" s="62" t="s">
        <v>237</v>
      </c>
      <c r="D108" s="63"/>
      <c r="E108" s="63"/>
      <c r="F108" s="63">
        <f t="shared" si="6"/>
        <v>0</v>
      </c>
      <c r="G108" s="63"/>
      <c r="H108" s="63"/>
      <c r="I108" s="63">
        <f t="shared" si="7"/>
        <v>0</v>
      </c>
      <c r="J108" s="65"/>
      <c r="K108" s="63"/>
      <c r="L108" s="63"/>
      <c r="M108" s="63"/>
      <c r="N108" s="63"/>
      <c r="O108" s="63">
        <f t="shared" si="10"/>
        <v>0</v>
      </c>
      <c r="P108" s="63">
        <f t="shared" si="11"/>
        <v>0</v>
      </c>
      <c r="Q108" s="65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</row>
    <row r="109" spans="1:133" hidden="1" x14ac:dyDescent="0.2">
      <c r="A109" s="62"/>
      <c r="B109" s="61">
        <v>235</v>
      </c>
      <c r="C109" s="62" t="s">
        <v>238</v>
      </c>
      <c r="D109" s="63"/>
      <c r="E109" s="63"/>
      <c r="F109" s="63">
        <f t="shared" si="6"/>
        <v>0</v>
      </c>
      <c r="G109" s="63"/>
      <c r="H109" s="63"/>
      <c r="I109" s="63">
        <f t="shared" si="7"/>
        <v>0</v>
      </c>
      <c r="J109" s="65"/>
      <c r="K109" s="63"/>
      <c r="L109" s="63"/>
      <c r="M109" s="63"/>
      <c r="N109" s="63"/>
      <c r="O109" s="63">
        <f t="shared" si="10"/>
        <v>0</v>
      </c>
      <c r="P109" s="63">
        <f t="shared" si="11"/>
        <v>0</v>
      </c>
      <c r="Q109" s="65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</row>
    <row r="110" spans="1:133" hidden="1" x14ac:dyDescent="0.2">
      <c r="A110" s="62"/>
      <c r="B110" s="61">
        <v>236</v>
      </c>
      <c r="C110" s="62" t="s">
        <v>239</v>
      </c>
      <c r="D110" s="63"/>
      <c r="E110" s="63"/>
      <c r="F110" s="63">
        <f t="shared" si="6"/>
        <v>0</v>
      </c>
      <c r="G110" s="63"/>
      <c r="H110" s="63"/>
      <c r="I110" s="63">
        <f t="shared" si="7"/>
        <v>0</v>
      </c>
      <c r="J110" s="65"/>
      <c r="K110" s="63"/>
      <c r="L110" s="63"/>
      <c r="M110" s="63"/>
      <c r="N110" s="63"/>
      <c r="O110" s="63">
        <f t="shared" si="10"/>
        <v>0</v>
      </c>
      <c r="P110" s="63">
        <f t="shared" si="11"/>
        <v>0</v>
      </c>
      <c r="Q110" s="65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</row>
    <row r="111" spans="1:133" hidden="1" x14ac:dyDescent="0.2">
      <c r="A111" s="62"/>
      <c r="B111" s="61">
        <v>237</v>
      </c>
      <c r="C111" s="62" t="s">
        <v>240</v>
      </c>
      <c r="D111" s="63"/>
      <c r="E111" s="63"/>
      <c r="F111" s="63">
        <f t="shared" si="6"/>
        <v>0</v>
      </c>
      <c r="G111" s="63"/>
      <c r="H111" s="63"/>
      <c r="I111" s="63">
        <f t="shared" si="7"/>
        <v>0</v>
      </c>
      <c r="J111" s="65"/>
      <c r="K111" s="63"/>
      <c r="L111" s="63"/>
      <c r="M111" s="63"/>
      <c r="N111" s="63"/>
      <c r="O111" s="63">
        <f t="shared" si="10"/>
        <v>0</v>
      </c>
      <c r="P111" s="63">
        <f t="shared" si="11"/>
        <v>0</v>
      </c>
      <c r="Q111" s="65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</row>
    <row r="112" spans="1:133" hidden="1" x14ac:dyDescent="0.2">
      <c r="A112" s="62"/>
      <c r="B112" s="61">
        <v>238</v>
      </c>
      <c r="C112" s="62" t="s">
        <v>241</v>
      </c>
      <c r="D112" s="63"/>
      <c r="E112" s="63"/>
      <c r="F112" s="63">
        <f t="shared" si="6"/>
        <v>0</v>
      </c>
      <c r="G112" s="63"/>
      <c r="H112" s="63"/>
      <c r="I112" s="63">
        <f t="shared" si="7"/>
        <v>0</v>
      </c>
      <c r="J112" s="65"/>
      <c r="K112" s="63"/>
      <c r="L112" s="63"/>
      <c r="M112" s="63"/>
      <c r="N112" s="63"/>
      <c r="O112" s="63">
        <f t="shared" si="10"/>
        <v>0</v>
      </c>
      <c r="P112" s="63">
        <f t="shared" si="11"/>
        <v>0</v>
      </c>
      <c r="Q112" s="65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</row>
    <row r="113" spans="1:133" hidden="1" x14ac:dyDescent="0.2">
      <c r="A113" s="62"/>
      <c r="B113" s="61">
        <v>242</v>
      </c>
      <c r="C113" s="62" t="s">
        <v>242</v>
      </c>
      <c r="D113" s="63"/>
      <c r="E113" s="63"/>
      <c r="F113" s="63">
        <f t="shared" si="6"/>
        <v>0</v>
      </c>
      <c r="G113" s="63"/>
      <c r="H113" s="63"/>
      <c r="I113" s="63">
        <f t="shared" si="7"/>
        <v>0</v>
      </c>
      <c r="J113" s="65"/>
      <c r="K113" s="63"/>
      <c r="L113" s="63"/>
      <c r="M113" s="63"/>
      <c r="N113" s="63"/>
      <c r="O113" s="63">
        <f t="shared" si="10"/>
        <v>0</v>
      </c>
      <c r="P113" s="63">
        <f t="shared" si="11"/>
        <v>0</v>
      </c>
      <c r="Q113" s="65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</row>
    <row r="114" spans="1:133" hidden="1" x14ac:dyDescent="0.2">
      <c r="A114" s="62"/>
      <c r="B114" s="61">
        <v>244</v>
      </c>
      <c r="C114" s="62" t="s">
        <v>243</v>
      </c>
      <c r="D114" s="63"/>
      <c r="E114" s="63"/>
      <c r="F114" s="63">
        <f t="shared" si="6"/>
        <v>0</v>
      </c>
      <c r="G114" s="63"/>
      <c r="H114" s="63"/>
      <c r="I114" s="63">
        <f t="shared" si="7"/>
        <v>0</v>
      </c>
      <c r="J114" s="65"/>
      <c r="K114" s="63"/>
      <c r="L114" s="63"/>
      <c r="M114" s="63"/>
      <c r="N114" s="63"/>
      <c r="O114" s="63">
        <f t="shared" si="10"/>
        <v>0</v>
      </c>
      <c r="P114" s="63">
        <f t="shared" si="11"/>
        <v>0</v>
      </c>
      <c r="Q114" s="65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</row>
    <row r="115" spans="1:133" hidden="1" x14ac:dyDescent="0.2">
      <c r="A115" s="62"/>
      <c r="B115" s="61">
        <v>245</v>
      </c>
      <c r="C115" s="62" t="s">
        <v>244</v>
      </c>
      <c r="D115" s="63"/>
      <c r="E115" s="63"/>
      <c r="F115" s="63">
        <f t="shared" si="6"/>
        <v>0</v>
      </c>
      <c r="G115" s="63"/>
      <c r="H115" s="63"/>
      <c r="I115" s="63">
        <f t="shared" si="7"/>
        <v>0</v>
      </c>
      <c r="J115" s="65"/>
      <c r="K115" s="63"/>
      <c r="L115" s="63"/>
      <c r="M115" s="63"/>
      <c r="N115" s="63"/>
      <c r="O115" s="63">
        <f t="shared" si="10"/>
        <v>0</v>
      </c>
      <c r="P115" s="63">
        <f t="shared" si="11"/>
        <v>0</v>
      </c>
      <c r="Q115" s="65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</row>
    <row r="116" spans="1:133" hidden="1" x14ac:dyDescent="0.2">
      <c r="A116" s="62"/>
      <c r="B116" s="61">
        <v>246</v>
      </c>
      <c r="C116" s="62" t="s">
        <v>245</v>
      </c>
      <c r="D116" s="63"/>
      <c r="E116" s="63"/>
      <c r="F116" s="63">
        <f t="shared" si="6"/>
        <v>0</v>
      </c>
      <c r="G116" s="63"/>
      <c r="H116" s="63"/>
      <c r="I116" s="63">
        <f t="shared" si="7"/>
        <v>0</v>
      </c>
      <c r="J116" s="65"/>
      <c r="K116" s="63"/>
      <c r="L116" s="63"/>
      <c r="M116" s="63"/>
      <c r="N116" s="63"/>
      <c r="O116" s="63">
        <f t="shared" si="10"/>
        <v>0</v>
      </c>
      <c r="P116" s="63">
        <f t="shared" si="11"/>
        <v>0</v>
      </c>
      <c r="Q116" s="65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</row>
    <row r="117" spans="1:133" hidden="1" x14ac:dyDescent="0.2">
      <c r="A117" s="62"/>
      <c r="B117" s="61">
        <v>247</v>
      </c>
      <c r="C117" s="62" t="s">
        <v>246</v>
      </c>
      <c r="D117" s="63"/>
      <c r="E117" s="63"/>
      <c r="F117" s="63">
        <f t="shared" si="6"/>
        <v>0</v>
      </c>
      <c r="G117" s="63"/>
      <c r="H117" s="63"/>
      <c r="I117" s="63">
        <f t="shared" si="7"/>
        <v>0</v>
      </c>
      <c r="J117" s="65"/>
      <c r="K117" s="63"/>
      <c r="L117" s="63"/>
      <c r="M117" s="63"/>
      <c r="N117" s="63"/>
      <c r="O117" s="63">
        <f t="shared" si="10"/>
        <v>0</v>
      </c>
      <c r="P117" s="63">
        <f t="shared" si="11"/>
        <v>0</v>
      </c>
      <c r="Q117" s="65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</row>
    <row r="118" spans="1:133" hidden="1" x14ac:dyDescent="0.2">
      <c r="A118" s="62"/>
      <c r="B118" s="61">
        <v>248</v>
      </c>
      <c r="C118" s="62" t="s">
        <v>247</v>
      </c>
      <c r="D118" s="63"/>
      <c r="E118" s="63"/>
      <c r="F118" s="63">
        <f t="shared" si="6"/>
        <v>0</v>
      </c>
      <c r="G118" s="63"/>
      <c r="H118" s="63"/>
      <c r="I118" s="63">
        <f t="shared" si="7"/>
        <v>0</v>
      </c>
      <c r="J118" s="65"/>
      <c r="K118" s="63"/>
      <c r="L118" s="63"/>
      <c r="M118" s="63"/>
      <c r="N118" s="63"/>
      <c r="O118" s="63">
        <f t="shared" si="10"/>
        <v>0</v>
      </c>
      <c r="P118" s="63">
        <f t="shared" si="11"/>
        <v>0</v>
      </c>
      <c r="Q118" s="65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</row>
    <row r="119" spans="1:133" hidden="1" x14ac:dyDescent="0.2">
      <c r="A119" s="62"/>
      <c r="B119" s="61">
        <v>249</v>
      </c>
      <c r="C119" s="62" t="s">
        <v>248</v>
      </c>
      <c r="D119" s="63"/>
      <c r="E119" s="63"/>
      <c r="F119" s="63">
        <f t="shared" si="6"/>
        <v>0</v>
      </c>
      <c r="G119" s="63"/>
      <c r="H119" s="63"/>
      <c r="I119" s="63">
        <f t="shared" si="7"/>
        <v>0</v>
      </c>
      <c r="J119" s="65"/>
      <c r="K119" s="63"/>
      <c r="L119" s="63"/>
      <c r="M119" s="63"/>
      <c r="N119" s="63"/>
      <c r="O119" s="63">
        <f t="shared" si="10"/>
        <v>0</v>
      </c>
      <c r="P119" s="63">
        <f t="shared" si="11"/>
        <v>0</v>
      </c>
      <c r="Q119" s="65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</row>
    <row r="120" spans="1:133" hidden="1" x14ac:dyDescent="0.2">
      <c r="A120" s="62"/>
      <c r="B120" s="61">
        <v>250</v>
      </c>
      <c r="C120" s="62" t="s">
        <v>249</v>
      </c>
      <c r="D120" s="63"/>
      <c r="E120" s="63"/>
      <c r="F120" s="63">
        <f t="shared" si="6"/>
        <v>0</v>
      </c>
      <c r="G120" s="63"/>
      <c r="H120" s="63"/>
      <c r="I120" s="63">
        <f t="shared" si="7"/>
        <v>0</v>
      </c>
      <c r="J120" s="65"/>
      <c r="K120" s="63"/>
      <c r="L120" s="63"/>
      <c r="M120" s="63"/>
      <c r="N120" s="63"/>
      <c r="O120" s="63">
        <f t="shared" si="10"/>
        <v>0</v>
      </c>
      <c r="P120" s="63">
        <f t="shared" si="11"/>
        <v>0</v>
      </c>
      <c r="Q120" s="65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</row>
    <row r="121" spans="1:133" hidden="1" x14ac:dyDescent="0.2">
      <c r="A121" s="62"/>
      <c r="B121" s="61">
        <v>252</v>
      </c>
      <c r="C121" s="62" t="s">
        <v>250</v>
      </c>
      <c r="D121" s="63"/>
      <c r="E121" s="63"/>
      <c r="F121" s="63">
        <f t="shared" si="6"/>
        <v>0</v>
      </c>
      <c r="G121" s="63"/>
      <c r="H121" s="63"/>
      <c r="I121" s="63">
        <f t="shared" si="7"/>
        <v>0</v>
      </c>
      <c r="J121" s="65"/>
      <c r="K121" s="63"/>
      <c r="L121" s="63"/>
      <c r="M121" s="63"/>
      <c r="N121" s="63"/>
      <c r="O121" s="63">
        <f t="shared" si="10"/>
        <v>0</v>
      </c>
      <c r="P121" s="63">
        <f t="shared" si="11"/>
        <v>0</v>
      </c>
      <c r="Q121" s="65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</row>
    <row r="122" spans="1:133" hidden="1" x14ac:dyDescent="0.2">
      <c r="A122" s="62"/>
      <c r="B122" s="61">
        <v>254</v>
      </c>
      <c r="C122" s="62" t="s">
        <v>251</v>
      </c>
      <c r="D122" s="63"/>
      <c r="E122" s="63"/>
      <c r="F122" s="63">
        <f t="shared" si="6"/>
        <v>0</v>
      </c>
      <c r="G122" s="63"/>
      <c r="H122" s="63"/>
      <c r="I122" s="63">
        <f t="shared" si="7"/>
        <v>0</v>
      </c>
      <c r="J122" s="65"/>
      <c r="K122" s="63"/>
      <c r="L122" s="63"/>
      <c r="M122" s="63"/>
      <c r="N122" s="63"/>
      <c r="O122" s="63">
        <f t="shared" si="10"/>
        <v>0</v>
      </c>
      <c r="P122" s="63">
        <f t="shared" si="11"/>
        <v>0</v>
      </c>
      <c r="Q122" s="65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</row>
    <row r="123" spans="1:133" hidden="1" x14ac:dyDescent="0.2">
      <c r="A123" s="62"/>
      <c r="B123" s="61">
        <v>255</v>
      </c>
      <c r="C123" s="62" t="s">
        <v>252</v>
      </c>
      <c r="D123" s="63"/>
      <c r="E123" s="63"/>
      <c r="F123" s="63">
        <f t="shared" si="6"/>
        <v>0</v>
      </c>
      <c r="G123" s="63"/>
      <c r="H123" s="63"/>
      <c r="I123" s="63">
        <f t="shared" si="7"/>
        <v>0</v>
      </c>
      <c r="J123" s="65"/>
      <c r="K123" s="63"/>
      <c r="L123" s="63"/>
      <c r="M123" s="63"/>
      <c r="N123" s="63"/>
      <c r="O123" s="63">
        <f t="shared" si="10"/>
        <v>0</v>
      </c>
      <c r="P123" s="63">
        <f t="shared" si="11"/>
        <v>0</v>
      </c>
      <c r="Q123" s="65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</row>
    <row r="124" spans="1:133" hidden="1" x14ac:dyDescent="0.2">
      <c r="A124" s="62"/>
      <c r="B124" s="61">
        <v>285</v>
      </c>
      <c r="C124" s="62" t="s">
        <v>253</v>
      </c>
      <c r="D124" s="63"/>
      <c r="E124" s="63"/>
      <c r="F124" s="63">
        <f t="shared" si="6"/>
        <v>0</v>
      </c>
      <c r="G124" s="63"/>
      <c r="H124" s="63"/>
      <c r="I124" s="63">
        <f t="shared" si="7"/>
        <v>0</v>
      </c>
      <c r="J124" s="65"/>
      <c r="K124" s="63"/>
      <c r="L124" s="63"/>
      <c r="M124" s="63"/>
      <c r="N124" s="63"/>
      <c r="O124" s="63">
        <f t="shared" si="10"/>
        <v>0</v>
      </c>
      <c r="P124" s="63">
        <f t="shared" si="11"/>
        <v>0</v>
      </c>
      <c r="Q124" s="65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</row>
    <row r="125" spans="1:133" hidden="1" x14ac:dyDescent="0.2">
      <c r="A125" s="62"/>
      <c r="B125" s="61">
        <v>286</v>
      </c>
      <c r="C125" s="62" t="s">
        <v>254</v>
      </c>
      <c r="D125" s="63"/>
      <c r="E125" s="63"/>
      <c r="F125" s="63">
        <f t="shared" si="6"/>
        <v>0</v>
      </c>
      <c r="G125" s="63"/>
      <c r="H125" s="63"/>
      <c r="I125" s="63">
        <f t="shared" si="7"/>
        <v>0</v>
      </c>
      <c r="J125" s="65"/>
      <c r="K125" s="63"/>
      <c r="L125" s="63"/>
      <c r="M125" s="63"/>
      <c r="N125" s="63"/>
      <c r="O125" s="63">
        <f t="shared" si="10"/>
        <v>0</v>
      </c>
      <c r="P125" s="63">
        <f t="shared" si="11"/>
        <v>0</v>
      </c>
      <c r="Q125" s="65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</row>
    <row r="126" spans="1:133" hidden="1" x14ac:dyDescent="0.2">
      <c r="A126" s="62"/>
      <c r="B126" s="61">
        <v>287</v>
      </c>
      <c r="C126" s="62" t="s">
        <v>255</v>
      </c>
      <c r="D126" s="63"/>
      <c r="E126" s="63"/>
      <c r="F126" s="63">
        <f t="shared" si="6"/>
        <v>0</v>
      </c>
      <c r="G126" s="63"/>
      <c r="H126" s="63"/>
      <c r="I126" s="63">
        <f t="shared" si="7"/>
        <v>0</v>
      </c>
      <c r="J126" s="65"/>
      <c r="K126" s="63"/>
      <c r="L126" s="63"/>
      <c r="M126" s="63"/>
      <c r="N126" s="63"/>
      <c r="O126" s="63">
        <f t="shared" si="10"/>
        <v>0</v>
      </c>
      <c r="P126" s="63">
        <f t="shared" si="11"/>
        <v>0</v>
      </c>
      <c r="Q126" s="65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</row>
    <row r="127" spans="1:133" hidden="1" x14ac:dyDescent="0.2">
      <c r="A127" s="62"/>
      <c r="B127" s="61">
        <v>288</v>
      </c>
      <c r="C127" s="62" t="s">
        <v>256</v>
      </c>
      <c r="D127" s="63"/>
      <c r="E127" s="63"/>
      <c r="F127" s="63">
        <f t="shared" si="6"/>
        <v>0</v>
      </c>
      <c r="G127" s="63"/>
      <c r="H127" s="63"/>
      <c r="I127" s="63">
        <f t="shared" si="7"/>
        <v>0</v>
      </c>
      <c r="J127" s="65"/>
      <c r="K127" s="63"/>
      <c r="L127" s="63"/>
      <c r="M127" s="63"/>
      <c r="N127" s="63"/>
      <c r="O127" s="63">
        <f t="shared" si="10"/>
        <v>0</v>
      </c>
      <c r="P127" s="63">
        <f t="shared" si="11"/>
        <v>0</v>
      </c>
      <c r="Q127" s="65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</row>
    <row r="128" spans="1:133" hidden="1" x14ac:dyDescent="0.2">
      <c r="A128" s="62"/>
      <c r="B128" s="61">
        <v>289</v>
      </c>
      <c r="C128" s="62" t="s">
        <v>257</v>
      </c>
      <c r="D128" s="63"/>
      <c r="E128" s="63"/>
      <c r="F128" s="63">
        <f t="shared" si="6"/>
        <v>0</v>
      </c>
      <c r="G128" s="63"/>
      <c r="H128" s="63"/>
      <c r="I128" s="63">
        <f t="shared" si="7"/>
        <v>0</v>
      </c>
      <c r="J128" s="65"/>
      <c r="K128" s="63"/>
      <c r="L128" s="63"/>
      <c r="M128" s="63"/>
      <c r="N128" s="63"/>
      <c r="O128" s="63">
        <f t="shared" si="10"/>
        <v>0</v>
      </c>
      <c r="P128" s="63">
        <f t="shared" si="11"/>
        <v>0</v>
      </c>
      <c r="Q128" s="65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</row>
    <row r="129" spans="1:133" hidden="1" x14ac:dyDescent="0.2">
      <c r="A129" s="62"/>
      <c r="B129" s="61">
        <v>290</v>
      </c>
      <c r="C129" s="62" t="s">
        <v>258</v>
      </c>
      <c r="D129" s="63"/>
      <c r="E129" s="63"/>
      <c r="F129" s="63">
        <f t="shared" si="6"/>
        <v>0</v>
      </c>
      <c r="G129" s="63"/>
      <c r="H129" s="63"/>
      <c r="I129" s="63">
        <f t="shared" si="7"/>
        <v>0</v>
      </c>
      <c r="J129" s="65"/>
      <c r="K129" s="63"/>
      <c r="L129" s="63"/>
      <c r="M129" s="63"/>
      <c r="N129" s="63"/>
      <c r="O129" s="63">
        <f t="shared" si="10"/>
        <v>0</v>
      </c>
      <c r="P129" s="63">
        <f t="shared" si="11"/>
        <v>0</v>
      </c>
      <c r="Q129" s="65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</row>
    <row r="130" spans="1:133" hidden="1" x14ac:dyDescent="0.2">
      <c r="A130" s="62"/>
      <c r="B130" s="61">
        <v>291</v>
      </c>
      <c r="C130" s="62" t="s">
        <v>259</v>
      </c>
      <c r="D130" s="63"/>
      <c r="E130" s="63"/>
      <c r="F130" s="63">
        <f t="shared" si="6"/>
        <v>0</v>
      </c>
      <c r="G130" s="63"/>
      <c r="H130" s="63"/>
      <c r="I130" s="63">
        <f t="shared" si="7"/>
        <v>0</v>
      </c>
      <c r="J130" s="65"/>
      <c r="K130" s="63"/>
      <c r="L130" s="63"/>
      <c r="M130" s="63"/>
      <c r="N130" s="63"/>
      <c r="O130" s="63">
        <f t="shared" si="10"/>
        <v>0</v>
      </c>
      <c r="P130" s="63">
        <f t="shared" si="11"/>
        <v>0</v>
      </c>
      <c r="Q130" s="65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</row>
    <row r="131" spans="1:133" hidden="1" x14ac:dyDescent="0.2">
      <c r="A131" s="62"/>
      <c r="B131" s="61">
        <v>292</v>
      </c>
      <c r="C131" s="62" t="s">
        <v>260</v>
      </c>
      <c r="D131" s="63"/>
      <c r="E131" s="63"/>
      <c r="F131" s="63">
        <f t="shared" si="6"/>
        <v>0</v>
      </c>
      <c r="G131" s="63"/>
      <c r="H131" s="63"/>
      <c r="I131" s="63">
        <f t="shared" si="7"/>
        <v>0</v>
      </c>
      <c r="J131" s="65"/>
      <c r="K131" s="63"/>
      <c r="L131" s="63"/>
      <c r="M131" s="63"/>
      <c r="N131" s="63"/>
      <c r="O131" s="63">
        <f t="shared" si="10"/>
        <v>0</v>
      </c>
      <c r="P131" s="63">
        <f t="shared" si="11"/>
        <v>0</v>
      </c>
      <c r="Q131" s="65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</row>
    <row r="132" spans="1:133" hidden="1" x14ac:dyDescent="0.2">
      <c r="A132" s="62"/>
      <c r="B132" s="61">
        <v>293</v>
      </c>
      <c r="C132" s="62" t="s">
        <v>261</v>
      </c>
      <c r="D132" s="63"/>
      <c r="E132" s="63"/>
      <c r="F132" s="63">
        <f t="shared" si="6"/>
        <v>0</v>
      </c>
      <c r="G132" s="63"/>
      <c r="H132" s="63"/>
      <c r="I132" s="63">
        <f t="shared" si="7"/>
        <v>0</v>
      </c>
      <c r="J132" s="65"/>
      <c r="K132" s="63"/>
      <c r="L132" s="63"/>
      <c r="M132" s="63"/>
      <c r="N132" s="63"/>
      <c r="O132" s="63">
        <f t="shared" si="10"/>
        <v>0</v>
      </c>
      <c r="P132" s="63">
        <f t="shared" si="11"/>
        <v>0</v>
      </c>
      <c r="Q132" s="65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</row>
    <row r="133" spans="1:133" hidden="1" x14ac:dyDescent="0.2">
      <c r="A133" s="62"/>
      <c r="B133" s="61">
        <v>294</v>
      </c>
      <c r="C133" s="62" t="s">
        <v>262</v>
      </c>
      <c r="D133" s="63"/>
      <c r="E133" s="63"/>
      <c r="F133" s="63">
        <f t="shared" si="6"/>
        <v>0</v>
      </c>
      <c r="G133" s="63"/>
      <c r="H133" s="63"/>
      <c r="I133" s="63">
        <f t="shared" si="7"/>
        <v>0</v>
      </c>
      <c r="J133" s="65"/>
      <c r="K133" s="63"/>
      <c r="L133" s="63"/>
      <c r="M133" s="63"/>
      <c r="N133" s="63"/>
      <c r="O133" s="63">
        <f t="shared" si="10"/>
        <v>0</v>
      </c>
      <c r="P133" s="63">
        <f t="shared" si="11"/>
        <v>0</v>
      </c>
      <c r="Q133" s="65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</row>
    <row r="134" spans="1:133" hidden="1" x14ac:dyDescent="0.2">
      <c r="A134" s="62"/>
      <c r="B134" s="61">
        <v>300</v>
      </c>
      <c r="C134" s="62" t="s">
        <v>263</v>
      </c>
      <c r="D134" s="63"/>
      <c r="E134" s="63"/>
      <c r="F134" s="63">
        <f t="shared" si="6"/>
        <v>0</v>
      </c>
      <c r="G134" s="63"/>
      <c r="H134" s="63"/>
      <c r="I134" s="63">
        <f t="shared" si="7"/>
        <v>0</v>
      </c>
      <c r="J134" s="65"/>
      <c r="K134" s="63"/>
      <c r="L134" s="63"/>
      <c r="M134" s="63"/>
      <c r="N134" s="63"/>
      <c r="O134" s="63">
        <f t="shared" si="10"/>
        <v>0</v>
      </c>
      <c r="P134" s="63">
        <f t="shared" si="11"/>
        <v>0</v>
      </c>
      <c r="Q134" s="65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</row>
    <row r="135" spans="1:133" hidden="1" x14ac:dyDescent="0.2">
      <c r="A135" s="62"/>
      <c r="B135" s="61">
        <v>301</v>
      </c>
      <c r="C135" s="62" t="s">
        <v>264</v>
      </c>
      <c r="D135" s="63"/>
      <c r="E135" s="63"/>
      <c r="F135" s="63">
        <f t="shared" si="6"/>
        <v>0</v>
      </c>
      <c r="G135" s="63"/>
      <c r="H135" s="63"/>
      <c r="I135" s="63">
        <f t="shared" si="7"/>
        <v>0</v>
      </c>
      <c r="J135" s="65"/>
      <c r="K135" s="63"/>
      <c r="L135" s="63"/>
      <c r="M135" s="63"/>
      <c r="N135" s="63"/>
      <c r="O135" s="63">
        <f t="shared" si="10"/>
        <v>0</v>
      </c>
      <c r="P135" s="63">
        <f t="shared" si="11"/>
        <v>0</v>
      </c>
      <c r="Q135" s="65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</row>
    <row r="136" spans="1:133" hidden="1" x14ac:dyDescent="0.2">
      <c r="A136" s="62"/>
      <c r="B136" s="61">
        <v>302</v>
      </c>
      <c r="C136" s="62" t="s">
        <v>265</v>
      </c>
      <c r="D136" s="63"/>
      <c r="E136" s="63"/>
      <c r="F136" s="63">
        <f t="shared" si="6"/>
        <v>0</v>
      </c>
      <c r="G136" s="63"/>
      <c r="H136" s="63"/>
      <c r="I136" s="63">
        <f t="shared" ref="I136:I154" si="12">G136+H136</f>
        <v>0</v>
      </c>
      <c r="J136" s="65"/>
      <c r="K136" s="63"/>
      <c r="L136" s="63"/>
      <c r="M136" s="63"/>
      <c r="N136" s="63"/>
      <c r="O136" s="63">
        <f t="shared" ref="O136:O199" si="13">H136*100%</f>
        <v>0</v>
      </c>
      <c r="P136" s="63">
        <f t="shared" si="11"/>
        <v>0</v>
      </c>
      <c r="Q136" s="65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</row>
    <row r="137" spans="1:133" hidden="1" x14ac:dyDescent="0.2">
      <c r="A137" s="62"/>
      <c r="B137" s="61">
        <v>303</v>
      </c>
      <c r="C137" s="62" t="s">
        <v>266</v>
      </c>
      <c r="D137" s="63"/>
      <c r="E137" s="63"/>
      <c r="F137" s="63">
        <f t="shared" ref="F137:F200" si="14">+D137+E137</f>
        <v>0</v>
      </c>
      <c r="G137" s="63"/>
      <c r="H137" s="63"/>
      <c r="I137" s="63">
        <f t="shared" si="12"/>
        <v>0</v>
      </c>
      <c r="J137" s="65"/>
      <c r="K137" s="63"/>
      <c r="L137" s="63"/>
      <c r="M137" s="63"/>
      <c r="N137" s="63"/>
      <c r="O137" s="63">
        <f t="shared" si="13"/>
        <v>0</v>
      </c>
      <c r="P137" s="63">
        <f t="shared" ref="P137:P200" si="15">+N137+O137</f>
        <v>0</v>
      </c>
      <c r="Q137" s="65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</row>
    <row r="138" spans="1:133" hidden="1" x14ac:dyDescent="0.2">
      <c r="A138" s="62"/>
      <c r="B138" s="61">
        <v>304</v>
      </c>
      <c r="C138" s="62" t="s">
        <v>267</v>
      </c>
      <c r="D138" s="63"/>
      <c r="E138" s="63"/>
      <c r="F138" s="63">
        <f t="shared" si="14"/>
        <v>0</v>
      </c>
      <c r="G138" s="63"/>
      <c r="H138" s="63"/>
      <c r="I138" s="63">
        <f t="shared" si="12"/>
        <v>0</v>
      </c>
      <c r="J138" s="65"/>
      <c r="K138" s="63"/>
      <c r="L138" s="63"/>
      <c r="M138" s="63"/>
      <c r="N138" s="63"/>
      <c r="O138" s="63">
        <f t="shared" si="13"/>
        <v>0</v>
      </c>
      <c r="P138" s="63">
        <f t="shared" si="15"/>
        <v>0</v>
      </c>
      <c r="Q138" s="65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</row>
    <row r="139" spans="1:133" hidden="1" x14ac:dyDescent="0.2">
      <c r="A139" s="62"/>
      <c r="B139" s="61">
        <v>305</v>
      </c>
      <c r="C139" s="62" t="s">
        <v>268</v>
      </c>
      <c r="D139" s="63"/>
      <c r="E139" s="63"/>
      <c r="F139" s="63">
        <f t="shared" si="14"/>
        <v>0</v>
      </c>
      <c r="G139" s="63"/>
      <c r="H139" s="63"/>
      <c r="I139" s="63">
        <f t="shared" si="12"/>
        <v>0</v>
      </c>
      <c r="J139" s="65"/>
      <c r="K139" s="63"/>
      <c r="L139" s="63"/>
      <c r="M139" s="63"/>
      <c r="N139" s="63"/>
      <c r="O139" s="63">
        <f t="shared" si="13"/>
        <v>0</v>
      </c>
      <c r="P139" s="63">
        <f t="shared" si="15"/>
        <v>0</v>
      </c>
      <c r="Q139" s="65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</row>
    <row r="140" spans="1:133" hidden="1" x14ac:dyDescent="0.2">
      <c r="A140" s="62"/>
      <c r="B140" s="61">
        <v>307</v>
      </c>
      <c r="C140" s="62" t="s">
        <v>269</v>
      </c>
      <c r="D140" s="63"/>
      <c r="E140" s="63"/>
      <c r="F140" s="63">
        <f t="shared" si="14"/>
        <v>0</v>
      </c>
      <c r="G140" s="63"/>
      <c r="H140" s="63"/>
      <c r="I140" s="63">
        <f t="shared" si="12"/>
        <v>0</v>
      </c>
      <c r="J140" s="65"/>
      <c r="K140" s="63"/>
      <c r="L140" s="63"/>
      <c r="M140" s="63"/>
      <c r="N140" s="63"/>
      <c r="O140" s="63">
        <f t="shared" si="13"/>
        <v>0</v>
      </c>
      <c r="P140" s="63">
        <f t="shared" si="15"/>
        <v>0</v>
      </c>
      <c r="Q140" s="65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</row>
    <row r="141" spans="1:133" hidden="1" x14ac:dyDescent="0.2">
      <c r="A141" s="62"/>
      <c r="B141" s="61">
        <v>308</v>
      </c>
      <c r="C141" s="62" t="s">
        <v>270</v>
      </c>
      <c r="D141" s="63"/>
      <c r="E141" s="63"/>
      <c r="F141" s="63">
        <f t="shared" si="14"/>
        <v>0</v>
      </c>
      <c r="G141" s="63"/>
      <c r="H141" s="63"/>
      <c r="I141" s="63">
        <f t="shared" si="12"/>
        <v>0</v>
      </c>
      <c r="J141" s="65"/>
      <c r="K141" s="63"/>
      <c r="L141" s="63"/>
      <c r="M141" s="63"/>
      <c r="N141" s="63"/>
      <c r="O141" s="63">
        <f t="shared" si="13"/>
        <v>0</v>
      </c>
      <c r="P141" s="63">
        <f t="shared" si="15"/>
        <v>0</v>
      </c>
      <c r="Q141" s="65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</row>
    <row r="142" spans="1:133" hidden="1" x14ac:dyDescent="0.2">
      <c r="A142" s="62"/>
      <c r="B142" s="61">
        <v>400</v>
      </c>
      <c r="C142" s="62" t="s">
        <v>271</v>
      </c>
      <c r="D142" s="63"/>
      <c r="E142" s="63"/>
      <c r="F142" s="63">
        <f t="shared" si="14"/>
        <v>0</v>
      </c>
      <c r="G142" s="63"/>
      <c r="H142" s="63"/>
      <c r="I142" s="63">
        <f t="shared" si="12"/>
        <v>0</v>
      </c>
      <c r="J142" s="65"/>
      <c r="K142" s="63"/>
      <c r="L142" s="63"/>
      <c r="M142" s="63"/>
      <c r="N142" s="63"/>
      <c r="O142" s="63">
        <f t="shared" si="13"/>
        <v>0</v>
      </c>
      <c r="P142" s="63">
        <f t="shared" si="15"/>
        <v>0</v>
      </c>
      <c r="Q142" s="65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</row>
    <row r="143" spans="1:133" hidden="1" x14ac:dyDescent="0.2">
      <c r="A143" s="62"/>
      <c r="B143" s="61">
        <v>402</v>
      </c>
      <c r="C143" s="62" t="s">
        <v>272</v>
      </c>
      <c r="D143" s="63"/>
      <c r="E143" s="63"/>
      <c r="F143" s="63">
        <f t="shared" si="14"/>
        <v>0</v>
      </c>
      <c r="G143" s="63"/>
      <c r="H143" s="63"/>
      <c r="I143" s="63">
        <f t="shared" si="12"/>
        <v>0</v>
      </c>
      <c r="J143" s="65"/>
      <c r="K143" s="63"/>
      <c r="L143" s="63"/>
      <c r="M143" s="63"/>
      <c r="N143" s="63"/>
      <c r="O143" s="63">
        <f t="shared" si="13"/>
        <v>0</v>
      </c>
      <c r="P143" s="63">
        <f t="shared" si="15"/>
        <v>0</v>
      </c>
      <c r="Q143" s="65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</row>
    <row r="144" spans="1:133" hidden="1" x14ac:dyDescent="0.2">
      <c r="A144" s="62"/>
      <c r="B144" s="61">
        <v>403</v>
      </c>
      <c r="C144" s="62" t="s">
        <v>273</v>
      </c>
      <c r="D144" s="63"/>
      <c r="E144" s="63"/>
      <c r="F144" s="63">
        <f t="shared" si="14"/>
        <v>0</v>
      </c>
      <c r="G144" s="63"/>
      <c r="H144" s="63"/>
      <c r="I144" s="63">
        <f t="shared" si="12"/>
        <v>0</v>
      </c>
      <c r="J144" s="65"/>
      <c r="K144" s="63"/>
      <c r="L144" s="63"/>
      <c r="M144" s="63"/>
      <c r="N144" s="63"/>
      <c r="O144" s="63">
        <f t="shared" si="13"/>
        <v>0</v>
      </c>
      <c r="P144" s="63">
        <f t="shared" si="15"/>
        <v>0</v>
      </c>
      <c r="Q144" s="65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</row>
    <row r="145" spans="1:133" hidden="1" x14ac:dyDescent="0.2">
      <c r="A145" s="62"/>
      <c r="B145" s="61">
        <v>404</v>
      </c>
      <c r="C145" s="62" t="s">
        <v>274</v>
      </c>
      <c r="D145" s="63"/>
      <c r="E145" s="63"/>
      <c r="F145" s="63">
        <f t="shared" si="14"/>
        <v>0</v>
      </c>
      <c r="G145" s="63"/>
      <c r="H145" s="63"/>
      <c r="I145" s="63">
        <f t="shared" si="12"/>
        <v>0</v>
      </c>
      <c r="J145" s="65"/>
      <c r="K145" s="63"/>
      <c r="L145" s="63"/>
      <c r="M145" s="63"/>
      <c r="N145" s="63"/>
      <c r="O145" s="63">
        <f t="shared" si="13"/>
        <v>0</v>
      </c>
      <c r="P145" s="63">
        <f t="shared" si="15"/>
        <v>0</v>
      </c>
      <c r="Q145" s="65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</row>
    <row r="146" spans="1:133" hidden="1" x14ac:dyDescent="0.2">
      <c r="A146" s="62"/>
      <c r="B146" s="61">
        <v>405</v>
      </c>
      <c r="C146" s="62" t="s">
        <v>275</v>
      </c>
      <c r="D146" s="63"/>
      <c r="E146" s="63"/>
      <c r="F146" s="63">
        <f t="shared" si="14"/>
        <v>0</v>
      </c>
      <c r="G146" s="63"/>
      <c r="H146" s="63"/>
      <c r="I146" s="63">
        <f t="shared" si="12"/>
        <v>0</v>
      </c>
      <c r="J146" s="65"/>
      <c r="K146" s="63"/>
      <c r="L146" s="63"/>
      <c r="M146" s="63"/>
      <c r="N146" s="63"/>
      <c r="O146" s="63">
        <f t="shared" si="13"/>
        <v>0</v>
      </c>
      <c r="P146" s="63">
        <f t="shared" si="15"/>
        <v>0</v>
      </c>
      <c r="Q146" s="65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</row>
    <row r="147" spans="1:133" hidden="1" x14ac:dyDescent="0.2">
      <c r="A147" s="62"/>
      <c r="B147" s="61">
        <v>406</v>
      </c>
      <c r="C147" s="62" t="s">
        <v>276</v>
      </c>
      <c r="D147" s="63"/>
      <c r="E147" s="63"/>
      <c r="F147" s="63">
        <f t="shared" si="14"/>
        <v>0</v>
      </c>
      <c r="G147" s="63"/>
      <c r="H147" s="63"/>
      <c r="I147" s="63">
        <f t="shared" si="12"/>
        <v>0</v>
      </c>
      <c r="J147" s="65"/>
      <c r="K147" s="63"/>
      <c r="L147" s="63"/>
      <c r="M147" s="63"/>
      <c r="N147" s="63"/>
      <c r="O147" s="63">
        <f t="shared" si="13"/>
        <v>0</v>
      </c>
      <c r="P147" s="63">
        <f t="shared" si="15"/>
        <v>0</v>
      </c>
      <c r="Q147" s="65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</row>
    <row r="148" spans="1:133" hidden="1" x14ac:dyDescent="0.2">
      <c r="A148" s="62"/>
      <c r="B148" s="61">
        <v>407</v>
      </c>
      <c r="C148" s="62" t="s">
        <v>277</v>
      </c>
      <c r="D148" s="63"/>
      <c r="E148" s="63"/>
      <c r="F148" s="63">
        <f t="shared" si="14"/>
        <v>0</v>
      </c>
      <c r="G148" s="63"/>
      <c r="H148" s="63"/>
      <c r="I148" s="63">
        <f t="shared" si="12"/>
        <v>0</v>
      </c>
      <c r="J148" s="65"/>
      <c r="K148" s="63"/>
      <c r="L148" s="63"/>
      <c r="M148" s="63"/>
      <c r="N148" s="63"/>
      <c r="O148" s="63">
        <f t="shared" si="13"/>
        <v>0</v>
      </c>
      <c r="P148" s="63">
        <f t="shared" si="15"/>
        <v>0</v>
      </c>
      <c r="Q148" s="65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</row>
    <row r="149" spans="1:133" hidden="1" x14ac:dyDescent="0.2">
      <c r="A149" s="62"/>
      <c r="B149" s="61">
        <v>409</v>
      </c>
      <c r="C149" s="62" t="s">
        <v>278</v>
      </c>
      <c r="D149" s="63"/>
      <c r="E149" s="63"/>
      <c r="F149" s="63">
        <f t="shared" si="14"/>
        <v>0</v>
      </c>
      <c r="G149" s="63"/>
      <c r="H149" s="63"/>
      <c r="I149" s="63">
        <f t="shared" si="12"/>
        <v>0</v>
      </c>
      <c r="J149" s="65"/>
      <c r="K149" s="63"/>
      <c r="L149" s="63"/>
      <c r="M149" s="63"/>
      <c r="N149" s="63"/>
      <c r="O149" s="63">
        <f t="shared" si="13"/>
        <v>0</v>
      </c>
      <c r="P149" s="63">
        <f t="shared" si="15"/>
        <v>0</v>
      </c>
      <c r="Q149" s="65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</row>
    <row r="150" spans="1:133" hidden="1" x14ac:dyDescent="0.2">
      <c r="A150" s="62"/>
      <c r="B150" s="61">
        <v>411</v>
      </c>
      <c r="C150" s="62" t="s">
        <v>279</v>
      </c>
      <c r="D150" s="63"/>
      <c r="E150" s="63"/>
      <c r="F150" s="63">
        <f t="shared" si="14"/>
        <v>0</v>
      </c>
      <c r="G150" s="63"/>
      <c r="H150" s="63"/>
      <c r="I150" s="63">
        <f t="shared" si="12"/>
        <v>0</v>
      </c>
      <c r="J150" s="65"/>
      <c r="K150" s="63"/>
      <c r="L150" s="63"/>
      <c r="M150" s="63"/>
      <c r="N150" s="63"/>
      <c r="O150" s="63">
        <f t="shared" si="13"/>
        <v>0</v>
      </c>
      <c r="P150" s="63">
        <f t="shared" si="15"/>
        <v>0</v>
      </c>
      <c r="Q150" s="65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</row>
    <row r="151" spans="1:133" hidden="1" x14ac:dyDescent="0.2">
      <c r="A151" s="62"/>
      <c r="B151" s="61">
        <v>414</v>
      </c>
      <c r="C151" s="62" t="s">
        <v>280</v>
      </c>
      <c r="D151" s="63"/>
      <c r="E151" s="63"/>
      <c r="F151" s="63">
        <f t="shared" si="14"/>
        <v>0</v>
      </c>
      <c r="G151" s="63"/>
      <c r="H151" s="63"/>
      <c r="I151" s="63">
        <f t="shared" si="12"/>
        <v>0</v>
      </c>
      <c r="J151" s="65"/>
      <c r="K151" s="63"/>
      <c r="L151" s="63"/>
      <c r="M151" s="63"/>
      <c r="N151" s="63"/>
      <c r="O151" s="63">
        <f t="shared" si="13"/>
        <v>0</v>
      </c>
      <c r="P151" s="63">
        <f t="shared" si="15"/>
        <v>0</v>
      </c>
      <c r="Q151" s="65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</row>
    <row r="152" spans="1:133" hidden="1" x14ac:dyDescent="0.2">
      <c r="A152" s="62"/>
      <c r="B152" s="61">
        <v>416</v>
      </c>
      <c r="C152" s="62" t="s">
        <v>281</v>
      </c>
      <c r="D152" s="63"/>
      <c r="E152" s="63"/>
      <c r="F152" s="63">
        <f t="shared" si="14"/>
        <v>0</v>
      </c>
      <c r="G152" s="63"/>
      <c r="H152" s="63"/>
      <c r="I152" s="63">
        <f t="shared" si="12"/>
        <v>0</v>
      </c>
      <c r="J152" s="65"/>
      <c r="K152" s="63"/>
      <c r="L152" s="63"/>
      <c r="M152" s="63"/>
      <c r="N152" s="63"/>
      <c r="O152" s="63">
        <f t="shared" si="13"/>
        <v>0</v>
      </c>
      <c r="P152" s="63">
        <f t="shared" si="15"/>
        <v>0</v>
      </c>
      <c r="Q152" s="65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</row>
    <row r="153" spans="1:133" x14ac:dyDescent="0.2">
      <c r="A153" s="62"/>
      <c r="B153" s="61">
        <v>501</v>
      </c>
      <c r="C153" s="62" t="s">
        <v>282</v>
      </c>
      <c r="D153" s="63">
        <f>'[4]6174'!$K$152</f>
        <v>10655970</v>
      </c>
      <c r="E153" s="63">
        <v>200000</v>
      </c>
      <c r="F153" s="63">
        <f t="shared" si="14"/>
        <v>10855970</v>
      </c>
      <c r="G153" s="63">
        <f>'[4]6174'!$Y$152</f>
        <v>10655970</v>
      </c>
      <c r="H153" s="63">
        <v>200000</v>
      </c>
      <c r="I153" s="63">
        <f t="shared" si="12"/>
        <v>10855970</v>
      </c>
      <c r="J153" s="65"/>
      <c r="K153" s="63"/>
      <c r="L153" s="63"/>
      <c r="M153" s="63">
        <f>E153</f>
        <v>200000</v>
      </c>
      <c r="N153" s="63"/>
      <c r="O153" s="63"/>
      <c r="P153" s="63">
        <f>H153</f>
        <v>200000</v>
      </c>
      <c r="Q153" s="65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</row>
    <row r="154" spans="1:133" hidden="1" x14ac:dyDescent="0.2">
      <c r="A154" s="62"/>
      <c r="B154" s="61">
        <v>502</v>
      </c>
      <c r="C154" s="62" t="s">
        <v>283</v>
      </c>
      <c r="D154" s="63"/>
      <c r="E154" s="63"/>
      <c r="F154" s="63">
        <f t="shared" si="14"/>
        <v>0</v>
      </c>
      <c r="G154" s="63"/>
      <c r="H154" s="63"/>
      <c r="I154" s="63">
        <f t="shared" si="12"/>
        <v>0</v>
      </c>
      <c r="J154" s="65"/>
      <c r="K154" s="63"/>
      <c r="L154" s="63">
        <f>E154</f>
        <v>0</v>
      </c>
      <c r="M154" s="63"/>
      <c r="N154" s="63"/>
      <c r="O154" s="63">
        <f t="shared" si="13"/>
        <v>0</v>
      </c>
      <c r="P154" s="63"/>
      <c r="Q154" s="65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</row>
    <row r="155" spans="1:133" hidden="1" x14ac:dyDescent="0.2">
      <c r="A155" s="62"/>
      <c r="B155" s="61">
        <v>503</v>
      </c>
      <c r="C155" s="62" t="s">
        <v>284</v>
      </c>
      <c r="D155" s="63"/>
      <c r="E155" s="63"/>
      <c r="F155" s="63">
        <f t="shared" si="14"/>
        <v>0</v>
      </c>
      <c r="G155" s="63"/>
      <c r="H155" s="63"/>
      <c r="I155" s="63"/>
      <c r="J155" s="65"/>
      <c r="K155" s="63"/>
      <c r="L155" s="63"/>
      <c r="M155" s="63"/>
      <c r="N155" s="63">
        <f t="shared" ref="N155:N218" si="16">+L155+M155</f>
        <v>0</v>
      </c>
      <c r="O155" s="63">
        <f t="shared" si="13"/>
        <v>0</v>
      </c>
      <c r="P155" s="63">
        <f t="shared" si="15"/>
        <v>0</v>
      </c>
      <c r="Q155" s="65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</row>
    <row r="156" spans="1:133" hidden="1" x14ac:dyDescent="0.2">
      <c r="A156" s="62"/>
      <c r="B156" s="61">
        <v>504</v>
      </c>
      <c r="C156" s="62" t="s">
        <v>285</v>
      </c>
      <c r="D156" s="63"/>
      <c r="E156" s="63"/>
      <c r="F156" s="63">
        <f t="shared" si="14"/>
        <v>0</v>
      </c>
      <c r="G156" s="63"/>
      <c r="H156" s="63"/>
      <c r="I156" s="63"/>
      <c r="J156" s="65"/>
      <c r="K156" s="63"/>
      <c r="L156" s="63"/>
      <c r="M156" s="63"/>
      <c r="N156" s="63">
        <f t="shared" si="16"/>
        <v>0</v>
      </c>
      <c r="O156" s="63">
        <f t="shared" si="13"/>
        <v>0</v>
      </c>
      <c r="P156" s="63">
        <f t="shared" si="15"/>
        <v>0</v>
      </c>
      <c r="Q156" s="65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</row>
    <row r="157" spans="1:133" hidden="1" x14ac:dyDescent="0.2">
      <c r="A157" s="62"/>
      <c r="B157" s="61">
        <v>505</v>
      </c>
      <c r="C157" s="62" t="s">
        <v>286</v>
      </c>
      <c r="D157" s="63"/>
      <c r="E157" s="63"/>
      <c r="F157" s="63">
        <f t="shared" si="14"/>
        <v>0</v>
      </c>
      <c r="G157" s="63"/>
      <c r="H157" s="63"/>
      <c r="I157" s="63"/>
      <c r="J157" s="65"/>
      <c r="K157" s="63"/>
      <c r="L157" s="63"/>
      <c r="M157" s="63"/>
      <c r="N157" s="63">
        <f t="shared" si="16"/>
        <v>0</v>
      </c>
      <c r="O157" s="63">
        <f t="shared" si="13"/>
        <v>0</v>
      </c>
      <c r="P157" s="63">
        <f t="shared" si="15"/>
        <v>0</v>
      </c>
      <c r="Q157" s="65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</row>
    <row r="158" spans="1:133" hidden="1" x14ac:dyDescent="0.2">
      <c r="A158" s="62"/>
      <c r="B158" s="61">
        <v>506</v>
      </c>
      <c r="C158" s="62" t="s">
        <v>287</v>
      </c>
      <c r="D158" s="63"/>
      <c r="E158" s="63"/>
      <c r="F158" s="63">
        <f t="shared" si="14"/>
        <v>0</v>
      </c>
      <c r="G158" s="63"/>
      <c r="H158" s="63"/>
      <c r="I158" s="63"/>
      <c r="J158" s="65"/>
      <c r="K158" s="63"/>
      <c r="L158" s="63"/>
      <c r="M158" s="63"/>
      <c r="N158" s="63">
        <f t="shared" si="16"/>
        <v>0</v>
      </c>
      <c r="O158" s="63">
        <f t="shared" si="13"/>
        <v>0</v>
      </c>
      <c r="P158" s="63">
        <f t="shared" si="15"/>
        <v>0</v>
      </c>
      <c r="Q158" s="65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</row>
    <row r="159" spans="1:133" hidden="1" x14ac:dyDescent="0.2">
      <c r="A159" s="62"/>
      <c r="B159" s="61">
        <v>509</v>
      </c>
      <c r="C159" s="62" t="s">
        <v>288</v>
      </c>
      <c r="D159" s="63"/>
      <c r="E159" s="63"/>
      <c r="F159" s="63">
        <f t="shared" si="14"/>
        <v>0</v>
      </c>
      <c r="G159" s="63"/>
      <c r="H159" s="63"/>
      <c r="I159" s="63"/>
      <c r="J159" s="65"/>
      <c r="K159" s="63"/>
      <c r="L159" s="63"/>
      <c r="M159" s="63"/>
      <c r="N159" s="63">
        <f t="shared" si="16"/>
        <v>0</v>
      </c>
      <c r="O159" s="63">
        <f t="shared" si="13"/>
        <v>0</v>
      </c>
      <c r="P159" s="63">
        <f t="shared" si="15"/>
        <v>0</v>
      </c>
      <c r="Q159" s="65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</row>
    <row r="160" spans="1:133" hidden="1" x14ac:dyDescent="0.2">
      <c r="A160" s="62"/>
      <c r="B160" s="61">
        <v>510</v>
      </c>
      <c r="C160" s="62" t="s">
        <v>289</v>
      </c>
      <c r="D160" s="63"/>
      <c r="E160" s="63"/>
      <c r="F160" s="63">
        <f t="shared" si="14"/>
        <v>0</v>
      </c>
      <c r="G160" s="63"/>
      <c r="H160" s="63"/>
      <c r="I160" s="63"/>
      <c r="J160" s="65"/>
      <c r="K160" s="63"/>
      <c r="L160" s="63"/>
      <c r="M160" s="63"/>
      <c r="N160" s="63">
        <f t="shared" si="16"/>
        <v>0</v>
      </c>
      <c r="O160" s="63">
        <f t="shared" si="13"/>
        <v>0</v>
      </c>
      <c r="P160" s="63">
        <f t="shared" si="15"/>
        <v>0</v>
      </c>
      <c r="Q160" s="65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</row>
    <row r="161" spans="1:133" hidden="1" x14ac:dyDescent="0.2">
      <c r="A161" s="62"/>
      <c r="B161" s="61">
        <v>511</v>
      </c>
      <c r="C161" s="62" t="s">
        <v>290</v>
      </c>
      <c r="D161" s="63"/>
      <c r="E161" s="63"/>
      <c r="F161" s="63">
        <f t="shared" si="14"/>
        <v>0</v>
      </c>
      <c r="G161" s="63"/>
      <c r="H161" s="63"/>
      <c r="I161" s="63"/>
      <c r="J161" s="65"/>
      <c r="K161" s="63"/>
      <c r="L161" s="63"/>
      <c r="M161" s="63"/>
      <c r="N161" s="63">
        <f t="shared" si="16"/>
        <v>0</v>
      </c>
      <c r="O161" s="63">
        <f t="shared" si="13"/>
        <v>0</v>
      </c>
      <c r="P161" s="63">
        <f t="shared" si="15"/>
        <v>0</v>
      </c>
      <c r="Q161" s="65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</row>
    <row r="162" spans="1:133" hidden="1" x14ac:dyDescent="0.2">
      <c r="A162" s="62"/>
      <c r="B162" s="61">
        <v>512</v>
      </c>
      <c r="C162" s="62" t="s">
        <v>291</v>
      </c>
      <c r="D162" s="63"/>
      <c r="E162" s="63"/>
      <c r="F162" s="63">
        <f t="shared" si="14"/>
        <v>0</v>
      </c>
      <c r="G162" s="63"/>
      <c r="H162" s="63"/>
      <c r="I162" s="63"/>
      <c r="J162" s="65"/>
      <c r="K162" s="63"/>
      <c r="L162" s="63"/>
      <c r="M162" s="63"/>
      <c r="N162" s="63">
        <f t="shared" si="16"/>
        <v>0</v>
      </c>
      <c r="O162" s="63">
        <f t="shared" si="13"/>
        <v>0</v>
      </c>
      <c r="P162" s="63">
        <f t="shared" si="15"/>
        <v>0</v>
      </c>
      <c r="Q162" s="65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</row>
    <row r="163" spans="1:133" hidden="1" x14ac:dyDescent="0.2">
      <c r="A163" s="62"/>
      <c r="B163" s="61">
        <v>513</v>
      </c>
      <c r="C163" s="62" t="s">
        <v>292</v>
      </c>
      <c r="D163" s="63"/>
      <c r="E163" s="63"/>
      <c r="F163" s="63">
        <f t="shared" si="14"/>
        <v>0</v>
      </c>
      <c r="G163" s="63"/>
      <c r="H163" s="63"/>
      <c r="I163" s="63"/>
      <c r="J163" s="65"/>
      <c r="K163" s="63"/>
      <c r="L163" s="63"/>
      <c r="M163" s="63"/>
      <c r="N163" s="63">
        <f t="shared" si="16"/>
        <v>0</v>
      </c>
      <c r="O163" s="63">
        <f t="shared" si="13"/>
        <v>0</v>
      </c>
      <c r="P163" s="63">
        <f t="shared" si="15"/>
        <v>0</v>
      </c>
      <c r="Q163" s="65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</row>
    <row r="164" spans="1:133" hidden="1" x14ac:dyDescent="0.2">
      <c r="A164" s="62"/>
      <c r="B164" s="61">
        <v>514</v>
      </c>
      <c r="C164" s="62" t="s">
        <v>293</v>
      </c>
      <c r="D164" s="63"/>
      <c r="E164" s="63"/>
      <c r="F164" s="63">
        <f t="shared" si="14"/>
        <v>0</v>
      </c>
      <c r="G164" s="63"/>
      <c r="H164" s="63"/>
      <c r="I164" s="63"/>
      <c r="J164" s="65"/>
      <c r="K164" s="63"/>
      <c r="L164" s="63"/>
      <c r="M164" s="63"/>
      <c r="N164" s="63">
        <f t="shared" si="16"/>
        <v>0</v>
      </c>
      <c r="O164" s="63">
        <f t="shared" si="13"/>
        <v>0</v>
      </c>
      <c r="P164" s="63">
        <f t="shared" si="15"/>
        <v>0</v>
      </c>
      <c r="Q164" s="65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</row>
    <row r="165" spans="1:133" hidden="1" x14ac:dyDescent="0.2">
      <c r="A165" s="62"/>
      <c r="B165" s="61">
        <v>515</v>
      </c>
      <c r="C165" s="62" t="s">
        <v>294</v>
      </c>
      <c r="D165" s="63"/>
      <c r="E165" s="63"/>
      <c r="F165" s="63">
        <f t="shared" si="14"/>
        <v>0</v>
      </c>
      <c r="G165" s="63"/>
      <c r="H165" s="63"/>
      <c r="I165" s="63"/>
      <c r="J165" s="65"/>
      <c r="K165" s="63"/>
      <c r="L165" s="63"/>
      <c r="M165" s="63"/>
      <c r="N165" s="63">
        <f t="shared" si="16"/>
        <v>0</v>
      </c>
      <c r="O165" s="63">
        <f t="shared" si="13"/>
        <v>0</v>
      </c>
      <c r="P165" s="63">
        <f t="shared" si="15"/>
        <v>0</v>
      </c>
      <c r="Q165" s="65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</row>
    <row r="166" spans="1:133" hidden="1" x14ac:dyDescent="0.2">
      <c r="A166" s="62"/>
      <c r="B166" s="61">
        <v>516</v>
      </c>
      <c r="C166" s="62" t="s">
        <v>295</v>
      </c>
      <c r="D166" s="63"/>
      <c r="E166" s="63"/>
      <c r="F166" s="63">
        <f t="shared" si="14"/>
        <v>0</v>
      </c>
      <c r="G166" s="63"/>
      <c r="H166" s="63"/>
      <c r="I166" s="63"/>
      <c r="J166" s="65"/>
      <c r="K166" s="63"/>
      <c r="L166" s="63"/>
      <c r="M166" s="63"/>
      <c r="N166" s="63">
        <f t="shared" si="16"/>
        <v>0</v>
      </c>
      <c r="O166" s="63">
        <f t="shared" si="13"/>
        <v>0</v>
      </c>
      <c r="P166" s="63">
        <f t="shared" si="15"/>
        <v>0</v>
      </c>
      <c r="Q166" s="65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</row>
    <row r="167" spans="1:133" hidden="1" x14ac:dyDescent="0.2">
      <c r="A167" s="62"/>
      <c r="B167" s="61">
        <v>517</v>
      </c>
      <c r="C167" s="62" t="s">
        <v>296</v>
      </c>
      <c r="D167" s="63"/>
      <c r="E167" s="63"/>
      <c r="F167" s="63">
        <f t="shared" si="14"/>
        <v>0</v>
      </c>
      <c r="G167" s="63"/>
      <c r="H167" s="63"/>
      <c r="I167" s="63"/>
      <c r="J167" s="65"/>
      <c r="K167" s="63"/>
      <c r="L167" s="63"/>
      <c r="M167" s="63"/>
      <c r="N167" s="63">
        <f t="shared" si="16"/>
        <v>0</v>
      </c>
      <c r="O167" s="63">
        <f t="shared" si="13"/>
        <v>0</v>
      </c>
      <c r="P167" s="63">
        <f t="shared" si="15"/>
        <v>0</v>
      </c>
      <c r="Q167" s="65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</row>
    <row r="168" spans="1:133" hidden="1" x14ac:dyDescent="0.2">
      <c r="A168" s="62"/>
      <c r="B168" s="61">
        <v>518</v>
      </c>
      <c r="C168" s="62" t="s">
        <v>297</v>
      </c>
      <c r="D168" s="63"/>
      <c r="E168" s="63"/>
      <c r="F168" s="63">
        <f t="shared" si="14"/>
        <v>0</v>
      </c>
      <c r="G168" s="63"/>
      <c r="H168" s="63"/>
      <c r="I168" s="63"/>
      <c r="J168" s="65"/>
      <c r="K168" s="63"/>
      <c r="L168" s="63"/>
      <c r="M168" s="63"/>
      <c r="N168" s="63">
        <f t="shared" si="16"/>
        <v>0</v>
      </c>
      <c r="O168" s="63">
        <f t="shared" si="13"/>
        <v>0</v>
      </c>
      <c r="P168" s="63">
        <f t="shared" si="15"/>
        <v>0</v>
      </c>
      <c r="Q168" s="65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</row>
    <row r="169" spans="1:133" hidden="1" x14ac:dyDescent="0.2">
      <c r="A169" s="62"/>
      <c r="B169" s="61">
        <v>519</v>
      </c>
      <c r="C169" s="62" t="s">
        <v>298</v>
      </c>
      <c r="D169" s="63"/>
      <c r="E169" s="63"/>
      <c r="F169" s="63">
        <f t="shared" si="14"/>
        <v>0</v>
      </c>
      <c r="G169" s="63"/>
      <c r="H169" s="63"/>
      <c r="I169" s="63"/>
      <c r="J169" s="65"/>
      <c r="K169" s="63"/>
      <c r="L169" s="63"/>
      <c r="M169" s="63"/>
      <c r="N169" s="63">
        <f t="shared" si="16"/>
        <v>0</v>
      </c>
      <c r="O169" s="63">
        <f t="shared" si="13"/>
        <v>0</v>
      </c>
      <c r="P169" s="63">
        <f t="shared" si="15"/>
        <v>0</v>
      </c>
      <c r="Q169" s="65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</row>
    <row r="170" spans="1:133" hidden="1" x14ac:dyDescent="0.2">
      <c r="A170" s="62"/>
      <c r="B170" s="61">
        <v>520</v>
      </c>
      <c r="C170" s="62" t="s">
        <v>299</v>
      </c>
      <c r="D170" s="63"/>
      <c r="E170" s="63"/>
      <c r="F170" s="63">
        <f t="shared" si="14"/>
        <v>0</v>
      </c>
      <c r="G170" s="63"/>
      <c r="H170" s="63"/>
      <c r="I170" s="63"/>
      <c r="J170" s="65"/>
      <c r="K170" s="63"/>
      <c r="L170" s="63"/>
      <c r="M170" s="63"/>
      <c r="N170" s="63">
        <f t="shared" si="16"/>
        <v>0</v>
      </c>
      <c r="O170" s="63">
        <f t="shared" si="13"/>
        <v>0</v>
      </c>
      <c r="P170" s="63">
        <f t="shared" si="15"/>
        <v>0</v>
      </c>
      <c r="Q170" s="65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</row>
    <row r="171" spans="1:133" hidden="1" x14ac:dyDescent="0.2">
      <c r="A171" s="62"/>
      <c r="B171" s="61">
        <v>521</v>
      </c>
      <c r="C171" s="62" t="s">
        <v>300</v>
      </c>
      <c r="D171" s="63"/>
      <c r="E171" s="63"/>
      <c r="F171" s="63">
        <f t="shared" si="14"/>
        <v>0</v>
      </c>
      <c r="G171" s="63"/>
      <c r="H171" s="63"/>
      <c r="I171" s="63"/>
      <c r="J171" s="65"/>
      <c r="K171" s="63"/>
      <c r="L171" s="63"/>
      <c r="M171" s="63"/>
      <c r="N171" s="63">
        <f t="shared" si="16"/>
        <v>0</v>
      </c>
      <c r="O171" s="63">
        <f t="shared" si="13"/>
        <v>0</v>
      </c>
      <c r="P171" s="63">
        <f t="shared" si="15"/>
        <v>0</v>
      </c>
      <c r="Q171" s="65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</row>
    <row r="172" spans="1:133" hidden="1" x14ac:dyDescent="0.2">
      <c r="A172" s="62"/>
      <c r="B172" s="61">
        <v>522</v>
      </c>
      <c r="C172" s="62" t="s">
        <v>301</v>
      </c>
      <c r="D172" s="63"/>
      <c r="E172" s="63"/>
      <c r="F172" s="63">
        <f t="shared" si="14"/>
        <v>0</v>
      </c>
      <c r="G172" s="63"/>
      <c r="H172" s="63"/>
      <c r="I172" s="63"/>
      <c r="J172" s="65"/>
      <c r="K172" s="63"/>
      <c r="L172" s="63"/>
      <c r="M172" s="63"/>
      <c r="N172" s="63">
        <f t="shared" si="16"/>
        <v>0</v>
      </c>
      <c r="O172" s="63">
        <f t="shared" si="13"/>
        <v>0</v>
      </c>
      <c r="P172" s="63">
        <f t="shared" si="15"/>
        <v>0</v>
      </c>
      <c r="Q172" s="65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</row>
    <row r="173" spans="1:133" hidden="1" x14ac:dyDescent="0.2">
      <c r="A173" s="62"/>
      <c r="B173" s="61">
        <v>523</v>
      </c>
      <c r="C173" s="62" t="s">
        <v>302</v>
      </c>
      <c r="D173" s="63"/>
      <c r="E173" s="63"/>
      <c r="F173" s="63">
        <f t="shared" si="14"/>
        <v>0</v>
      </c>
      <c r="G173" s="63"/>
      <c r="H173" s="63"/>
      <c r="I173" s="63"/>
      <c r="J173" s="65"/>
      <c r="K173" s="63"/>
      <c r="L173" s="63"/>
      <c r="M173" s="63"/>
      <c r="N173" s="63">
        <f t="shared" si="16"/>
        <v>0</v>
      </c>
      <c r="O173" s="63">
        <f t="shared" si="13"/>
        <v>0</v>
      </c>
      <c r="P173" s="63">
        <f t="shared" si="15"/>
        <v>0</v>
      </c>
      <c r="Q173" s="65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</row>
    <row r="174" spans="1:133" hidden="1" x14ac:dyDescent="0.2">
      <c r="A174" s="62"/>
      <c r="B174" s="61">
        <v>529</v>
      </c>
      <c r="C174" s="62" t="s">
        <v>303</v>
      </c>
      <c r="D174" s="63"/>
      <c r="E174" s="63"/>
      <c r="F174" s="63">
        <f t="shared" si="14"/>
        <v>0</v>
      </c>
      <c r="G174" s="63"/>
      <c r="H174" s="63"/>
      <c r="I174" s="63"/>
      <c r="J174" s="65"/>
      <c r="K174" s="63"/>
      <c r="L174" s="63"/>
      <c r="M174" s="63"/>
      <c r="N174" s="63">
        <f t="shared" si="16"/>
        <v>0</v>
      </c>
      <c r="O174" s="63">
        <f t="shared" si="13"/>
        <v>0</v>
      </c>
      <c r="P174" s="63">
        <f t="shared" si="15"/>
        <v>0</v>
      </c>
      <c r="Q174" s="65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</row>
    <row r="175" spans="1:133" hidden="1" x14ac:dyDescent="0.2">
      <c r="A175" s="62"/>
      <c r="B175" s="61">
        <v>530</v>
      </c>
      <c r="C175" s="62" t="s">
        <v>304</v>
      </c>
      <c r="D175" s="63"/>
      <c r="E175" s="63"/>
      <c r="F175" s="63">
        <f t="shared" si="14"/>
        <v>0</v>
      </c>
      <c r="G175" s="63"/>
      <c r="H175" s="63"/>
      <c r="I175" s="63"/>
      <c r="J175" s="65"/>
      <c r="K175" s="63"/>
      <c r="L175" s="63"/>
      <c r="M175" s="63"/>
      <c r="N175" s="63">
        <f t="shared" si="16"/>
        <v>0</v>
      </c>
      <c r="O175" s="63">
        <f t="shared" si="13"/>
        <v>0</v>
      </c>
      <c r="P175" s="63">
        <f t="shared" si="15"/>
        <v>0</v>
      </c>
      <c r="Q175" s="65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</row>
    <row r="176" spans="1:133" hidden="1" x14ac:dyDescent="0.2">
      <c r="A176" s="62"/>
      <c r="B176" s="61">
        <v>531</v>
      </c>
      <c r="C176" s="62" t="s">
        <v>305</v>
      </c>
      <c r="D176" s="63"/>
      <c r="E176" s="63"/>
      <c r="F176" s="63">
        <f t="shared" si="14"/>
        <v>0</v>
      </c>
      <c r="G176" s="63"/>
      <c r="H176" s="63"/>
      <c r="I176" s="63"/>
      <c r="J176" s="65"/>
      <c r="K176" s="63"/>
      <c r="L176" s="63"/>
      <c r="M176" s="63"/>
      <c r="N176" s="63">
        <f t="shared" si="16"/>
        <v>0</v>
      </c>
      <c r="O176" s="63">
        <f t="shared" si="13"/>
        <v>0</v>
      </c>
      <c r="P176" s="63">
        <f t="shared" si="15"/>
        <v>0</v>
      </c>
      <c r="Q176" s="65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</row>
    <row r="177" spans="1:133" hidden="1" x14ac:dyDescent="0.2">
      <c r="A177" s="62"/>
      <c r="B177" s="61">
        <v>533</v>
      </c>
      <c r="C177" s="62" t="s">
        <v>306</v>
      </c>
      <c r="D177" s="63"/>
      <c r="E177" s="63"/>
      <c r="F177" s="63">
        <f t="shared" si="14"/>
        <v>0</v>
      </c>
      <c r="G177" s="63"/>
      <c r="H177" s="63"/>
      <c r="I177" s="63"/>
      <c r="J177" s="65"/>
      <c r="K177" s="63"/>
      <c r="L177" s="63"/>
      <c r="M177" s="63"/>
      <c r="N177" s="63">
        <f t="shared" si="16"/>
        <v>0</v>
      </c>
      <c r="O177" s="63">
        <f t="shared" si="13"/>
        <v>0</v>
      </c>
      <c r="P177" s="63">
        <f t="shared" si="15"/>
        <v>0</v>
      </c>
      <c r="Q177" s="65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</row>
    <row r="178" spans="1:133" hidden="1" x14ac:dyDescent="0.2">
      <c r="A178" s="62"/>
      <c r="B178" s="61">
        <v>534</v>
      </c>
      <c r="C178" s="62" t="s">
        <v>307</v>
      </c>
      <c r="D178" s="63"/>
      <c r="E178" s="63"/>
      <c r="F178" s="63">
        <f t="shared" si="14"/>
        <v>0</v>
      </c>
      <c r="G178" s="63"/>
      <c r="H178" s="63"/>
      <c r="I178" s="63"/>
      <c r="J178" s="65"/>
      <c r="K178" s="63"/>
      <c r="L178" s="63"/>
      <c r="M178" s="63"/>
      <c r="N178" s="63">
        <f t="shared" si="16"/>
        <v>0</v>
      </c>
      <c r="O178" s="63">
        <f t="shared" si="13"/>
        <v>0</v>
      </c>
      <c r="P178" s="63">
        <f t="shared" si="15"/>
        <v>0</v>
      </c>
      <c r="Q178" s="65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</row>
    <row r="179" spans="1:133" hidden="1" x14ac:dyDescent="0.2">
      <c r="A179" s="62"/>
      <c r="B179" s="61">
        <v>535</v>
      </c>
      <c r="C179" s="62" t="s">
        <v>308</v>
      </c>
      <c r="D179" s="63"/>
      <c r="E179" s="63"/>
      <c r="F179" s="63">
        <f t="shared" si="14"/>
        <v>0</v>
      </c>
      <c r="G179" s="63"/>
      <c r="H179" s="63"/>
      <c r="I179" s="63"/>
      <c r="J179" s="65"/>
      <c r="K179" s="63"/>
      <c r="L179" s="63"/>
      <c r="M179" s="63"/>
      <c r="N179" s="63">
        <f t="shared" si="16"/>
        <v>0</v>
      </c>
      <c r="O179" s="63">
        <f t="shared" si="13"/>
        <v>0</v>
      </c>
      <c r="P179" s="63">
        <f t="shared" si="15"/>
        <v>0</v>
      </c>
      <c r="Q179" s="65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</row>
    <row r="180" spans="1:133" hidden="1" x14ac:dyDescent="0.2">
      <c r="A180" s="62"/>
      <c r="B180" s="61">
        <v>536</v>
      </c>
      <c r="C180" s="62" t="s">
        <v>309</v>
      </c>
      <c r="D180" s="63"/>
      <c r="E180" s="63"/>
      <c r="F180" s="63">
        <f t="shared" si="14"/>
        <v>0</v>
      </c>
      <c r="G180" s="63"/>
      <c r="H180" s="63"/>
      <c r="I180" s="63"/>
      <c r="J180" s="65"/>
      <c r="K180" s="63"/>
      <c r="L180" s="63"/>
      <c r="M180" s="63"/>
      <c r="N180" s="63">
        <f t="shared" si="16"/>
        <v>0</v>
      </c>
      <c r="O180" s="63">
        <f t="shared" si="13"/>
        <v>0</v>
      </c>
      <c r="P180" s="63">
        <f t="shared" si="15"/>
        <v>0</v>
      </c>
      <c r="Q180" s="65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</row>
    <row r="181" spans="1:133" hidden="1" x14ac:dyDescent="0.2">
      <c r="A181" s="62"/>
      <c r="B181" s="61">
        <v>537</v>
      </c>
      <c r="C181" s="62" t="s">
        <v>310</v>
      </c>
      <c r="D181" s="63"/>
      <c r="E181" s="63"/>
      <c r="F181" s="63">
        <f t="shared" si="14"/>
        <v>0</v>
      </c>
      <c r="G181" s="63"/>
      <c r="H181" s="63"/>
      <c r="I181" s="63"/>
      <c r="J181" s="65"/>
      <c r="K181" s="63"/>
      <c r="L181" s="63"/>
      <c r="M181" s="63"/>
      <c r="N181" s="63">
        <f t="shared" si="16"/>
        <v>0</v>
      </c>
      <c r="O181" s="63">
        <f t="shared" si="13"/>
        <v>0</v>
      </c>
      <c r="P181" s="63">
        <f t="shared" si="15"/>
        <v>0</v>
      </c>
      <c r="Q181" s="65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</row>
    <row r="182" spans="1:133" hidden="1" x14ac:dyDescent="0.2">
      <c r="A182" s="62"/>
      <c r="B182" s="61">
        <v>538</v>
      </c>
      <c r="C182" s="62" t="s">
        <v>311</v>
      </c>
      <c r="D182" s="63"/>
      <c r="E182" s="63"/>
      <c r="F182" s="63">
        <f t="shared" si="14"/>
        <v>0</v>
      </c>
      <c r="G182" s="63"/>
      <c r="H182" s="63"/>
      <c r="I182" s="63"/>
      <c r="J182" s="65"/>
      <c r="K182" s="63"/>
      <c r="L182" s="63"/>
      <c r="M182" s="63"/>
      <c r="N182" s="63">
        <f t="shared" si="16"/>
        <v>0</v>
      </c>
      <c r="O182" s="63">
        <f t="shared" si="13"/>
        <v>0</v>
      </c>
      <c r="P182" s="63">
        <f t="shared" si="15"/>
        <v>0</v>
      </c>
      <c r="Q182" s="65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</row>
    <row r="183" spans="1:133" hidden="1" x14ac:dyDescent="0.2">
      <c r="A183" s="62"/>
      <c r="B183" s="61">
        <v>540</v>
      </c>
      <c r="C183" s="62" t="s">
        <v>312</v>
      </c>
      <c r="D183" s="63"/>
      <c r="E183" s="63"/>
      <c r="F183" s="63">
        <f t="shared" si="14"/>
        <v>0</v>
      </c>
      <c r="G183" s="63"/>
      <c r="H183" s="63"/>
      <c r="I183" s="63"/>
      <c r="J183" s="65"/>
      <c r="K183" s="63"/>
      <c r="L183" s="63">
        <f t="shared" ref="L183:L221" si="17">E183*100%</f>
        <v>0</v>
      </c>
      <c r="M183" s="63"/>
      <c r="N183" s="63">
        <f t="shared" si="16"/>
        <v>0</v>
      </c>
      <c r="O183" s="63">
        <f t="shared" si="13"/>
        <v>0</v>
      </c>
      <c r="P183" s="63">
        <f t="shared" si="15"/>
        <v>0</v>
      </c>
      <c r="Q183" s="65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</row>
    <row r="184" spans="1:133" hidden="1" x14ac:dyDescent="0.2">
      <c r="A184" s="62"/>
      <c r="B184" s="61">
        <v>541</v>
      </c>
      <c r="C184" s="62" t="s">
        <v>313</v>
      </c>
      <c r="D184" s="63"/>
      <c r="E184" s="63"/>
      <c r="F184" s="63">
        <f t="shared" si="14"/>
        <v>0</v>
      </c>
      <c r="G184" s="63"/>
      <c r="H184" s="63"/>
      <c r="I184" s="63"/>
      <c r="J184" s="65"/>
      <c r="K184" s="63"/>
      <c r="L184" s="63">
        <f t="shared" si="17"/>
        <v>0</v>
      </c>
      <c r="M184" s="63"/>
      <c r="N184" s="63">
        <f t="shared" si="16"/>
        <v>0</v>
      </c>
      <c r="O184" s="63">
        <f t="shared" si="13"/>
        <v>0</v>
      </c>
      <c r="P184" s="63">
        <f t="shared" si="15"/>
        <v>0</v>
      </c>
      <c r="Q184" s="65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</row>
    <row r="185" spans="1:133" hidden="1" x14ac:dyDescent="0.2">
      <c r="A185" s="62"/>
      <c r="B185" s="61">
        <v>542</v>
      </c>
      <c r="C185" s="62" t="s">
        <v>314</v>
      </c>
      <c r="D185" s="63"/>
      <c r="E185" s="63"/>
      <c r="F185" s="63">
        <f t="shared" si="14"/>
        <v>0</v>
      </c>
      <c r="G185" s="63"/>
      <c r="H185" s="63"/>
      <c r="I185" s="63"/>
      <c r="J185" s="65"/>
      <c r="K185" s="63"/>
      <c r="L185" s="63">
        <f t="shared" si="17"/>
        <v>0</v>
      </c>
      <c r="M185" s="63"/>
      <c r="N185" s="63">
        <f t="shared" si="16"/>
        <v>0</v>
      </c>
      <c r="O185" s="63">
        <f t="shared" si="13"/>
        <v>0</v>
      </c>
      <c r="P185" s="63">
        <f t="shared" si="15"/>
        <v>0</v>
      </c>
      <c r="Q185" s="65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</row>
    <row r="186" spans="1:133" hidden="1" x14ac:dyDescent="0.2">
      <c r="A186" s="62"/>
      <c r="B186" s="61">
        <v>543</v>
      </c>
      <c r="C186" s="62" t="s">
        <v>315</v>
      </c>
      <c r="D186" s="63"/>
      <c r="E186" s="63"/>
      <c r="F186" s="63">
        <f t="shared" si="14"/>
        <v>0</v>
      </c>
      <c r="G186" s="63"/>
      <c r="H186" s="63"/>
      <c r="I186" s="63"/>
      <c r="J186" s="65"/>
      <c r="K186" s="63"/>
      <c r="L186" s="63">
        <f t="shared" si="17"/>
        <v>0</v>
      </c>
      <c r="M186" s="63"/>
      <c r="N186" s="63">
        <f t="shared" si="16"/>
        <v>0</v>
      </c>
      <c r="O186" s="63">
        <f t="shared" si="13"/>
        <v>0</v>
      </c>
      <c r="P186" s="63">
        <f t="shared" si="15"/>
        <v>0</v>
      </c>
      <c r="Q186" s="65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</row>
    <row r="187" spans="1:133" hidden="1" x14ac:dyDescent="0.2">
      <c r="A187" s="62"/>
      <c r="B187" s="61">
        <v>544</v>
      </c>
      <c r="C187" s="62" t="s">
        <v>316</v>
      </c>
      <c r="D187" s="63"/>
      <c r="E187" s="63"/>
      <c r="F187" s="63">
        <f t="shared" si="14"/>
        <v>0</v>
      </c>
      <c r="G187" s="63"/>
      <c r="H187" s="63"/>
      <c r="I187" s="63"/>
      <c r="J187" s="65"/>
      <c r="K187" s="63"/>
      <c r="L187" s="63">
        <f t="shared" si="17"/>
        <v>0</v>
      </c>
      <c r="M187" s="63"/>
      <c r="N187" s="63">
        <f t="shared" si="16"/>
        <v>0</v>
      </c>
      <c r="O187" s="63">
        <f t="shared" si="13"/>
        <v>0</v>
      </c>
      <c r="P187" s="63">
        <f t="shared" si="15"/>
        <v>0</v>
      </c>
      <c r="Q187" s="65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</row>
    <row r="188" spans="1:133" hidden="1" x14ac:dyDescent="0.2">
      <c r="A188" s="62"/>
      <c r="B188" s="61">
        <v>545</v>
      </c>
      <c r="C188" s="62" t="s">
        <v>317</v>
      </c>
      <c r="D188" s="63"/>
      <c r="E188" s="63"/>
      <c r="F188" s="63">
        <f t="shared" si="14"/>
        <v>0</v>
      </c>
      <c r="G188" s="63"/>
      <c r="H188" s="63"/>
      <c r="I188" s="63"/>
      <c r="J188" s="65"/>
      <c r="K188" s="63"/>
      <c r="L188" s="63">
        <f t="shared" si="17"/>
        <v>0</v>
      </c>
      <c r="M188" s="63"/>
      <c r="N188" s="63">
        <f t="shared" si="16"/>
        <v>0</v>
      </c>
      <c r="O188" s="63">
        <f t="shared" si="13"/>
        <v>0</v>
      </c>
      <c r="P188" s="63">
        <f t="shared" si="15"/>
        <v>0</v>
      </c>
      <c r="Q188" s="65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</row>
    <row r="189" spans="1:133" hidden="1" x14ac:dyDescent="0.2">
      <c r="A189" s="62"/>
      <c r="B189" s="61">
        <v>546</v>
      </c>
      <c r="C189" s="62" t="s">
        <v>318</v>
      </c>
      <c r="D189" s="63"/>
      <c r="E189" s="63"/>
      <c r="F189" s="63">
        <f t="shared" si="14"/>
        <v>0</v>
      </c>
      <c r="G189" s="63"/>
      <c r="H189" s="63"/>
      <c r="I189" s="63"/>
      <c r="J189" s="65"/>
      <c r="K189" s="63"/>
      <c r="L189" s="63">
        <f t="shared" si="17"/>
        <v>0</v>
      </c>
      <c r="M189" s="63"/>
      <c r="N189" s="63">
        <f t="shared" si="16"/>
        <v>0</v>
      </c>
      <c r="O189" s="63">
        <f t="shared" si="13"/>
        <v>0</v>
      </c>
      <c r="P189" s="63">
        <f t="shared" si="15"/>
        <v>0</v>
      </c>
      <c r="Q189" s="65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</row>
    <row r="190" spans="1:133" hidden="1" x14ac:dyDescent="0.2">
      <c r="A190" s="62"/>
      <c r="B190" s="61">
        <v>547</v>
      </c>
      <c r="C190" s="62" t="s">
        <v>319</v>
      </c>
      <c r="D190" s="63"/>
      <c r="E190" s="63"/>
      <c r="F190" s="63">
        <f t="shared" si="14"/>
        <v>0</v>
      </c>
      <c r="G190" s="63"/>
      <c r="H190" s="63"/>
      <c r="I190" s="63"/>
      <c r="J190" s="65"/>
      <c r="K190" s="63"/>
      <c r="L190" s="63">
        <f t="shared" si="17"/>
        <v>0</v>
      </c>
      <c r="M190" s="63"/>
      <c r="N190" s="63">
        <f t="shared" si="16"/>
        <v>0</v>
      </c>
      <c r="O190" s="63">
        <f t="shared" si="13"/>
        <v>0</v>
      </c>
      <c r="P190" s="63">
        <f t="shared" si="15"/>
        <v>0</v>
      </c>
      <c r="Q190" s="65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</row>
    <row r="191" spans="1:133" hidden="1" x14ac:dyDescent="0.2">
      <c r="A191" s="62"/>
      <c r="B191" s="61">
        <v>548</v>
      </c>
      <c r="C191" s="62" t="s">
        <v>320</v>
      </c>
      <c r="D191" s="63"/>
      <c r="E191" s="63"/>
      <c r="F191" s="63">
        <f t="shared" si="14"/>
        <v>0</v>
      </c>
      <c r="G191" s="63"/>
      <c r="H191" s="63"/>
      <c r="I191" s="63"/>
      <c r="J191" s="65"/>
      <c r="K191" s="63"/>
      <c r="L191" s="63">
        <f t="shared" si="17"/>
        <v>0</v>
      </c>
      <c r="M191" s="63"/>
      <c r="N191" s="63">
        <f t="shared" si="16"/>
        <v>0</v>
      </c>
      <c r="O191" s="63">
        <f t="shared" si="13"/>
        <v>0</v>
      </c>
      <c r="P191" s="63">
        <f t="shared" si="15"/>
        <v>0</v>
      </c>
      <c r="Q191" s="65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</row>
    <row r="192" spans="1:133" hidden="1" x14ac:dyDescent="0.2">
      <c r="A192" s="62"/>
      <c r="B192" s="61">
        <v>549</v>
      </c>
      <c r="C192" s="62" t="s">
        <v>321</v>
      </c>
      <c r="D192" s="63"/>
      <c r="E192" s="63"/>
      <c r="F192" s="63">
        <f t="shared" si="14"/>
        <v>0</v>
      </c>
      <c r="G192" s="63"/>
      <c r="H192" s="63"/>
      <c r="I192" s="63"/>
      <c r="J192" s="65"/>
      <c r="K192" s="63"/>
      <c r="L192" s="63">
        <f t="shared" si="17"/>
        <v>0</v>
      </c>
      <c r="M192" s="63"/>
      <c r="N192" s="63">
        <f t="shared" si="16"/>
        <v>0</v>
      </c>
      <c r="O192" s="63">
        <f t="shared" si="13"/>
        <v>0</v>
      </c>
      <c r="P192" s="63">
        <f t="shared" si="15"/>
        <v>0</v>
      </c>
      <c r="Q192" s="65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</row>
    <row r="193" spans="1:133" hidden="1" x14ac:dyDescent="0.2">
      <c r="A193" s="62"/>
      <c r="B193" s="61">
        <v>550</v>
      </c>
      <c r="C193" s="62" t="s">
        <v>322</v>
      </c>
      <c r="D193" s="63"/>
      <c r="E193" s="63"/>
      <c r="F193" s="63">
        <f t="shared" si="14"/>
        <v>0</v>
      </c>
      <c r="G193" s="63"/>
      <c r="H193" s="63"/>
      <c r="I193" s="63"/>
      <c r="J193" s="65"/>
      <c r="K193" s="63"/>
      <c r="L193" s="63">
        <f t="shared" si="17"/>
        <v>0</v>
      </c>
      <c r="M193" s="63"/>
      <c r="N193" s="63">
        <f t="shared" si="16"/>
        <v>0</v>
      </c>
      <c r="O193" s="63">
        <f t="shared" si="13"/>
        <v>0</v>
      </c>
      <c r="P193" s="63">
        <f t="shared" si="15"/>
        <v>0</v>
      </c>
      <c r="Q193" s="65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</row>
    <row r="194" spans="1:133" hidden="1" x14ac:dyDescent="0.2">
      <c r="A194" s="62"/>
      <c r="B194" s="61">
        <v>557</v>
      </c>
      <c r="C194" s="62" t="s">
        <v>323</v>
      </c>
      <c r="D194" s="63"/>
      <c r="E194" s="63"/>
      <c r="F194" s="63">
        <f t="shared" si="14"/>
        <v>0</v>
      </c>
      <c r="G194" s="63"/>
      <c r="H194" s="63"/>
      <c r="I194" s="63"/>
      <c r="J194" s="65"/>
      <c r="K194" s="63"/>
      <c r="L194" s="63">
        <f t="shared" si="17"/>
        <v>0</v>
      </c>
      <c r="M194" s="63"/>
      <c r="N194" s="63">
        <f t="shared" si="16"/>
        <v>0</v>
      </c>
      <c r="O194" s="63">
        <f t="shared" si="13"/>
        <v>0</v>
      </c>
      <c r="P194" s="63">
        <f t="shared" si="15"/>
        <v>0</v>
      </c>
      <c r="Q194" s="65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</row>
    <row r="195" spans="1:133" hidden="1" x14ac:dyDescent="0.2">
      <c r="A195" s="62"/>
      <c r="B195" s="61">
        <v>558</v>
      </c>
      <c r="C195" s="62" t="s">
        <v>324</v>
      </c>
      <c r="D195" s="63"/>
      <c r="E195" s="63"/>
      <c r="F195" s="63">
        <f t="shared" si="14"/>
        <v>0</v>
      </c>
      <c r="G195" s="63"/>
      <c r="H195" s="63"/>
      <c r="I195" s="63"/>
      <c r="J195" s="65"/>
      <c r="K195" s="63"/>
      <c r="L195" s="63">
        <f t="shared" si="17"/>
        <v>0</v>
      </c>
      <c r="M195" s="63"/>
      <c r="N195" s="63">
        <f t="shared" si="16"/>
        <v>0</v>
      </c>
      <c r="O195" s="63">
        <f t="shared" si="13"/>
        <v>0</v>
      </c>
      <c r="P195" s="63">
        <f t="shared" si="15"/>
        <v>0</v>
      </c>
      <c r="Q195" s="65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</row>
    <row r="196" spans="1:133" hidden="1" x14ac:dyDescent="0.2">
      <c r="A196" s="62"/>
      <c r="B196" s="61">
        <v>561</v>
      </c>
      <c r="C196" s="62" t="s">
        <v>325</v>
      </c>
      <c r="D196" s="63"/>
      <c r="E196" s="63"/>
      <c r="F196" s="63">
        <f t="shared" si="14"/>
        <v>0</v>
      </c>
      <c r="G196" s="63"/>
      <c r="H196" s="63"/>
      <c r="I196" s="63"/>
      <c r="J196" s="65"/>
      <c r="K196" s="63"/>
      <c r="L196" s="63">
        <f t="shared" si="17"/>
        <v>0</v>
      </c>
      <c r="M196" s="63"/>
      <c r="N196" s="63">
        <f t="shared" si="16"/>
        <v>0</v>
      </c>
      <c r="O196" s="63">
        <f t="shared" si="13"/>
        <v>0</v>
      </c>
      <c r="P196" s="63">
        <f t="shared" si="15"/>
        <v>0</v>
      </c>
      <c r="Q196" s="65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</row>
    <row r="197" spans="1:133" hidden="1" x14ac:dyDescent="0.2">
      <c r="A197" s="62"/>
      <c r="B197" s="61">
        <v>562</v>
      </c>
      <c r="C197" s="62" t="s">
        <v>326</v>
      </c>
      <c r="D197" s="63"/>
      <c r="E197" s="63"/>
      <c r="F197" s="63">
        <f t="shared" si="14"/>
        <v>0</v>
      </c>
      <c r="G197" s="63"/>
      <c r="H197" s="63"/>
      <c r="I197" s="63"/>
      <c r="J197" s="65"/>
      <c r="K197" s="63"/>
      <c r="L197" s="63">
        <f t="shared" si="17"/>
        <v>0</v>
      </c>
      <c r="M197" s="63"/>
      <c r="N197" s="63">
        <f t="shared" si="16"/>
        <v>0</v>
      </c>
      <c r="O197" s="63">
        <f t="shared" si="13"/>
        <v>0</v>
      </c>
      <c r="P197" s="63">
        <f t="shared" si="15"/>
        <v>0</v>
      </c>
      <c r="Q197" s="65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</row>
    <row r="198" spans="1:133" hidden="1" x14ac:dyDescent="0.2">
      <c r="A198" s="62"/>
      <c r="B198" s="61">
        <v>563</v>
      </c>
      <c r="C198" s="62" t="s">
        <v>327</v>
      </c>
      <c r="D198" s="63"/>
      <c r="E198" s="63"/>
      <c r="F198" s="63">
        <f t="shared" si="14"/>
        <v>0</v>
      </c>
      <c r="G198" s="63"/>
      <c r="H198" s="63"/>
      <c r="I198" s="63"/>
      <c r="J198" s="65"/>
      <c r="K198" s="63"/>
      <c r="L198" s="63">
        <f t="shared" si="17"/>
        <v>0</v>
      </c>
      <c r="M198" s="63"/>
      <c r="N198" s="63">
        <f t="shared" si="16"/>
        <v>0</v>
      </c>
      <c r="O198" s="63">
        <f t="shared" si="13"/>
        <v>0</v>
      </c>
      <c r="P198" s="63">
        <f t="shared" si="15"/>
        <v>0</v>
      </c>
      <c r="Q198" s="65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</row>
    <row r="199" spans="1:133" hidden="1" x14ac:dyDescent="0.2">
      <c r="A199" s="62"/>
      <c r="B199" s="61">
        <v>564</v>
      </c>
      <c r="C199" s="62" t="s">
        <v>328</v>
      </c>
      <c r="D199" s="63"/>
      <c r="E199" s="63"/>
      <c r="F199" s="63">
        <f t="shared" si="14"/>
        <v>0</v>
      </c>
      <c r="G199" s="63"/>
      <c r="H199" s="63"/>
      <c r="I199" s="63"/>
      <c r="J199" s="65"/>
      <c r="K199" s="63"/>
      <c r="L199" s="63">
        <f t="shared" si="17"/>
        <v>0</v>
      </c>
      <c r="M199" s="63"/>
      <c r="N199" s="63">
        <f t="shared" si="16"/>
        <v>0</v>
      </c>
      <c r="O199" s="63">
        <f t="shared" si="13"/>
        <v>0</v>
      </c>
      <c r="P199" s="63">
        <f t="shared" si="15"/>
        <v>0</v>
      </c>
      <c r="Q199" s="65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</row>
    <row r="200" spans="1:133" hidden="1" x14ac:dyDescent="0.2">
      <c r="A200" s="62"/>
      <c r="B200" s="61">
        <v>565</v>
      </c>
      <c r="C200" s="62" t="s">
        <v>329</v>
      </c>
      <c r="D200" s="63"/>
      <c r="E200" s="63"/>
      <c r="F200" s="63">
        <f t="shared" si="14"/>
        <v>0</v>
      </c>
      <c r="G200" s="63"/>
      <c r="H200" s="63"/>
      <c r="I200" s="63"/>
      <c r="J200" s="65"/>
      <c r="K200" s="63"/>
      <c r="L200" s="63">
        <f t="shared" si="17"/>
        <v>0</v>
      </c>
      <c r="M200" s="63"/>
      <c r="N200" s="63">
        <f t="shared" si="16"/>
        <v>0</v>
      </c>
      <c r="O200" s="63">
        <f t="shared" ref="O200:O221" si="18">H200*100%</f>
        <v>0</v>
      </c>
      <c r="P200" s="63">
        <f t="shared" si="15"/>
        <v>0</v>
      </c>
      <c r="Q200" s="65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</row>
    <row r="201" spans="1:133" hidden="1" x14ac:dyDescent="0.2">
      <c r="A201" s="62"/>
      <c r="B201" s="61">
        <v>566</v>
      </c>
      <c r="C201" s="62" t="s">
        <v>330</v>
      </c>
      <c r="D201" s="63"/>
      <c r="E201" s="63"/>
      <c r="F201" s="63">
        <f t="shared" ref="F201:F221" si="19">+D201+E201</f>
        <v>0</v>
      </c>
      <c r="G201" s="63"/>
      <c r="H201" s="63"/>
      <c r="I201" s="63"/>
      <c r="J201" s="65"/>
      <c r="K201" s="63"/>
      <c r="L201" s="63">
        <f t="shared" si="17"/>
        <v>0</v>
      </c>
      <c r="M201" s="63"/>
      <c r="N201" s="63">
        <f t="shared" si="16"/>
        <v>0</v>
      </c>
      <c r="O201" s="63">
        <f t="shared" si="18"/>
        <v>0</v>
      </c>
      <c r="P201" s="63">
        <f t="shared" ref="P201:P221" si="20">+N201+O201</f>
        <v>0</v>
      </c>
      <c r="Q201" s="65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</row>
    <row r="202" spans="1:133" hidden="1" x14ac:dyDescent="0.2">
      <c r="A202" s="62"/>
      <c r="B202" s="61">
        <v>567</v>
      </c>
      <c r="C202" s="62" t="s">
        <v>331</v>
      </c>
      <c r="D202" s="63"/>
      <c r="E202" s="63"/>
      <c r="F202" s="63">
        <f t="shared" si="19"/>
        <v>0</v>
      </c>
      <c r="G202" s="63"/>
      <c r="H202" s="63"/>
      <c r="I202" s="63"/>
      <c r="J202" s="65"/>
      <c r="K202" s="63"/>
      <c r="L202" s="63">
        <f t="shared" si="17"/>
        <v>0</v>
      </c>
      <c r="M202" s="63"/>
      <c r="N202" s="63">
        <f t="shared" si="16"/>
        <v>0</v>
      </c>
      <c r="O202" s="63">
        <f t="shared" si="18"/>
        <v>0</v>
      </c>
      <c r="P202" s="63">
        <f t="shared" si="20"/>
        <v>0</v>
      </c>
      <c r="Q202" s="65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</row>
    <row r="203" spans="1:133" hidden="1" x14ac:dyDescent="0.2">
      <c r="A203" s="62"/>
      <c r="B203" s="61">
        <v>568</v>
      </c>
      <c r="C203" s="62" t="s">
        <v>332</v>
      </c>
      <c r="D203" s="63"/>
      <c r="E203" s="63"/>
      <c r="F203" s="63">
        <f t="shared" si="19"/>
        <v>0</v>
      </c>
      <c r="G203" s="63"/>
      <c r="H203" s="63"/>
      <c r="I203" s="63"/>
      <c r="J203" s="65"/>
      <c r="K203" s="63"/>
      <c r="L203" s="63">
        <f t="shared" si="17"/>
        <v>0</v>
      </c>
      <c r="M203" s="63"/>
      <c r="N203" s="63">
        <f t="shared" si="16"/>
        <v>0</v>
      </c>
      <c r="O203" s="63">
        <f t="shared" si="18"/>
        <v>0</v>
      </c>
      <c r="P203" s="63">
        <f t="shared" si="20"/>
        <v>0</v>
      </c>
      <c r="Q203" s="65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</row>
    <row r="204" spans="1:133" hidden="1" x14ac:dyDescent="0.2">
      <c r="A204" s="62"/>
      <c r="B204" s="61">
        <v>570</v>
      </c>
      <c r="C204" s="62" t="s">
        <v>333</v>
      </c>
      <c r="D204" s="63"/>
      <c r="E204" s="63"/>
      <c r="F204" s="63">
        <f t="shared" si="19"/>
        <v>0</v>
      </c>
      <c r="G204" s="63"/>
      <c r="H204" s="63"/>
      <c r="I204" s="63"/>
      <c r="J204" s="65"/>
      <c r="K204" s="63"/>
      <c r="L204" s="63">
        <f t="shared" si="17"/>
        <v>0</v>
      </c>
      <c r="M204" s="63"/>
      <c r="N204" s="63">
        <f t="shared" si="16"/>
        <v>0</v>
      </c>
      <c r="O204" s="63">
        <f t="shared" si="18"/>
        <v>0</v>
      </c>
      <c r="P204" s="63">
        <f t="shared" si="20"/>
        <v>0</v>
      </c>
      <c r="Q204" s="65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</row>
    <row r="205" spans="1:133" hidden="1" x14ac:dyDescent="0.2">
      <c r="A205" s="62"/>
      <c r="B205" s="61">
        <v>571</v>
      </c>
      <c r="C205" s="62" t="s">
        <v>334</v>
      </c>
      <c r="D205" s="63"/>
      <c r="E205" s="63"/>
      <c r="F205" s="63">
        <f t="shared" si="19"/>
        <v>0</v>
      </c>
      <c r="G205" s="63"/>
      <c r="H205" s="63"/>
      <c r="I205" s="63"/>
      <c r="J205" s="65"/>
      <c r="K205" s="63"/>
      <c r="L205" s="63">
        <f t="shared" si="17"/>
        <v>0</v>
      </c>
      <c r="M205" s="63"/>
      <c r="N205" s="63">
        <f t="shared" si="16"/>
        <v>0</v>
      </c>
      <c r="O205" s="63">
        <f t="shared" si="18"/>
        <v>0</v>
      </c>
      <c r="P205" s="63">
        <f t="shared" si="20"/>
        <v>0</v>
      </c>
      <c r="Q205" s="65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</row>
    <row r="206" spans="1:133" hidden="1" x14ac:dyDescent="0.2">
      <c r="A206" s="62"/>
      <c r="B206" s="61">
        <v>573</v>
      </c>
      <c r="C206" s="62" t="s">
        <v>335</v>
      </c>
      <c r="D206" s="63"/>
      <c r="E206" s="63"/>
      <c r="F206" s="63">
        <f t="shared" si="19"/>
        <v>0</v>
      </c>
      <c r="G206" s="63"/>
      <c r="H206" s="63"/>
      <c r="I206" s="63"/>
      <c r="J206" s="65"/>
      <c r="K206" s="63"/>
      <c r="L206" s="63">
        <f t="shared" si="17"/>
        <v>0</v>
      </c>
      <c r="M206" s="63"/>
      <c r="N206" s="63">
        <f t="shared" si="16"/>
        <v>0</v>
      </c>
      <c r="O206" s="63">
        <f t="shared" si="18"/>
        <v>0</v>
      </c>
      <c r="P206" s="63">
        <f t="shared" si="20"/>
        <v>0</v>
      </c>
      <c r="Q206" s="65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</row>
    <row r="207" spans="1:133" hidden="1" x14ac:dyDescent="0.2">
      <c r="A207" s="62"/>
      <c r="B207" s="61">
        <v>574</v>
      </c>
      <c r="C207" s="62" t="s">
        <v>336</v>
      </c>
      <c r="D207" s="63"/>
      <c r="E207" s="63"/>
      <c r="F207" s="63">
        <f t="shared" si="19"/>
        <v>0</v>
      </c>
      <c r="G207" s="63"/>
      <c r="H207" s="63"/>
      <c r="I207" s="63"/>
      <c r="J207" s="65"/>
      <c r="K207" s="63"/>
      <c r="L207" s="63">
        <f t="shared" si="17"/>
        <v>0</v>
      </c>
      <c r="M207" s="63"/>
      <c r="N207" s="63">
        <f t="shared" si="16"/>
        <v>0</v>
      </c>
      <c r="O207" s="63">
        <f t="shared" si="18"/>
        <v>0</v>
      </c>
      <c r="P207" s="63">
        <f t="shared" si="20"/>
        <v>0</v>
      </c>
      <c r="Q207" s="65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</row>
    <row r="208" spans="1:133" hidden="1" x14ac:dyDescent="0.2">
      <c r="A208" s="62"/>
      <c r="B208" s="61">
        <v>575</v>
      </c>
      <c r="C208" s="62" t="s">
        <v>337</v>
      </c>
      <c r="D208" s="63"/>
      <c r="E208" s="63"/>
      <c r="F208" s="63">
        <f t="shared" si="19"/>
        <v>0</v>
      </c>
      <c r="G208" s="63"/>
      <c r="H208" s="63"/>
      <c r="I208" s="63"/>
      <c r="J208" s="65"/>
      <c r="K208" s="63"/>
      <c r="L208" s="63">
        <f t="shared" si="17"/>
        <v>0</v>
      </c>
      <c r="M208" s="63"/>
      <c r="N208" s="63">
        <f t="shared" si="16"/>
        <v>0</v>
      </c>
      <c r="O208" s="63">
        <f t="shared" si="18"/>
        <v>0</v>
      </c>
      <c r="P208" s="63">
        <f t="shared" si="20"/>
        <v>0</v>
      </c>
      <c r="Q208" s="65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</row>
    <row r="209" spans="1:133" hidden="1" x14ac:dyDescent="0.2">
      <c r="A209" s="62"/>
      <c r="B209" s="61">
        <v>600</v>
      </c>
      <c r="C209" s="62" t="s">
        <v>338</v>
      </c>
      <c r="D209" s="63"/>
      <c r="E209" s="63"/>
      <c r="F209" s="63">
        <f t="shared" si="19"/>
        <v>0</v>
      </c>
      <c r="G209" s="63"/>
      <c r="H209" s="63"/>
      <c r="I209" s="63"/>
      <c r="J209" s="65"/>
      <c r="K209" s="63"/>
      <c r="L209" s="63">
        <f t="shared" si="17"/>
        <v>0</v>
      </c>
      <c r="M209" s="63"/>
      <c r="N209" s="63">
        <f t="shared" si="16"/>
        <v>0</v>
      </c>
      <c r="O209" s="63">
        <f t="shared" si="18"/>
        <v>0</v>
      </c>
      <c r="P209" s="63">
        <f t="shared" si="20"/>
        <v>0</v>
      </c>
      <c r="Q209" s="65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</row>
    <row r="210" spans="1:133" hidden="1" x14ac:dyDescent="0.2">
      <c r="A210" s="62"/>
      <c r="B210" s="61">
        <v>601</v>
      </c>
      <c r="C210" s="62" t="s">
        <v>339</v>
      </c>
      <c r="D210" s="63"/>
      <c r="E210" s="63"/>
      <c r="F210" s="63">
        <f t="shared" si="19"/>
        <v>0</v>
      </c>
      <c r="G210" s="63"/>
      <c r="H210" s="63"/>
      <c r="I210" s="63"/>
      <c r="J210" s="65"/>
      <c r="K210" s="63"/>
      <c r="L210" s="63">
        <f t="shared" si="17"/>
        <v>0</v>
      </c>
      <c r="M210" s="63"/>
      <c r="N210" s="63">
        <f t="shared" si="16"/>
        <v>0</v>
      </c>
      <c r="O210" s="63">
        <f t="shared" si="18"/>
        <v>0</v>
      </c>
      <c r="P210" s="63">
        <f t="shared" si="20"/>
        <v>0</v>
      </c>
      <c r="Q210" s="65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</row>
    <row r="211" spans="1:133" hidden="1" x14ac:dyDescent="0.2">
      <c r="A211" s="62"/>
      <c r="B211" s="61">
        <v>602</v>
      </c>
      <c r="C211" s="62" t="s">
        <v>340</v>
      </c>
      <c r="D211" s="63"/>
      <c r="E211" s="63"/>
      <c r="F211" s="63">
        <f t="shared" si="19"/>
        <v>0</v>
      </c>
      <c r="G211" s="63"/>
      <c r="H211" s="63"/>
      <c r="I211" s="63"/>
      <c r="J211" s="65"/>
      <c r="K211" s="63"/>
      <c r="L211" s="63">
        <f t="shared" si="17"/>
        <v>0</v>
      </c>
      <c r="M211" s="63"/>
      <c r="N211" s="63">
        <f t="shared" si="16"/>
        <v>0</v>
      </c>
      <c r="O211" s="63">
        <f t="shared" si="18"/>
        <v>0</v>
      </c>
      <c r="P211" s="63">
        <f t="shared" si="20"/>
        <v>0</v>
      </c>
      <c r="Q211" s="65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G211" s="47"/>
      <c r="CH211" s="47"/>
      <c r="CI211" s="47"/>
      <c r="CJ211" s="47"/>
      <c r="CK211" s="47"/>
      <c r="CL211" s="47"/>
      <c r="CM211" s="47"/>
      <c r="CN211" s="47"/>
      <c r="CO211" s="47"/>
      <c r="CP211" s="4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</row>
    <row r="212" spans="1:133" hidden="1" x14ac:dyDescent="0.2">
      <c r="A212" s="62"/>
      <c r="B212" s="61">
        <v>603</v>
      </c>
      <c r="C212" s="62" t="s">
        <v>341</v>
      </c>
      <c r="D212" s="63"/>
      <c r="E212" s="63"/>
      <c r="F212" s="63">
        <f t="shared" si="19"/>
        <v>0</v>
      </c>
      <c r="G212" s="63"/>
      <c r="H212" s="63"/>
      <c r="I212" s="63"/>
      <c r="J212" s="65"/>
      <c r="K212" s="63"/>
      <c r="L212" s="63">
        <f t="shared" si="17"/>
        <v>0</v>
      </c>
      <c r="M212" s="63"/>
      <c r="N212" s="63">
        <f t="shared" si="16"/>
        <v>0</v>
      </c>
      <c r="O212" s="63">
        <f t="shared" si="18"/>
        <v>0</v>
      </c>
      <c r="P212" s="63">
        <f t="shared" si="20"/>
        <v>0</v>
      </c>
      <c r="Q212" s="65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</row>
    <row r="213" spans="1:133" hidden="1" x14ac:dyDescent="0.2">
      <c r="A213" s="62"/>
      <c r="B213" s="61">
        <v>604</v>
      </c>
      <c r="C213" s="62" t="s">
        <v>342</v>
      </c>
      <c r="D213" s="63"/>
      <c r="E213" s="63"/>
      <c r="F213" s="63">
        <f t="shared" si="19"/>
        <v>0</v>
      </c>
      <c r="G213" s="63"/>
      <c r="H213" s="63"/>
      <c r="I213" s="63"/>
      <c r="J213" s="65"/>
      <c r="K213" s="63"/>
      <c r="L213" s="63">
        <f t="shared" si="17"/>
        <v>0</v>
      </c>
      <c r="M213" s="63"/>
      <c r="N213" s="63">
        <f t="shared" si="16"/>
        <v>0</v>
      </c>
      <c r="O213" s="63">
        <f t="shared" si="18"/>
        <v>0</v>
      </c>
      <c r="P213" s="63">
        <f t="shared" si="20"/>
        <v>0</v>
      </c>
      <c r="Q213" s="65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G213" s="47"/>
      <c r="CH213" s="47"/>
      <c r="CI213" s="47"/>
      <c r="CJ213" s="47"/>
      <c r="CK213" s="47"/>
      <c r="CL213" s="47"/>
      <c r="CM213" s="47"/>
      <c r="CN213" s="47"/>
      <c r="CO213" s="47"/>
      <c r="CP213" s="4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</row>
    <row r="214" spans="1:133" hidden="1" x14ac:dyDescent="0.2">
      <c r="A214" s="62"/>
      <c r="B214" s="61">
        <v>606</v>
      </c>
      <c r="C214" s="62" t="s">
        <v>343</v>
      </c>
      <c r="D214" s="63"/>
      <c r="E214" s="63"/>
      <c r="F214" s="63">
        <f t="shared" si="19"/>
        <v>0</v>
      </c>
      <c r="G214" s="63"/>
      <c r="H214" s="63"/>
      <c r="I214" s="63"/>
      <c r="J214" s="65"/>
      <c r="K214" s="63"/>
      <c r="L214" s="63">
        <f t="shared" si="17"/>
        <v>0</v>
      </c>
      <c r="M214" s="63"/>
      <c r="N214" s="63">
        <f t="shared" si="16"/>
        <v>0</v>
      </c>
      <c r="O214" s="63">
        <f t="shared" si="18"/>
        <v>0</v>
      </c>
      <c r="P214" s="63">
        <f t="shared" si="20"/>
        <v>0</v>
      </c>
      <c r="Q214" s="65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</row>
    <row r="215" spans="1:133" hidden="1" x14ac:dyDescent="0.2">
      <c r="A215" s="62"/>
      <c r="B215" s="61">
        <v>607</v>
      </c>
      <c r="C215" s="62" t="s">
        <v>344</v>
      </c>
      <c r="D215" s="63"/>
      <c r="E215" s="63"/>
      <c r="F215" s="63">
        <f t="shared" si="19"/>
        <v>0</v>
      </c>
      <c r="G215" s="63"/>
      <c r="H215" s="63"/>
      <c r="I215" s="63"/>
      <c r="J215" s="65"/>
      <c r="K215" s="63"/>
      <c r="L215" s="63">
        <f t="shared" si="17"/>
        <v>0</v>
      </c>
      <c r="M215" s="63"/>
      <c r="N215" s="63">
        <f t="shared" si="16"/>
        <v>0</v>
      </c>
      <c r="O215" s="63">
        <f t="shared" si="18"/>
        <v>0</v>
      </c>
      <c r="P215" s="63">
        <f t="shared" si="20"/>
        <v>0</v>
      </c>
      <c r="Q215" s="65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G215" s="47"/>
      <c r="CH215" s="47"/>
      <c r="CI215" s="47"/>
      <c r="CJ215" s="47"/>
      <c r="CK215" s="47"/>
      <c r="CL215" s="47"/>
      <c r="CM215" s="47"/>
      <c r="CN215" s="47"/>
      <c r="CO215" s="47"/>
      <c r="CP215" s="4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</row>
    <row r="216" spans="1:133" hidden="1" x14ac:dyDescent="0.2">
      <c r="A216" s="62"/>
      <c r="B216" s="61">
        <v>608</v>
      </c>
      <c r="C216" s="62" t="s">
        <v>345</v>
      </c>
      <c r="D216" s="63"/>
      <c r="E216" s="63"/>
      <c r="F216" s="63">
        <f t="shared" si="19"/>
        <v>0</v>
      </c>
      <c r="G216" s="63"/>
      <c r="H216" s="63"/>
      <c r="I216" s="63"/>
      <c r="J216" s="65"/>
      <c r="K216" s="63"/>
      <c r="L216" s="63">
        <f t="shared" si="17"/>
        <v>0</v>
      </c>
      <c r="M216" s="63"/>
      <c r="N216" s="63">
        <f t="shared" si="16"/>
        <v>0</v>
      </c>
      <c r="O216" s="63">
        <f t="shared" si="18"/>
        <v>0</v>
      </c>
      <c r="P216" s="63">
        <f t="shared" si="20"/>
        <v>0</v>
      </c>
      <c r="Q216" s="65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G216" s="47"/>
      <c r="CH216" s="47"/>
      <c r="CI216" s="47"/>
      <c r="CJ216" s="47"/>
      <c r="CK216" s="47"/>
      <c r="CL216" s="47"/>
      <c r="CM216" s="47"/>
      <c r="CN216" s="47"/>
      <c r="CO216" s="47"/>
      <c r="CP216" s="4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</row>
    <row r="217" spans="1:133" hidden="1" x14ac:dyDescent="0.2">
      <c r="A217" s="62"/>
      <c r="B217" s="61">
        <v>609</v>
      </c>
      <c r="C217" s="62" t="s">
        <v>346</v>
      </c>
      <c r="D217" s="63"/>
      <c r="E217" s="63"/>
      <c r="F217" s="63">
        <f t="shared" si="19"/>
        <v>0</v>
      </c>
      <c r="G217" s="63"/>
      <c r="H217" s="63"/>
      <c r="I217" s="63"/>
      <c r="J217" s="65"/>
      <c r="K217" s="63"/>
      <c r="L217" s="63">
        <f t="shared" si="17"/>
        <v>0</v>
      </c>
      <c r="M217" s="63"/>
      <c r="N217" s="63">
        <f t="shared" si="16"/>
        <v>0</v>
      </c>
      <c r="O217" s="63">
        <f t="shared" si="18"/>
        <v>0</v>
      </c>
      <c r="P217" s="63">
        <f t="shared" si="20"/>
        <v>0</v>
      </c>
      <c r="Q217" s="65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G217" s="47"/>
      <c r="CH217" s="47"/>
      <c r="CI217" s="47"/>
      <c r="CJ217" s="47"/>
      <c r="CK217" s="47"/>
      <c r="CL217" s="47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</row>
    <row r="218" spans="1:133" hidden="1" x14ac:dyDescent="0.2">
      <c r="A218" s="62"/>
      <c r="B218" s="61">
        <v>610</v>
      </c>
      <c r="C218" s="62" t="s">
        <v>347</v>
      </c>
      <c r="D218" s="63"/>
      <c r="E218" s="63"/>
      <c r="F218" s="63">
        <f t="shared" si="19"/>
        <v>0</v>
      </c>
      <c r="G218" s="63"/>
      <c r="H218" s="63"/>
      <c r="I218" s="63"/>
      <c r="J218" s="65"/>
      <c r="K218" s="63"/>
      <c r="L218" s="63">
        <f t="shared" si="17"/>
        <v>0</v>
      </c>
      <c r="M218" s="63"/>
      <c r="N218" s="63">
        <f t="shared" si="16"/>
        <v>0</v>
      </c>
      <c r="O218" s="63">
        <f t="shared" si="18"/>
        <v>0</v>
      </c>
      <c r="P218" s="63">
        <f t="shared" si="20"/>
        <v>0</v>
      </c>
      <c r="Q218" s="65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</row>
    <row r="219" spans="1:133" hidden="1" x14ac:dyDescent="0.2">
      <c r="A219" s="62"/>
      <c r="B219" s="61">
        <v>611</v>
      </c>
      <c r="C219" s="62" t="s">
        <v>348</v>
      </c>
      <c r="D219" s="63"/>
      <c r="E219" s="63"/>
      <c r="F219" s="63">
        <f t="shared" si="19"/>
        <v>0</v>
      </c>
      <c r="G219" s="63"/>
      <c r="H219" s="63"/>
      <c r="I219" s="63"/>
      <c r="J219" s="65"/>
      <c r="K219" s="63"/>
      <c r="L219" s="63">
        <f t="shared" si="17"/>
        <v>0</v>
      </c>
      <c r="M219" s="63"/>
      <c r="N219" s="63">
        <f t="shared" ref="N219:N221" si="21">+L219+M219</f>
        <v>0</v>
      </c>
      <c r="O219" s="63">
        <f t="shared" si="18"/>
        <v>0</v>
      </c>
      <c r="P219" s="63">
        <f t="shared" si="20"/>
        <v>0</v>
      </c>
      <c r="Q219" s="65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G219" s="47"/>
      <c r="CH219" s="47"/>
      <c r="CI219" s="47"/>
      <c r="CJ219" s="47"/>
      <c r="CK219" s="47"/>
      <c r="CL219" s="47"/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</row>
    <row r="220" spans="1:133" hidden="1" x14ac:dyDescent="0.2">
      <c r="A220" s="62"/>
      <c r="B220" s="61">
        <v>612</v>
      </c>
      <c r="C220" s="62" t="s">
        <v>349</v>
      </c>
      <c r="D220" s="63"/>
      <c r="E220" s="63"/>
      <c r="F220" s="63">
        <f t="shared" si="19"/>
        <v>0</v>
      </c>
      <c r="G220" s="63"/>
      <c r="H220" s="63"/>
      <c r="I220" s="63"/>
      <c r="J220" s="65"/>
      <c r="K220" s="63"/>
      <c r="L220" s="63">
        <f t="shared" si="17"/>
        <v>0</v>
      </c>
      <c r="M220" s="63"/>
      <c r="N220" s="63">
        <f t="shared" si="21"/>
        <v>0</v>
      </c>
      <c r="O220" s="63">
        <f t="shared" si="18"/>
        <v>0</v>
      </c>
      <c r="P220" s="63">
        <f t="shared" si="20"/>
        <v>0</v>
      </c>
      <c r="Q220" s="65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G220" s="47"/>
      <c r="CH220" s="47"/>
      <c r="CI220" s="47"/>
      <c r="CJ220" s="47"/>
      <c r="CK220" s="47"/>
      <c r="CL220" s="47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</row>
    <row r="221" spans="1:133" hidden="1" x14ac:dyDescent="0.2">
      <c r="A221" s="62"/>
      <c r="B221" s="61">
        <v>617</v>
      </c>
      <c r="C221" s="62" t="s">
        <v>350</v>
      </c>
      <c r="D221" s="63"/>
      <c r="E221" s="63"/>
      <c r="F221" s="63">
        <f t="shared" si="19"/>
        <v>0</v>
      </c>
      <c r="G221" s="63"/>
      <c r="H221" s="63"/>
      <c r="I221" s="63"/>
      <c r="J221" s="65"/>
      <c r="K221" s="63"/>
      <c r="L221" s="63">
        <f t="shared" si="17"/>
        <v>0</v>
      </c>
      <c r="M221" s="63"/>
      <c r="N221" s="63">
        <f t="shared" si="21"/>
        <v>0</v>
      </c>
      <c r="O221" s="63">
        <f t="shared" si="18"/>
        <v>0</v>
      </c>
      <c r="P221" s="63">
        <f t="shared" si="20"/>
        <v>0</v>
      </c>
      <c r="Q221" s="65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G221" s="47"/>
      <c r="CH221" s="47"/>
      <c r="CI221" s="47"/>
      <c r="CJ221" s="47"/>
      <c r="CK221" s="47"/>
      <c r="CL221" s="47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</row>
    <row r="222" spans="1:133" s="71" customFormat="1" x14ac:dyDescent="0.2">
      <c r="A222" s="67"/>
      <c r="B222" s="67"/>
      <c r="C222" s="67" t="s">
        <v>351</v>
      </c>
      <c r="D222" s="68">
        <f>SUM(D7:D221)</f>
        <v>10655970</v>
      </c>
      <c r="E222" s="68">
        <f t="shared" ref="E222:I222" si="22">SUM(E7:E221)</f>
        <v>200000</v>
      </c>
      <c r="F222" s="68">
        <f t="shared" si="22"/>
        <v>10855970</v>
      </c>
      <c r="G222" s="68">
        <f t="shared" si="22"/>
        <v>10655970</v>
      </c>
      <c r="H222" s="68">
        <f t="shared" si="22"/>
        <v>200000</v>
      </c>
      <c r="I222" s="68">
        <f t="shared" si="22"/>
        <v>10855970</v>
      </c>
      <c r="J222" s="70"/>
      <c r="K222" s="68"/>
      <c r="L222" s="68">
        <f>SUM(L7:L221)</f>
        <v>0</v>
      </c>
      <c r="M222" s="68">
        <f t="shared" ref="M222:BX222" si="23">SUM(M7:M221)</f>
        <v>200000</v>
      </c>
      <c r="N222" s="68">
        <f t="shared" si="23"/>
        <v>0</v>
      </c>
      <c r="O222" s="68">
        <f t="shared" si="23"/>
        <v>0</v>
      </c>
      <c r="P222" s="68">
        <f t="shared" si="23"/>
        <v>200000</v>
      </c>
      <c r="Q222" s="70">
        <f t="shared" si="23"/>
        <v>0</v>
      </c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89"/>
      <c r="BE222" s="89"/>
      <c r="BF222" s="89"/>
      <c r="BG222" s="89"/>
      <c r="BH222" s="89"/>
      <c r="BI222" s="89"/>
      <c r="BJ222" s="89"/>
      <c r="BK222" s="89"/>
      <c r="BL222" s="89"/>
      <c r="BM222" s="89"/>
      <c r="BN222" s="89"/>
      <c r="BO222" s="89"/>
      <c r="BP222" s="89"/>
      <c r="BQ222" s="89"/>
      <c r="BR222" s="89"/>
      <c r="BS222" s="89"/>
      <c r="BT222" s="89"/>
      <c r="BU222" s="89"/>
      <c r="BV222" s="89"/>
      <c r="BW222" s="89"/>
      <c r="BX222" s="89"/>
      <c r="BY222" s="89"/>
      <c r="BZ222" s="89"/>
      <c r="CA222" s="89"/>
      <c r="CB222" s="89"/>
      <c r="CC222" s="89"/>
      <c r="CD222" s="89"/>
      <c r="CE222" s="89"/>
      <c r="CF222" s="89"/>
      <c r="CG222" s="89"/>
      <c r="CH222" s="89"/>
      <c r="CI222" s="89"/>
      <c r="CJ222" s="89"/>
      <c r="CK222" s="89"/>
      <c r="CL222" s="89"/>
      <c r="CM222" s="89"/>
      <c r="CN222" s="89"/>
      <c r="CO222" s="89"/>
      <c r="CP222" s="89"/>
      <c r="CQ222" s="89"/>
      <c r="CR222" s="89"/>
      <c r="CS222" s="89"/>
      <c r="CT222" s="89"/>
      <c r="CU222" s="89"/>
      <c r="CV222" s="89"/>
      <c r="CW222" s="89"/>
      <c r="CX222" s="89"/>
      <c r="CY222" s="89"/>
      <c r="CZ222" s="89"/>
      <c r="DA222" s="89"/>
      <c r="DB222" s="89"/>
      <c r="DC222" s="89"/>
      <c r="DD222" s="89"/>
      <c r="DE222" s="89"/>
      <c r="DF222" s="89"/>
      <c r="DG222" s="89"/>
      <c r="DH222" s="89"/>
      <c r="DI222" s="89"/>
      <c r="DJ222" s="89"/>
      <c r="DK222" s="89"/>
      <c r="DL222" s="89"/>
      <c r="DM222" s="89"/>
      <c r="DN222" s="89"/>
      <c r="DO222" s="89"/>
      <c r="DP222" s="89"/>
      <c r="DQ222" s="89"/>
      <c r="DR222" s="89"/>
      <c r="DS222" s="89"/>
      <c r="DT222" s="89"/>
      <c r="DU222" s="89"/>
      <c r="DV222" s="89"/>
      <c r="DW222" s="89"/>
      <c r="DX222" s="89"/>
      <c r="DY222" s="89"/>
      <c r="DZ222" s="89"/>
      <c r="EA222" s="89"/>
      <c r="EB222" s="89"/>
      <c r="EC222" s="89"/>
    </row>
    <row r="223" spans="1:133" x14ac:dyDescent="0.2">
      <c r="A223" s="72" t="s">
        <v>352</v>
      </c>
      <c r="B223" s="62"/>
      <c r="C223" s="62"/>
      <c r="D223" s="63"/>
      <c r="E223" s="63"/>
      <c r="F223" s="63"/>
      <c r="G223" s="63">
        <f>+'[2]9500-7209-SFY23-A'!E221</f>
        <v>0</v>
      </c>
      <c r="H223" s="63"/>
      <c r="I223" s="63"/>
      <c r="J223" s="65"/>
      <c r="K223" s="63"/>
      <c r="L223" s="63"/>
      <c r="M223" s="63"/>
      <c r="N223" s="63"/>
      <c r="O223" s="63"/>
      <c r="P223" s="63"/>
      <c r="Q223" s="65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47"/>
      <c r="AQ223" s="47"/>
      <c r="AR223" s="47"/>
      <c r="AS223" s="47"/>
      <c r="AT223" s="47"/>
      <c r="AU223" s="47"/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  <c r="BZ223" s="47"/>
      <c r="CA223" s="47"/>
      <c r="CB223" s="47"/>
      <c r="CC223" s="47"/>
      <c r="CD223" s="47"/>
      <c r="CE223" s="47"/>
      <c r="CF223" s="47"/>
      <c r="CG223" s="47"/>
      <c r="CH223" s="47"/>
      <c r="CI223" s="47"/>
      <c r="CJ223" s="47"/>
      <c r="CK223" s="47"/>
      <c r="CL223" s="47"/>
      <c r="CM223" s="47"/>
      <c r="CN223" s="47"/>
      <c r="CO223" s="47"/>
      <c r="CP223" s="4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</row>
    <row r="224" spans="1:133" x14ac:dyDescent="0.2">
      <c r="A224" s="101"/>
      <c r="B224" s="73" t="s">
        <v>353</v>
      </c>
      <c r="C224" s="62" t="s">
        <v>354</v>
      </c>
      <c r="D224" s="63">
        <f>'[4]6174'!$K$238</f>
        <v>0</v>
      </c>
      <c r="E224" s="63"/>
      <c r="F224" s="63">
        <f>SUM(D224:E224)</f>
        <v>0</v>
      </c>
      <c r="G224" s="63">
        <f>'[4]6174'!$Y$238</f>
        <v>0</v>
      </c>
      <c r="H224" s="63"/>
      <c r="I224" s="63">
        <f>SUM(G224:H224)</f>
        <v>0</v>
      </c>
      <c r="J224" s="63"/>
      <c r="K224" s="74" t="s">
        <v>355</v>
      </c>
      <c r="L224" s="75">
        <f>L222-E224</f>
        <v>0</v>
      </c>
      <c r="M224" s="76"/>
      <c r="N224" s="77"/>
      <c r="O224" s="75">
        <f>O222-H224</f>
        <v>0</v>
      </c>
      <c r="P224" s="76"/>
      <c r="Q224" s="7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G224" s="47"/>
      <c r="CH224" s="47"/>
      <c r="CI224" s="47"/>
      <c r="CJ224" s="47"/>
      <c r="CK224" s="47"/>
      <c r="CL224" s="47"/>
      <c r="CM224" s="47"/>
      <c r="CN224" s="47"/>
      <c r="CO224" s="47"/>
      <c r="CP224" s="4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</row>
    <row r="225" spans="1:133" x14ac:dyDescent="0.2">
      <c r="A225" s="101">
        <v>407502</v>
      </c>
      <c r="B225" s="102" t="s">
        <v>365</v>
      </c>
      <c r="C225" s="62" t="s">
        <v>356</v>
      </c>
      <c r="D225" s="63">
        <f>'[4]6174'!$K$239</f>
        <v>0</v>
      </c>
      <c r="E225" s="63">
        <v>200000</v>
      </c>
      <c r="F225" s="63">
        <f>SUM(D225:E225)</f>
        <v>200000</v>
      </c>
      <c r="G225" s="63">
        <f>'[4]6174'!$Y$239</f>
        <v>0</v>
      </c>
      <c r="H225" s="63">
        <v>200000</v>
      </c>
      <c r="I225" s="63">
        <f t="shared" ref="I225" si="24">SUM(G225:H225)</f>
        <v>200000</v>
      </c>
      <c r="J225" s="63"/>
      <c r="K225" s="74" t="s">
        <v>355</v>
      </c>
      <c r="L225" s="76"/>
      <c r="M225" s="75">
        <f>M222-E225</f>
        <v>0</v>
      </c>
      <c r="N225" s="77"/>
      <c r="O225" s="76"/>
      <c r="P225" s="75">
        <f>P222-H225</f>
        <v>0</v>
      </c>
      <c r="Q225" s="7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G225" s="47"/>
      <c r="CH225" s="47"/>
      <c r="CI225" s="47"/>
      <c r="CJ225" s="47"/>
      <c r="CK225" s="47"/>
      <c r="CL225" s="47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</row>
    <row r="226" spans="1:133" ht="13.5" thickBot="1" x14ac:dyDescent="0.25">
      <c r="A226" s="62"/>
      <c r="B226" s="60" t="s">
        <v>357</v>
      </c>
      <c r="C226" s="62" t="s">
        <v>358</v>
      </c>
      <c r="D226" s="63">
        <f>'[4]6174'!$U$240</f>
        <v>10655970</v>
      </c>
      <c r="E226" s="63"/>
      <c r="F226" s="63">
        <f>SUM(D226:E226)</f>
        <v>10655970</v>
      </c>
      <c r="G226" s="63">
        <f>'[4]6174'!$Y$240</f>
        <v>10655970</v>
      </c>
      <c r="H226" s="63"/>
      <c r="I226" s="63">
        <f>SUM(G226:H226)</f>
        <v>10655970</v>
      </c>
      <c r="J226" s="63"/>
      <c r="K226" s="78" t="s">
        <v>355</v>
      </c>
      <c r="L226" s="79"/>
      <c r="M226" s="79"/>
      <c r="N226" s="81">
        <f>N222-E226</f>
        <v>0</v>
      </c>
      <c r="O226" s="79"/>
      <c r="P226" s="79"/>
      <c r="Q226" s="81">
        <f>Q222-H226</f>
        <v>0</v>
      </c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G226" s="47"/>
      <c r="CH226" s="47"/>
      <c r="CI226" s="47"/>
      <c r="CJ226" s="47"/>
      <c r="CK226" s="47"/>
      <c r="CL226" s="47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</row>
    <row r="227" spans="1:133" x14ac:dyDescent="0.2">
      <c r="A227" s="62"/>
      <c r="B227" s="62"/>
      <c r="C227" s="67" t="s">
        <v>359</v>
      </c>
      <c r="D227" s="68">
        <f>SUM(D224:D226)</f>
        <v>10655970</v>
      </c>
      <c r="E227" s="68">
        <f t="shared" ref="E227:H227" si="25">SUM(E224:E226)</f>
        <v>200000</v>
      </c>
      <c r="F227" s="68">
        <f>SUM(F224:F226)</f>
        <v>10855970</v>
      </c>
      <c r="G227" s="68">
        <f t="shared" si="25"/>
        <v>10655970</v>
      </c>
      <c r="H227" s="68">
        <f t="shared" si="25"/>
        <v>200000</v>
      </c>
      <c r="I227" s="68">
        <f>SUM(I224:I226)</f>
        <v>10855970</v>
      </c>
      <c r="J227" s="63"/>
      <c r="K227" s="63"/>
      <c r="L227" s="47"/>
      <c r="M227" s="47"/>
      <c r="N227" s="47"/>
      <c r="O227" s="63"/>
      <c r="P227" s="63"/>
      <c r="Q227" s="63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G227" s="47"/>
      <c r="CH227" s="47"/>
      <c r="CI227" s="47"/>
      <c r="CJ227" s="47"/>
      <c r="CK227" s="47"/>
      <c r="CL227" s="47"/>
      <c r="CM227" s="47"/>
      <c r="CN227" s="47"/>
      <c r="CO227" s="47"/>
      <c r="CP227" s="4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</row>
    <row r="228" spans="1:133" x14ac:dyDescent="0.2"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</row>
    <row r="229" spans="1:133" x14ac:dyDescent="0.2">
      <c r="D229" s="47"/>
      <c r="E229" s="47"/>
      <c r="F229" s="47"/>
      <c r="G229" s="47"/>
      <c r="H229" s="47"/>
      <c r="I229" s="47"/>
      <c r="J229" s="47"/>
      <c r="K229" s="47"/>
      <c r="L229" s="84"/>
      <c r="M229" s="84"/>
      <c r="N229" s="84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</row>
    <row r="230" spans="1:133" ht="12.75" customHeight="1" x14ac:dyDescent="0.25">
      <c r="A230" s="82" t="s">
        <v>360</v>
      </c>
      <c r="B230" s="229" t="s">
        <v>387</v>
      </c>
      <c r="C230" s="229"/>
      <c r="D230" s="229"/>
      <c r="E230" s="229"/>
      <c r="F230" s="229"/>
      <c r="G230" s="229"/>
      <c r="H230" s="229"/>
      <c r="I230" s="229"/>
      <c r="J230" s="229"/>
      <c r="K230" s="229"/>
      <c r="L230" s="229"/>
      <c r="M230" s="229"/>
      <c r="N230" s="229"/>
      <c r="O230" s="99"/>
      <c r="P230" s="99"/>
      <c r="Q230" s="99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</row>
    <row r="231" spans="1:133" ht="12.75" customHeight="1" x14ac:dyDescent="0.25">
      <c r="A231" s="83"/>
      <c r="B231" s="229"/>
      <c r="C231" s="229"/>
      <c r="D231" s="229"/>
      <c r="E231" s="229"/>
      <c r="F231" s="229"/>
      <c r="G231" s="229"/>
      <c r="H231" s="229"/>
      <c r="I231" s="229"/>
      <c r="J231" s="229"/>
      <c r="K231" s="229"/>
      <c r="L231" s="229"/>
      <c r="M231" s="229"/>
      <c r="N231" s="229"/>
      <c r="O231" s="99"/>
      <c r="P231" s="99"/>
      <c r="Q231" s="99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G231" s="47"/>
      <c r="CH231" s="47"/>
      <c r="CI231" s="47"/>
      <c r="CJ231" s="47"/>
      <c r="CK231" s="47"/>
      <c r="CL231" s="47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</row>
    <row r="232" spans="1:133" ht="12.75" customHeight="1" x14ac:dyDescent="0.25">
      <c r="A232" s="83"/>
      <c r="B232" s="229"/>
      <c r="C232" s="229"/>
      <c r="D232" s="229"/>
      <c r="E232" s="229"/>
      <c r="F232" s="229"/>
      <c r="G232" s="229"/>
      <c r="H232" s="229"/>
      <c r="I232" s="229"/>
      <c r="J232" s="229"/>
      <c r="K232" s="229"/>
      <c r="L232" s="229"/>
      <c r="M232" s="229"/>
      <c r="N232" s="229"/>
      <c r="O232" s="99"/>
      <c r="P232" s="99"/>
      <c r="Q232" s="99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G232" s="47"/>
      <c r="CH232" s="47"/>
      <c r="CI232" s="47"/>
      <c r="CJ232" s="47"/>
      <c r="CK232" s="47"/>
      <c r="CL232" s="47"/>
      <c r="CM232" s="47"/>
      <c r="CN232" s="47"/>
      <c r="CO232" s="47"/>
      <c r="CP232" s="4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</row>
    <row r="233" spans="1:133" ht="12.75" customHeight="1" x14ac:dyDescent="0.25">
      <c r="A233" s="83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G233" s="47"/>
      <c r="CH233" s="47"/>
      <c r="CI233" s="47"/>
      <c r="CJ233" s="47"/>
      <c r="CK233" s="47"/>
      <c r="CL233" s="47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</row>
    <row r="234" spans="1:133" ht="12.75" customHeight="1" x14ac:dyDescent="0.25">
      <c r="A234" s="83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G234" s="47"/>
      <c r="CH234" s="47"/>
      <c r="CI234" s="47"/>
      <c r="CJ234" s="47"/>
      <c r="CK234" s="47"/>
      <c r="CL234" s="47"/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</row>
    <row r="235" spans="1:133" x14ac:dyDescent="0.2"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</row>
    <row r="236" spans="1:133" x14ac:dyDescent="0.2"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G236" s="47"/>
      <c r="CH236" s="47"/>
      <c r="CI236" s="47"/>
      <c r="CJ236" s="47"/>
      <c r="CK236" s="47"/>
      <c r="CL236" s="47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</row>
    <row r="237" spans="1:133" x14ac:dyDescent="0.2"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G237" s="47"/>
      <c r="CH237" s="47"/>
      <c r="CI237" s="47"/>
      <c r="CJ237" s="47"/>
      <c r="CK237" s="47"/>
      <c r="CL237" s="47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</row>
    <row r="238" spans="1:133" x14ac:dyDescent="0.2"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G238" s="47"/>
      <c r="CH238" s="47"/>
      <c r="CI238" s="47"/>
      <c r="CJ238" s="47"/>
      <c r="CK238" s="47"/>
      <c r="CL238" s="47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</row>
    <row r="239" spans="1:133" x14ac:dyDescent="0.2"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G239" s="47"/>
      <c r="CH239" s="47"/>
      <c r="CI239" s="47"/>
      <c r="CJ239" s="47"/>
      <c r="CK239" s="47"/>
      <c r="CL239" s="47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</row>
    <row r="240" spans="1:133" x14ac:dyDescent="0.2"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</row>
    <row r="241" spans="4:133" x14ac:dyDescent="0.2"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</row>
    <row r="242" spans="4:133" x14ac:dyDescent="0.2"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G242" s="47"/>
      <c r="CH242" s="47"/>
      <c r="CI242" s="47"/>
      <c r="CJ242" s="47"/>
      <c r="CK242" s="47"/>
      <c r="CL242" s="47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</row>
    <row r="243" spans="4:133" x14ac:dyDescent="0.2"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</row>
    <row r="244" spans="4:133" x14ac:dyDescent="0.2"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</row>
    <row r="245" spans="4:133" x14ac:dyDescent="0.2"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</row>
    <row r="246" spans="4:133" x14ac:dyDescent="0.2"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</row>
    <row r="247" spans="4:133" x14ac:dyDescent="0.2"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</row>
    <row r="248" spans="4:133" x14ac:dyDescent="0.2"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</row>
    <row r="249" spans="4:133" x14ac:dyDescent="0.2"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</row>
    <row r="250" spans="4:133" x14ac:dyDescent="0.2"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</row>
    <row r="251" spans="4:133" x14ac:dyDescent="0.2"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</row>
    <row r="252" spans="4:133" x14ac:dyDescent="0.2"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</row>
    <row r="253" spans="4:133" x14ac:dyDescent="0.2"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</row>
    <row r="254" spans="4:133" x14ac:dyDescent="0.2"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</row>
    <row r="255" spans="4:133" x14ac:dyDescent="0.2"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</row>
    <row r="256" spans="4:133" x14ac:dyDescent="0.2"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</row>
    <row r="257" spans="4:133" x14ac:dyDescent="0.2"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</row>
    <row r="258" spans="4:133" x14ac:dyDescent="0.2"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</row>
    <row r="259" spans="4:133" x14ac:dyDescent="0.2"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G259" s="47"/>
      <c r="CH259" s="47"/>
      <c r="CI259" s="47"/>
      <c r="CJ259" s="47"/>
      <c r="CK259" s="47"/>
      <c r="CL259" s="47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</row>
    <row r="260" spans="4:133" x14ac:dyDescent="0.2"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</row>
    <row r="261" spans="4:133" x14ac:dyDescent="0.2"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G261" s="47"/>
      <c r="CH261" s="47"/>
      <c r="CI261" s="47"/>
      <c r="CJ261" s="47"/>
      <c r="CK261" s="47"/>
      <c r="CL261" s="47"/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</row>
    <row r="262" spans="4:133" x14ac:dyDescent="0.2"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</row>
    <row r="263" spans="4:133" x14ac:dyDescent="0.2"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G263" s="47"/>
      <c r="CH263" s="47"/>
      <c r="CI263" s="47"/>
      <c r="CJ263" s="47"/>
      <c r="CK263" s="47"/>
      <c r="CL263" s="47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</row>
    <row r="264" spans="4:133" x14ac:dyDescent="0.2"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</row>
    <row r="265" spans="4:133" x14ac:dyDescent="0.2"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</row>
    <row r="266" spans="4:133" x14ac:dyDescent="0.2"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</row>
    <row r="267" spans="4:133" x14ac:dyDescent="0.2"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</row>
    <row r="268" spans="4:133" x14ac:dyDescent="0.2"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</row>
    <row r="269" spans="4:133" x14ac:dyDescent="0.2"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</row>
    <row r="270" spans="4:133" x14ac:dyDescent="0.2"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</row>
    <row r="271" spans="4:133" x14ac:dyDescent="0.2"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</row>
    <row r="272" spans="4:133" x14ac:dyDescent="0.2"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</row>
    <row r="273" spans="4:133" x14ac:dyDescent="0.2"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</row>
    <row r="274" spans="4:133" x14ac:dyDescent="0.2"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</row>
    <row r="275" spans="4:133" x14ac:dyDescent="0.2"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</row>
    <row r="276" spans="4:133" x14ac:dyDescent="0.2"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</row>
    <row r="277" spans="4:133" x14ac:dyDescent="0.2"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</row>
    <row r="278" spans="4:133" x14ac:dyDescent="0.2"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</row>
    <row r="279" spans="4:133" x14ac:dyDescent="0.2"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</row>
    <row r="280" spans="4:133" x14ac:dyDescent="0.2"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</row>
    <row r="281" spans="4:133" x14ac:dyDescent="0.2"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</row>
    <row r="282" spans="4:133" x14ac:dyDescent="0.2"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</row>
    <row r="283" spans="4:133" x14ac:dyDescent="0.2"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</row>
    <row r="284" spans="4:133" x14ac:dyDescent="0.2"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</row>
    <row r="285" spans="4:133" x14ac:dyDescent="0.2"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</row>
    <row r="286" spans="4:133" x14ac:dyDescent="0.2"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</row>
    <row r="287" spans="4:133" x14ac:dyDescent="0.2"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</row>
    <row r="288" spans="4:133" x14ac:dyDescent="0.2"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</row>
    <row r="289" spans="4:133" x14ac:dyDescent="0.2"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</row>
    <row r="290" spans="4:133" x14ac:dyDescent="0.2"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G290" s="47"/>
      <c r="CH290" s="47"/>
      <c r="CI290" s="47"/>
      <c r="CJ290" s="47"/>
      <c r="CK290" s="47"/>
      <c r="CL290" s="47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</row>
    <row r="291" spans="4:133" x14ac:dyDescent="0.2"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</row>
    <row r="292" spans="4:133" x14ac:dyDescent="0.2"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G292" s="47"/>
      <c r="CH292" s="47"/>
      <c r="CI292" s="47"/>
      <c r="CJ292" s="47"/>
      <c r="CK292" s="47"/>
      <c r="CL292" s="47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</row>
    <row r="293" spans="4:133" x14ac:dyDescent="0.2"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</row>
    <row r="294" spans="4:133" x14ac:dyDescent="0.2"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47"/>
      <c r="AQ294" s="47"/>
      <c r="AR294" s="47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G294" s="47"/>
      <c r="CH294" s="47"/>
      <c r="CI294" s="47"/>
      <c r="CJ294" s="47"/>
      <c r="CK294" s="47"/>
      <c r="CL294" s="47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</row>
    <row r="295" spans="4:133" x14ac:dyDescent="0.2"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</row>
    <row r="296" spans="4:133" x14ac:dyDescent="0.2"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  <c r="AR296" s="47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G296" s="47"/>
      <c r="CH296" s="47"/>
      <c r="CI296" s="47"/>
      <c r="CJ296" s="47"/>
      <c r="CK296" s="47"/>
      <c r="CL296" s="47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</row>
    <row r="297" spans="4:133" x14ac:dyDescent="0.2"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</row>
    <row r="298" spans="4:133" x14ac:dyDescent="0.2"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G298" s="47"/>
      <c r="CH298" s="47"/>
      <c r="CI298" s="47"/>
      <c r="CJ298" s="47"/>
      <c r="CK298" s="47"/>
      <c r="CL298" s="47"/>
      <c r="CM298" s="47"/>
      <c r="CN298" s="47"/>
      <c r="CO298" s="47"/>
      <c r="CP298" s="4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</row>
    <row r="299" spans="4:133" x14ac:dyDescent="0.2"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</row>
    <row r="300" spans="4:133" x14ac:dyDescent="0.2"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</row>
    <row r="301" spans="4:133" x14ac:dyDescent="0.2"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</row>
    <row r="302" spans="4:133" x14ac:dyDescent="0.2"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</row>
    <row r="303" spans="4:133" x14ac:dyDescent="0.2"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</row>
    <row r="304" spans="4:133" x14ac:dyDescent="0.2"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</row>
    <row r="305" spans="4:133" x14ac:dyDescent="0.2"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</row>
    <row r="306" spans="4:133" x14ac:dyDescent="0.2"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</row>
    <row r="307" spans="4:133" x14ac:dyDescent="0.2"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</row>
    <row r="308" spans="4:133" x14ac:dyDescent="0.2"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</row>
    <row r="309" spans="4:133" x14ac:dyDescent="0.2"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</row>
    <row r="310" spans="4:133" x14ac:dyDescent="0.2"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</row>
    <row r="311" spans="4:133" x14ac:dyDescent="0.2"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</row>
    <row r="312" spans="4:133" x14ac:dyDescent="0.2"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</row>
    <row r="313" spans="4:133" x14ac:dyDescent="0.2"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</row>
    <row r="314" spans="4:133" x14ac:dyDescent="0.2"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</row>
    <row r="315" spans="4:133" x14ac:dyDescent="0.2"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</row>
    <row r="316" spans="4:133" x14ac:dyDescent="0.2"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</row>
    <row r="317" spans="4:133" x14ac:dyDescent="0.2"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</row>
    <row r="318" spans="4:133" x14ac:dyDescent="0.2"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</row>
    <row r="319" spans="4:133" x14ac:dyDescent="0.2"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</row>
    <row r="320" spans="4:133" x14ac:dyDescent="0.2"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</row>
    <row r="321" spans="4:133" x14ac:dyDescent="0.2"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</row>
    <row r="322" spans="4:133" x14ac:dyDescent="0.2"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</row>
    <row r="323" spans="4:133" x14ac:dyDescent="0.2"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G323" s="47"/>
      <c r="CH323" s="47"/>
      <c r="CI323" s="47"/>
      <c r="CJ323" s="47"/>
      <c r="CK323" s="47"/>
      <c r="CL323" s="47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</row>
    <row r="324" spans="4:133" x14ac:dyDescent="0.2"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G324" s="47"/>
      <c r="CH324" s="47"/>
      <c r="CI324" s="47"/>
      <c r="CJ324" s="47"/>
      <c r="CK324" s="47"/>
      <c r="CL324" s="47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</row>
    <row r="325" spans="4:133" x14ac:dyDescent="0.2"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</row>
    <row r="326" spans="4:133" x14ac:dyDescent="0.2"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</row>
    <row r="327" spans="4:133" x14ac:dyDescent="0.2"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</row>
    <row r="328" spans="4:133" x14ac:dyDescent="0.2"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</row>
    <row r="329" spans="4:133" x14ac:dyDescent="0.2"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G329" s="47"/>
      <c r="CH329" s="47"/>
      <c r="CI329" s="47"/>
      <c r="CJ329" s="47"/>
      <c r="CK329" s="47"/>
      <c r="CL329" s="47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</row>
    <row r="330" spans="4:133" x14ac:dyDescent="0.2"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</row>
    <row r="331" spans="4:133" x14ac:dyDescent="0.2"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</row>
    <row r="332" spans="4:133" x14ac:dyDescent="0.2"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</row>
    <row r="333" spans="4:133" x14ac:dyDescent="0.2"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</row>
    <row r="334" spans="4:133" x14ac:dyDescent="0.2"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</row>
    <row r="335" spans="4:133" x14ac:dyDescent="0.2"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</row>
    <row r="336" spans="4:133" x14ac:dyDescent="0.2"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</row>
    <row r="337" spans="4:133" x14ac:dyDescent="0.2"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</row>
    <row r="338" spans="4:133" x14ac:dyDescent="0.2"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</row>
    <row r="339" spans="4:133" x14ac:dyDescent="0.2"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G339" s="47"/>
      <c r="CH339" s="47"/>
      <c r="CI339" s="47"/>
      <c r="CJ339" s="47"/>
      <c r="CK339" s="47"/>
      <c r="CL339" s="47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</row>
    <row r="340" spans="4:133" x14ac:dyDescent="0.2"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</row>
    <row r="341" spans="4:133" x14ac:dyDescent="0.2"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G341" s="47"/>
      <c r="CH341" s="47"/>
      <c r="CI341" s="47"/>
      <c r="CJ341" s="47"/>
      <c r="CK341" s="47"/>
      <c r="CL341" s="47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</row>
    <row r="342" spans="4:133" x14ac:dyDescent="0.2"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</row>
    <row r="343" spans="4:133" x14ac:dyDescent="0.2"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G343" s="47"/>
      <c r="CH343" s="47"/>
      <c r="CI343" s="47"/>
      <c r="CJ343" s="47"/>
      <c r="CK343" s="47"/>
      <c r="CL343" s="47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</row>
    <row r="344" spans="4:133" x14ac:dyDescent="0.2"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G344" s="47"/>
      <c r="CH344" s="47"/>
      <c r="CI344" s="47"/>
      <c r="CJ344" s="47"/>
      <c r="CK344" s="47"/>
      <c r="CL344" s="47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</row>
    <row r="345" spans="4:133" x14ac:dyDescent="0.2"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</row>
    <row r="346" spans="4:133" x14ac:dyDescent="0.2"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G346" s="47"/>
      <c r="CH346" s="47"/>
      <c r="CI346" s="47"/>
      <c r="CJ346" s="47"/>
      <c r="CK346" s="47"/>
      <c r="CL346" s="47"/>
      <c r="CM346" s="47"/>
      <c r="CN346" s="47"/>
      <c r="CO346" s="47"/>
      <c r="CP346" s="4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</row>
    <row r="347" spans="4:133" x14ac:dyDescent="0.2"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</row>
    <row r="348" spans="4:133" x14ac:dyDescent="0.2"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</row>
    <row r="349" spans="4:133" x14ac:dyDescent="0.2"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</row>
    <row r="350" spans="4:133" x14ac:dyDescent="0.2"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</row>
    <row r="351" spans="4:133" x14ac:dyDescent="0.2"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</row>
    <row r="352" spans="4:133" x14ac:dyDescent="0.2"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G352" s="47"/>
      <c r="CH352" s="47"/>
      <c r="CI352" s="47"/>
      <c r="CJ352" s="47"/>
      <c r="CK352" s="47"/>
      <c r="CL352" s="47"/>
      <c r="CM352" s="47"/>
      <c r="CN352" s="47"/>
      <c r="CO352" s="47"/>
      <c r="CP352" s="4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</row>
    <row r="353" spans="4:133" x14ac:dyDescent="0.2"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</row>
    <row r="354" spans="4:133" x14ac:dyDescent="0.2"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G354" s="47"/>
      <c r="CH354" s="47"/>
      <c r="CI354" s="47"/>
      <c r="CJ354" s="47"/>
      <c r="CK354" s="47"/>
      <c r="CL354" s="47"/>
      <c r="CM354" s="47"/>
      <c r="CN354" s="47"/>
      <c r="CO354" s="47"/>
      <c r="CP354" s="4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</row>
    <row r="355" spans="4:133" x14ac:dyDescent="0.2"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</row>
    <row r="356" spans="4:133" x14ac:dyDescent="0.2"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G356" s="47"/>
      <c r="CH356" s="47"/>
      <c r="CI356" s="47"/>
      <c r="CJ356" s="47"/>
      <c r="CK356" s="47"/>
      <c r="CL356" s="47"/>
      <c r="CM356" s="47"/>
      <c r="CN356" s="47"/>
      <c r="CO356" s="47"/>
      <c r="CP356" s="4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</row>
    <row r="357" spans="4:133" x14ac:dyDescent="0.2"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</row>
    <row r="358" spans="4:133" x14ac:dyDescent="0.2"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G358" s="47"/>
      <c r="CH358" s="47"/>
      <c r="CI358" s="47"/>
      <c r="CJ358" s="47"/>
      <c r="CK358" s="47"/>
      <c r="CL358" s="47"/>
      <c r="CM358" s="47"/>
      <c r="CN358" s="47"/>
      <c r="CO358" s="47"/>
      <c r="CP358" s="4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</row>
    <row r="359" spans="4:133" x14ac:dyDescent="0.2"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</row>
    <row r="360" spans="4:133" x14ac:dyDescent="0.2"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G360" s="47"/>
      <c r="CH360" s="47"/>
      <c r="CI360" s="47"/>
      <c r="CJ360" s="47"/>
      <c r="CK360" s="47"/>
      <c r="CL360" s="47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</row>
    <row r="361" spans="4:133" x14ac:dyDescent="0.2"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</row>
    <row r="362" spans="4:133" x14ac:dyDescent="0.2"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G362" s="47"/>
      <c r="CH362" s="47"/>
      <c r="CI362" s="47"/>
      <c r="CJ362" s="47"/>
      <c r="CK362" s="47"/>
      <c r="CL362" s="47"/>
      <c r="CM362" s="47"/>
      <c r="CN362" s="47"/>
      <c r="CO362" s="47"/>
      <c r="CP362" s="4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</row>
    <row r="363" spans="4:133" x14ac:dyDescent="0.2"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</row>
    <row r="364" spans="4:133" x14ac:dyDescent="0.2"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G364" s="47"/>
      <c r="CH364" s="47"/>
      <c r="CI364" s="47"/>
      <c r="CJ364" s="47"/>
      <c r="CK364" s="47"/>
      <c r="CL364" s="47"/>
      <c r="CM364" s="47"/>
      <c r="CN364" s="47"/>
      <c r="CO364" s="47"/>
      <c r="CP364" s="4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</row>
    <row r="365" spans="4:133" x14ac:dyDescent="0.2"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</row>
    <row r="366" spans="4:133" x14ac:dyDescent="0.2"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G366" s="47"/>
      <c r="CH366" s="47"/>
      <c r="CI366" s="47"/>
      <c r="CJ366" s="47"/>
      <c r="CK366" s="47"/>
      <c r="CL366" s="47"/>
      <c r="CM366" s="47"/>
      <c r="CN366" s="47"/>
      <c r="CO366" s="47"/>
      <c r="CP366" s="4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</row>
    <row r="367" spans="4:133" x14ac:dyDescent="0.2"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</row>
    <row r="368" spans="4:133" x14ac:dyDescent="0.2"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G368" s="47"/>
      <c r="CH368" s="47"/>
      <c r="CI368" s="47"/>
      <c r="CJ368" s="47"/>
      <c r="CK368" s="47"/>
      <c r="CL368" s="47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</row>
    <row r="369" spans="4:133" x14ac:dyDescent="0.2"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</row>
    <row r="370" spans="4:133" x14ac:dyDescent="0.2"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G370" s="47"/>
      <c r="CH370" s="47"/>
      <c r="CI370" s="47"/>
      <c r="CJ370" s="47"/>
      <c r="CK370" s="47"/>
      <c r="CL370" s="47"/>
      <c r="CM370" s="47"/>
      <c r="CN370" s="47"/>
      <c r="CO370" s="47"/>
      <c r="CP370" s="4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</row>
    <row r="371" spans="4:133" x14ac:dyDescent="0.2"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G371" s="47"/>
      <c r="CH371" s="47"/>
      <c r="CI371" s="47"/>
      <c r="CJ371" s="47"/>
      <c r="CK371" s="47"/>
      <c r="CL371" s="47"/>
      <c r="CM371" s="47"/>
      <c r="CN371" s="47"/>
      <c r="CO371" s="47"/>
      <c r="CP371" s="4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</row>
    <row r="372" spans="4:133" x14ac:dyDescent="0.2"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47"/>
      <c r="AQ372" s="47"/>
      <c r="AR372" s="47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G372" s="47"/>
      <c r="CH372" s="47"/>
      <c r="CI372" s="47"/>
      <c r="CJ372" s="47"/>
      <c r="CK372" s="47"/>
      <c r="CL372" s="47"/>
      <c r="CM372" s="47"/>
      <c r="CN372" s="47"/>
      <c r="CO372" s="47"/>
      <c r="CP372" s="4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</row>
    <row r="373" spans="4:133" x14ac:dyDescent="0.2"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</row>
    <row r="374" spans="4:133" x14ac:dyDescent="0.2"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47"/>
      <c r="AQ374" s="47"/>
      <c r="AR374" s="47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G374" s="47"/>
      <c r="CH374" s="47"/>
      <c r="CI374" s="47"/>
      <c r="CJ374" s="47"/>
      <c r="CK374" s="47"/>
      <c r="CL374" s="47"/>
      <c r="CM374" s="47"/>
      <c r="CN374" s="47"/>
      <c r="CO374" s="47"/>
      <c r="CP374" s="4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</row>
    <row r="375" spans="4:133" x14ac:dyDescent="0.2"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G375" s="47"/>
      <c r="CH375" s="47"/>
      <c r="CI375" s="47"/>
      <c r="CJ375" s="47"/>
      <c r="CK375" s="47"/>
      <c r="CL375" s="47"/>
      <c r="CM375" s="47"/>
      <c r="CN375" s="47"/>
      <c r="CO375" s="47"/>
      <c r="CP375" s="4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</row>
    <row r="376" spans="4:133" x14ac:dyDescent="0.2"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G376" s="47"/>
      <c r="CH376" s="47"/>
      <c r="CI376" s="47"/>
      <c r="CJ376" s="47"/>
      <c r="CK376" s="47"/>
      <c r="CL376" s="47"/>
      <c r="CM376" s="47"/>
      <c r="CN376" s="47"/>
      <c r="CO376" s="47"/>
      <c r="CP376" s="4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</row>
    <row r="377" spans="4:133" x14ac:dyDescent="0.2"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</row>
    <row r="378" spans="4:133" x14ac:dyDescent="0.2"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G378" s="47"/>
      <c r="CH378" s="47"/>
      <c r="CI378" s="47"/>
      <c r="CJ378" s="47"/>
      <c r="CK378" s="47"/>
      <c r="CL378" s="47"/>
      <c r="CM378" s="47"/>
      <c r="CN378" s="47"/>
      <c r="CO378" s="47"/>
      <c r="CP378" s="4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</row>
    <row r="379" spans="4:133" x14ac:dyDescent="0.2"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</row>
    <row r="380" spans="4:133" x14ac:dyDescent="0.2"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</row>
    <row r="381" spans="4:133" x14ac:dyDescent="0.2"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G381" s="47"/>
      <c r="CH381" s="47"/>
      <c r="CI381" s="47"/>
      <c r="CJ381" s="47"/>
      <c r="CK381" s="47"/>
      <c r="CL381" s="47"/>
      <c r="CM381" s="47"/>
      <c r="CN381" s="47"/>
      <c r="CO381" s="47"/>
      <c r="CP381" s="4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</row>
    <row r="382" spans="4:133" x14ac:dyDescent="0.2"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G382" s="47"/>
      <c r="CH382" s="47"/>
      <c r="CI382" s="47"/>
      <c r="CJ382" s="47"/>
      <c r="CK382" s="47"/>
      <c r="CL382" s="47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</row>
    <row r="383" spans="4:133" x14ac:dyDescent="0.2"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G383" s="47"/>
      <c r="CH383" s="47"/>
      <c r="CI383" s="47"/>
      <c r="CJ383" s="47"/>
      <c r="CK383" s="47"/>
      <c r="CL383" s="47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</row>
    <row r="384" spans="4:133" x14ac:dyDescent="0.2"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</row>
    <row r="385" spans="4:133" x14ac:dyDescent="0.2"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</row>
    <row r="386" spans="4:133" x14ac:dyDescent="0.2"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G386" s="47"/>
      <c r="CH386" s="47"/>
      <c r="CI386" s="47"/>
      <c r="CJ386" s="47"/>
      <c r="CK386" s="47"/>
      <c r="CL386" s="47"/>
      <c r="CM386" s="47"/>
      <c r="CN386" s="47"/>
      <c r="CO386" s="47"/>
      <c r="CP386" s="4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</row>
    <row r="387" spans="4:133" x14ac:dyDescent="0.2"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G387" s="47"/>
      <c r="CH387" s="47"/>
      <c r="CI387" s="47"/>
      <c r="CJ387" s="47"/>
      <c r="CK387" s="47"/>
      <c r="CL387" s="47"/>
      <c r="CM387" s="47"/>
      <c r="CN387" s="47"/>
      <c r="CO387" s="47"/>
      <c r="CP387" s="4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</row>
    <row r="388" spans="4:133" x14ac:dyDescent="0.2"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G388" s="47"/>
      <c r="CH388" s="47"/>
      <c r="CI388" s="47"/>
      <c r="CJ388" s="47"/>
      <c r="CK388" s="47"/>
      <c r="CL388" s="47"/>
      <c r="CM388" s="47"/>
      <c r="CN388" s="47"/>
      <c r="CO388" s="47"/>
      <c r="CP388" s="4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</row>
    <row r="389" spans="4:133" x14ac:dyDescent="0.2"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G389" s="47"/>
      <c r="CH389" s="47"/>
      <c r="CI389" s="47"/>
      <c r="CJ389" s="47"/>
      <c r="CK389" s="47"/>
      <c r="CL389" s="47"/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</row>
    <row r="390" spans="4:133" x14ac:dyDescent="0.2"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</row>
    <row r="391" spans="4:133" x14ac:dyDescent="0.2"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</row>
    <row r="392" spans="4:133" x14ac:dyDescent="0.2"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</row>
    <row r="393" spans="4:133" x14ac:dyDescent="0.2"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G393" s="47"/>
      <c r="CH393" s="47"/>
      <c r="CI393" s="47"/>
      <c r="CJ393" s="47"/>
      <c r="CK393" s="47"/>
      <c r="CL393" s="47"/>
      <c r="CM393" s="47"/>
      <c r="CN393" s="47"/>
      <c r="CO393" s="47"/>
      <c r="CP393" s="4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</row>
    <row r="394" spans="4:133" x14ac:dyDescent="0.2"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</row>
    <row r="395" spans="4:133" x14ac:dyDescent="0.2"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</row>
    <row r="396" spans="4:133" x14ac:dyDescent="0.2"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</row>
    <row r="397" spans="4:133" x14ac:dyDescent="0.2"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</row>
    <row r="398" spans="4:133" x14ac:dyDescent="0.2"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</row>
    <row r="399" spans="4:133" x14ac:dyDescent="0.2"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</row>
    <row r="400" spans="4:133" x14ac:dyDescent="0.2"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</row>
    <row r="401" spans="4:133" x14ac:dyDescent="0.2"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</row>
    <row r="402" spans="4:133" x14ac:dyDescent="0.2"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</row>
    <row r="403" spans="4:133" x14ac:dyDescent="0.2"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</row>
    <row r="404" spans="4:133" x14ac:dyDescent="0.2"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</row>
    <row r="405" spans="4:133" x14ac:dyDescent="0.2"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</row>
    <row r="406" spans="4:133" x14ac:dyDescent="0.2"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</row>
    <row r="407" spans="4:133" x14ac:dyDescent="0.2"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</row>
    <row r="408" spans="4:133" x14ac:dyDescent="0.2"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</row>
    <row r="409" spans="4:133" x14ac:dyDescent="0.2"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</row>
    <row r="410" spans="4:133" x14ac:dyDescent="0.2"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</row>
    <row r="411" spans="4:133" x14ac:dyDescent="0.2"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</row>
    <row r="412" spans="4:133" x14ac:dyDescent="0.2"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</row>
    <row r="413" spans="4:133" x14ac:dyDescent="0.2"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</row>
    <row r="414" spans="4:133" x14ac:dyDescent="0.2"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</row>
    <row r="415" spans="4:133" x14ac:dyDescent="0.2"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</row>
    <row r="416" spans="4:133" x14ac:dyDescent="0.2"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</row>
    <row r="417" spans="4:133" x14ac:dyDescent="0.2"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</row>
    <row r="418" spans="4:133" x14ac:dyDescent="0.2"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</row>
    <row r="419" spans="4:133" x14ac:dyDescent="0.2"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</row>
    <row r="420" spans="4:133" x14ac:dyDescent="0.2"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47"/>
      <c r="AQ420" s="47"/>
      <c r="AR420" s="47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G420" s="47"/>
      <c r="CH420" s="47"/>
      <c r="CI420" s="47"/>
      <c r="CJ420" s="47"/>
      <c r="CK420" s="47"/>
      <c r="CL420" s="47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</row>
    <row r="421" spans="4:133" x14ac:dyDescent="0.2"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</row>
    <row r="422" spans="4:133" x14ac:dyDescent="0.2"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G422" s="47"/>
      <c r="CH422" s="47"/>
      <c r="CI422" s="47"/>
      <c r="CJ422" s="47"/>
      <c r="CK422" s="47"/>
      <c r="CL422" s="47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</row>
    <row r="423" spans="4:133" x14ac:dyDescent="0.2"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47"/>
      <c r="AQ423" s="47"/>
      <c r="AR423" s="47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</row>
    <row r="424" spans="4:133" x14ac:dyDescent="0.2"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</row>
    <row r="425" spans="4:133" x14ac:dyDescent="0.2"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47"/>
      <c r="AQ425" s="47"/>
      <c r="AR425" s="47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</row>
    <row r="426" spans="4:133" x14ac:dyDescent="0.2"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G426" s="47"/>
      <c r="CH426" s="47"/>
      <c r="CI426" s="47"/>
      <c r="CJ426" s="47"/>
      <c r="CK426" s="47"/>
      <c r="CL426" s="47"/>
      <c r="CM426" s="47"/>
      <c r="CN426" s="47"/>
      <c r="CO426" s="47"/>
      <c r="CP426" s="4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</row>
    <row r="427" spans="4:133" x14ac:dyDescent="0.2"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</row>
    <row r="428" spans="4:133" x14ac:dyDescent="0.2"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G428" s="47"/>
      <c r="CH428" s="47"/>
      <c r="CI428" s="47"/>
      <c r="CJ428" s="47"/>
      <c r="CK428" s="47"/>
      <c r="CL428" s="47"/>
      <c r="CM428" s="47"/>
      <c r="CN428" s="47"/>
      <c r="CO428" s="47"/>
      <c r="CP428" s="4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</row>
    <row r="429" spans="4:133" x14ac:dyDescent="0.2"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</row>
    <row r="430" spans="4:133" x14ac:dyDescent="0.2"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G430" s="47"/>
      <c r="CH430" s="47"/>
      <c r="CI430" s="47"/>
      <c r="CJ430" s="47"/>
      <c r="CK430" s="47"/>
      <c r="CL430" s="47"/>
      <c r="CM430" s="47"/>
      <c r="CN430" s="47"/>
      <c r="CO430" s="47"/>
      <c r="CP430" s="4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</row>
    <row r="431" spans="4:133" x14ac:dyDescent="0.2"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</row>
    <row r="432" spans="4:133" x14ac:dyDescent="0.2"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G432" s="47"/>
      <c r="CH432" s="47"/>
      <c r="CI432" s="47"/>
      <c r="CJ432" s="47"/>
      <c r="CK432" s="47"/>
      <c r="CL432" s="47"/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</row>
    <row r="433" spans="4:133" x14ac:dyDescent="0.2"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</row>
    <row r="434" spans="4:133" x14ac:dyDescent="0.2"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G434" s="47"/>
      <c r="CH434" s="47"/>
      <c r="CI434" s="47"/>
      <c r="CJ434" s="47"/>
      <c r="CK434" s="47"/>
      <c r="CL434" s="47"/>
      <c r="CM434" s="47"/>
      <c r="CN434" s="47"/>
      <c r="CO434" s="47"/>
      <c r="CP434" s="4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</row>
    <row r="435" spans="4:133" x14ac:dyDescent="0.2"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47"/>
      <c r="AQ435" s="47"/>
      <c r="AR435" s="47"/>
      <c r="AS435" s="47"/>
      <c r="AT435" s="47"/>
      <c r="AU435" s="47"/>
      <c r="AV435" s="47"/>
      <c r="AW435" s="47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G435" s="47"/>
      <c r="CH435" s="47"/>
      <c r="CI435" s="47"/>
      <c r="CJ435" s="47"/>
      <c r="CK435" s="47"/>
      <c r="CL435" s="47"/>
      <c r="CM435" s="47"/>
      <c r="CN435" s="47"/>
      <c r="CO435" s="47"/>
      <c r="CP435" s="4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</row>
    <row r="436" spans="4:133" x14ac:dyDescent="0.2"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47"/>
      <c r="AQ436" s="47"/>
      <c r="AR436" s="47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G436" s="47"/>
      <c r="CH436" s="47"/>
      <c r="CI436" s="47"/>
      <c r="CJ436" s="47"/>
      <c r="CK436" s="47"/>
      <c r="CL436" s="47"/>
      <c r="CM436" s="47"/>
      <c r="CN436" s="47"/>
      <c r="CO436" s="47"/>
      <c r="CP436" s="4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</row>
    <row r="437" spans="4:133" x14ac:dyDescent="0.2"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47"/>
      <c r="AQ437" s="47"/>
      <c r="AR437" s="47"/>
      <c r="AS437" s="47"/>
      <c r="AT437" s="47"/>
      <c r="AU437" s="47"/>
      <c r="AV437" s="47"/>
      <c r="AW437" s="47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G437" s="47"/>
      <c r="CH437" s="47"/>
      <c r="CI437" s="47"/>
      <c r="CJ437" s="47"/>
      <c r="CK437" s="47"/>
      <c r="CL437" s="47"/>
      <c r="CM437" s="47"/>
      <c r="CN437" s="47"/>
      <c r="CO437" s="47"/>
      <c r="CP437" s="4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</row>
    <row r="438" spans="4:133" x14ac:dyDescent="0.2"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</row>
    <row r="439" spans="4:133" x14ac:dyDescent="0.2"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47"/>
      <c r="AQ439" s="47"/>
      <c r="AR439" s="47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G439" s="47"/>
      <c r="CH439" s="47"/>
      <c r="CI439" s="47"/>
      <c r="CJ439" s="47"/>
      <c r="CK439" s="47"/>
      <c r="CL439" s="47"/>
      <c r="CM439" s="47"/>
      <c r="CN439" s="47"/>
      <c r="CO439" s="47"/>
      <c r="CP439" s="4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</row>
    <row r="440" spans="4:133" x14ac:dyDescent="0.2"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47"/>
      <c r="AQ440" s="47"/>
      <c r="AR440" s="47"/>
      <c r="AS440" s="47"/>
      <c r="AT440" s="47"/>
      <c r="AU440" s="47"/>
      <c r="AV440" s="47"/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G440" s="47"/>
      <c r="CH440" s="47"/>
      <c r="CI440" s="47"/>
      <c r="CJ440" s="47"/>
      <c r="CK440" s="47"/>
      <c r="CL440" s="47"/>
      <c r="CM440" s="47"/>
      <c r="CN440" s="47"/>
      <c r="CO440" s="47"/>
      <c r="CP440" s="4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</row>
    <row r="441" spans="4:133" x14ac:dyDescent="0.2"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47"/>
      <c r="AQ441" s="47"/>
      <c r="AR441" s="47"/>
      <c r="AS441" s="47"/>
      <c r="AT441" s="47"/>
      <c r="AU441" s="47"/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G441" s="47"/>
      <c r="CH441" s="47"/>
      <c r="CI441" s="47"/>
      <c r="CJ441" s="47"/>
      <c r="CK441" s="47"/>
      <c r="CL441" s="47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</row>
    <row r="442" spans="4:133" x14ac:dyDescent="0.2"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47"/>
      <c r="AQ442" s="47"/>
      <c r="AR442" s="47"/>
      <c r="AS442" s="47"/>
      <c r="AT442" s="47"/>
      <c r="AU442" s="47"/>
      <c r="AV442" s="47"/>
      <c r="AW442" s="47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G442" s="47"/>
      <c r="CH442" s="47"/>
      <c r="CI442" s="47"/>
      <c r="CJ442" s="47"/>
      <c r="CK442" s="47"/>
      <c r="CL442" s="47"/>
      <c r="CM442" s="47"/>
      <c r="CN442" s="47"/>
      <c r="CO442" s="47"/>
      <c r="CP442" s="4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</row>
    <row r="443" spans="4:133" x14ac:dyDescent="0.2">
      <c r="D443" s="47"/>
      <c r="E443" s="47"/>
      <c r="F443" s="47"/>
      <c r="G443" s="47"/>
      <c r="H443" s="47"/>
      <c r="I443" s="47"/>
      <c r="J443" s="47"/>
      <c r="K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47"/>
      <c r="AQ443" s="47"/>
      <c r="AR443" s="47"/>
      <c r="AS443" s="47"/>
      <c r="AT443" s="47"/>
      <c r="AU443" s="47"/>
      <c r="AV443" s="47"/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G443" s="47"/>
      <c r="CH443" s="47"/>
      <c r="CI443" s="47"/>
      <c r="CJ443" s="47"/>
      <c r="CK443" s="47"/>
      <c r="CL443" s="47"/>
      <c r="CM443" s="47"/>
      <c r="CN443" s="47"/>
      <c r="CO443" s="47"/>
      <c r="CP443" s="4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</row>
  </sheetData>
  <mergeCells count="3">
    <mergeCell ref="B230:N230"/>
    <mergeCell ref="B231:N231"/>
    <mergeCell ref="B232:N232"/>
  </mergeCells>
  <pageMargins left="0.7" right="0.7" top="0.75" bottom="0.75" header="0.3" footer="0.3"/>
  <pageSetup scale="56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066FE-A565-447B-97DE-8B1D6FBD9FA2}">
  <sheetPr>
    <pageSetUpPr fitToPage="1"/>
  </sheetPr>
  <dimension ref="A1:EC443"/>
  <sheetViews>
    <sheetView topLeftCell="G1" workbookViewId="0">
      <selection activeCell="U228" sqref="U228"/>
    </sheetView>
  </sheetViews>
  <sheetFormatPr defaultColWidth="9.140625" defaultRowHeight="12.75" x14ac:dyDescent="0.2"/>
  <cols>
    <col min="1" max="1" width="16.85546875" style="45" customWidth="1"/>
    <col min="2" max="2" width="9.140625" style="45"/>
    <col min="3" max="3" width="28.28515625" style="45" customWidth="1"/>
    <col min="4" max="5" width="15" style="45" customWidth="1"/>
    <col min="6" max="6" width="13.42578125" style="45" customWidth="1"/>
    <col min="7" max="7" width="14.42578125" style="45" customWidth="1"/>
    <col min="8" max="8" width="15" style="45" customWidth="1"/>
    <col min="9" max="9" width="12.140625" style="45" customWidth="1"/>
    <col min="10" max="10" width="3.28515625" style="45" customWidth="1"/>
    <col min="11" max="11" width="7.85546875" style="45" customWidth="1"/>
    <col min="12" max="13" width="11.42578125" style="45" customWidth="1"/>
    <col min="14" max="14" width="10.85546875" style="45" customWidth="1"/>
    <col min="15" max="15" width="12" style="45" customWidth="1"/>
    <col min="16" max="17" width="11.85546875" style="45" customWidth="1"/>
    <col min="18" max="16384" width="9.140625" style="45"/>
  </cols>
  <sheetData>
    <row r="1" spans="1:133" ht="15.75" x14ac:dyDescent="0.25">
      <c r="A1" s="42" t="s">
        <v>0</v>
      </c>
      <c r="B1" s="43"/>
      <c r="C1" s="44"/>
    </row>
    <row r="2" spans="1:133" ht="15.75" x14ac:dyDescent="0.25">
      <c r="A2" s="42" t="s">
        <v>1</v>
      </c>
      <c r="B2" s="43"/>
      <c r="C2" s="44"/>
    </row>
    <row r="3" spans="1:133" ht="32.25" thickBot="1" x14ac:dyDescent="0.25">
      <c r="A3" s="46" t="s">
        <v>5</v>
      </c>
      <c r="B3" s="43"/>
      <c r="C3" s="44" t="s">
        <v>39</v>
      </c>
      <c r="D3" s="47"/>
      <c r="E3" s="47"/>
      <c r="F3" s="47"/>
      <c r="G3" s="47"/>
      <c r="H3" s="47"/>
      <c r="K3" s="85"/>
      <c r="L3" s="47"/>
      <c r="M3" s="47"/>
      <c r="N3" s="47"/>
      <c r="O3" s="47"/>
      <c r="P3" s="47"/>
      <c r="Q3" s="86"/>
    </row>
    <row r="4" spans="1:133" ht="15.75" x14ac:dyDescent="0.25">
      <c r="A4" s="42" t="s">
        <v>61</v>
      </c>
      <c r="B4" s="48"/>
      <c r="C4" s="49">
        <v>44257</v>
      </c>
      <c r="D4" s="50" t="s">
        <v>62</v>
      </c>
      <c r="E4" s="50" t="s">
        <v>62</v>
      </c>
      <c r="F4" s="50" t="s">
        <v>62</v>
      </c>
      <c r="G4" s="50" t="s">
        <v>63</v>
      </c>
      <c r="H4" s="50" t="s">
        <v>63</v>
      </c>
      <c r="I4" s="50" t="s">
        <v>63</v>
      </c>
      <c r="J4" s="87"/>
      <c r="K4" s="50"/>
      <c r="L4" s="52" t="s">
        <v>62</v>
      </c>
      <c r="M4" s="52" t="s">
        <v>62</v>
      </c>
      <c r="N4" s="52" t="s">
        <v>62</v>
      </c>
      <c r="O4" s="52" t="s">
        <v>63</v>
      </c>
      <c r="P4" s="52" t="s">
        <v>63</v>
      </c>
      <c r="Q4" s="53" t="s">
        <v>63</v>
      </c>
    </row>
    <row r="5" spans="1:133" ht="38.25" x14ac:dyDescent="0.2">
      <c r="A5" s="54" t="s">
        <v>4</v>
      </c>
      <c r="B5" s="54" t="s">
        <v>64</v>
      </c>
      <c r="C5" s="54" t="s">
        <v>65</v>
      </c>
      <c r="D5" s="55" t="s">
        <v>380</v>
      </c>
      <c r="E5" s="55" t="s">
        <v>67</v>
      </c>
      <c r="F5" s="55" t="s">
        <v>68</v>
      </c>
      <c r="G5" s="55" t="s">
        <v>380</v>
      </c>
      <c r="H5" s="55" t="s">
        <v>67</v>
      </c>
      <c r="I5" s="55" t="s">
        <v>68</v>
      </c>
      <c r="J5" s="57"/>
      <c r="K5" s="55"/>
      <c r="L5" s="55" t="s">
        <v>69</v>
      </c>
      <c r="M5" s="55" t="s">
        <v>70</v>
      </c>
      <c r="N5" s="55" t="s">
        <v>71</v>
      </c>
      <c r="O5" s="55" t="s">
        <v>69</v>
      </c>
      <c r="P5" s="55" t="s">
        <v>70</v>
      </c>
      <c r="Q5" s="57" t="s">
        <v>71</v>
      </c>
    </row>
    <row r="6" spans="1:133" x14ac:dyDescent="0.2">
      <c r="J6" s="59"/>
      <c r="Q6" s="59"/>
    </row>
    <row r="7" spans="1:133" x14ac:dyDescent="0.2">
      <c r="A7" s="60">
        <v>7148</v>
      </c>
      <c r="B7" s="61" t="s">
        <v>72</v>
      </c>
      <c r="C7" s="62" t="s">
        <v>73</v>
      </c>
      <c r="D7" s="63">
        <f>'[4]7148'!$K$6</f>
        <v>80670</v>
      </c>
      <c r="E7" s="63"/>
      <c r="F7" s="63">
        <f>+D7+E7</f>
        <v>80670</v>
      </c>
      <c r="G7" s="63">
        <f>'[4]7148'!$Y$6</f>
        <v>83715</v>
      </c>
      <c r="H7" s="63"/>
      <c r="I7" s="63">
        <f>G7+H7</f>
        <v>83715</v>
      </c>
      <c r="J7" s="65"/>
      <c r="K7" s="63"/>
      <c r="L7" s="63"/>
      <c r="M7" s="63"/>
      <c r="N7" s="63">
        <f>+L7+M7</f>
        <v>0</v>
      </c>
      <c r="O7" s="63">
        <f>H7*100%</f>
        <v>0</v>
      </c>
      <c r="P7" s="63">
        <f>+N7+O7</f>
        <v>0</v>
      </c>
      <c r="Q7" s="65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</row>
    <row r="8" spans="1:133" hidden="1" x14ac:dyDescent="0.2">
      <c r="A8" s="60"/>
      <c r="B8" s="61" t="s">
        <v>74</v>
      </c>
      <c r="C8" s="62" t="s">
        <v>75</v>
      </c>
      <c r="D8" s="63"/>
      <c r="E8" s="63"/>
      <c r="F8" s="63">
        <f t="shared" ref="F8:F71" si="0">+D8+E8</f>
        <v>0</v>
      </c>
      <c r="G8" s="63"/>
      <c r="H8" s="63"/>
      <c r="I8" s="63">
        <f t="shared" ref="I8:I71" si="1">G8+H8</f>
        <v>0</v>
      </c>
      <c r="J8" s="63"/>
      <c r="K8" s="97"/>
      <c r="L8" s="63">
        <f t="shared" ref="L8:L34" si="2">E8*100%</f>
        <v>0</v>
      </c>
      <c r="M8" s="63"/>
      <c r="N8" s="63">
        <f t="shared" ref="N8:N71" si="3">+L8+M8</f>
        <v>0</v>
      </c>
      <c r="O8" s="63">
        <f t="shared" ref="O8:O71" si="4">H8*100%</f>
        <v>0</v>
      </c>
      <c r="P8" s="63">
        <f t="shared" ref="P8:P71" si="5">+N8+O8</f>
        <v>0</v>
      </c>
      <c r="Q8" s="65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</row>
    <row r="9" spans="1:133" hidden="1" x14ac:dyDescent="0.2">
      <c r="A9" s="60"/>
      <c r="B9" s="61" t="s">
        <v>76</v>
      </c>
      <c r="C9" s="62" t="s">
        <v>75</v>
      </c>
      <c r="D9" s="63"/>
      <c r="E9" s="63"/>
      <c r="F9" s="63">
        <f t="shared" si="0"/>
        <v>0</v>
      </c>
      <c r="G9" s="63"/>
      <c r="H9" s="63"/>
      <c r="I9" s="63">
        <f t="shared" si="1"/>
        <v>0</v>
      </c>
      <c r="J9" s="63"/>
      <c r="K9" s="97"/>
      <c r="L9" s="63">
        <f t="shared" si="2"/>
        <v>0</v>
      </c>
      <c r="M9" s="63"/>
      <c r="N9" s="63">
        <f t="shared" si="3"/>
        <v>0</v>
      </c>
      <c r="O9" s="63">
        <f t="shared" si="4"/>
        <v>0</v>
      </c>
      <c r="P9" s="63">
        <f t="shared" si="5"/>
        <v>0</v>
      </c>
      <c r="Q9" s="65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</row>
    <row r="10" spans="1:133" hidden="1" x14ac:dyDescent="0.2">
      <c r="A10" s="60"/>
      <c r="B10" s="61" t="s">
        <v>77</v>
      </c>
      <c r="C10" s="62" t="s">
        <v>75</v>
      </c>
      <c r="D10" s="63"/>
      <c r="E10" s="63"/>
      <c r="F10" s="63">
        <f t="shared" si="0"/>
        <v>0</v>
      </c>
      <c r="G10" s="63"/>
      <c r="H10" s="63"/>
      <c r="I10" s="63">
        <f t="shared" si="1"/>
        <v>0</v>
      </c>
      <c r="J10" s="63"/>
      <c r="K10" s="97"/>
      <c r="L10" s="63">
        <f t="shared" si="2"/>
        <v>0</v>
      </c>
      <c r="M10" s="63"/>
      <c r="N10" s="63">
        <f t="shared" si="3"/>
        <v>0</v>
      </c>
      <c r="O10" s="63">
        <f t="shared" si="4"/>
        <v>0</v>
      </c>
      <c r="P10" s="63">
        <f t="shared" si="5"/>
        <v>0</v>
      </c>
      <c r="Q10" s="65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</row>
    <row r="11" spans="1:133" hidden="1" x14ac:dyDescent="0.2">
      <c r="A11" s="60"/>
      <c r="B11" s="61" t="s">
        <v>78</v>
      </c>
      <c r="C11" s="62" t="s">
        <v>75</v>
      </c>
      <c r="D11" s="63"/>
      <c r="E11" s="63"/>
      <c r="F11" s="63">
        <f t="shared" si="0"/>
        <v>0</v>
      </c>
      <c r="G11" s="63"/>
      <c r="H11" s="63"/>
      <c r="I11" s="63">
        <f t="shared" si="1"/>
        <v>0</v>
      </c>
      <c r="J11" s="63"/>
      <c r="K11" s="97"/>
      <c r="L11" s="63">
        <f t="shared" si="2"/>
        <v>0</v>
      </c>
      <c r="M11" s="63"/>
      <c r="N11" s="63">
        <f t="shared" si="3"/>
        <v>0</v>
      </c>
      <c r="O11" s="63">
        <f t="shared" si="4"/>
        <v>0</v>
      </c>
      <c r="P11" s="63">
        <f t="shared" si="5"/>
        <v>0</v>
      </c>
      <c r="Q11" s="65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</row>
    <row r="12" spans="1:133" hidden="1" x14ac:dyDescent="0.2">
      <c r="A12" s="60"/>
      <c r="B12" s="61" t="s">
        <v>79</v>
      </c>
      <c r="C12" s="62" t="s">
        <v>75</v>
      </c>
      <c r="D12" s="63"/>
      <c r="E12" s="63"/>
      <c r="F12" s="63">
        <f t="shared" si="0"/>
        <v>0</v>
      </c>
      <c r="G12" s="63"/>
      <c r="H12" s="63"/>
      <c r="I12" s="63">
        <f t="shared" si="1"/>
        <v>0</v>
      </c>
      <c r="J12" s="63"/>
      <c r="K12" s="97"/>
      <c r="L12" s="63">
        <f t="shared" si="2"/>
        <v>0</v>
      </c>
      <c r="M12" s="63"/>
      <c r="N12" s="63">
        <f t="shared" si="3"/>
        <v>0</v>
      </c>
      <c r="O12" s="63">
        <f t="shared" si="4"/>
        <v>0</v>
      </c>
      <c r="P12" s="63">
        <f t="shared" si="5"/>
        <v>0</v>
      </c>
      <c r="Q12" s="65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</row>
    <row r="13" spans="1:133" hidden="1" x14ac:dyDescent="0.2">
      <c r="A13" s="60"/>
      <c r="B13" s="61" t="s">
        <v>80</v>
      </c>
      <c r="C13" s="62" t="s">
        <v>81</v>
      </c>
      <c r="D13" s="63"/>
      <c r="E13" s="63"/>
      <c r="F13" s="63">
        <f t="shared" si="0"/>
        <v>0</v>
      </c>
      <c r="G13" s="63"/>
      <c r="H13" s="63"/>
      <c r="I13" s="63">
        <f t="shared" si="1"/>
        <v>0</v>
      </c>
      <c r="J13" s="63"/>
      <c r="K13" s="97"/>
      <c r="L13" s="63">
        <f t="shared" si="2"/>
        <v>0</v>
      </c>
      <c r="M13" s="63"/>
      <c r="N13" s="63">
        <f t="shared" si="3"/>
        <v>0</v>
      </c>
      <c r="O13" s="63">
        <f t="shared" si="4"/>
        <v>0</v>
      </c>
      <c r="P13" s="63">
        <f t="shared" si="5"/>
        <v>0</v>
      </c>
      <c r="Q13" s="65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</row>
    <row r="14" spans="1:133" hidden="1" x14ac:dyDescent="0.2">
      <c r="A14" s="60"/>
      <c r="B14" s="61" t="s">
        <v>82</v>
      </c>
      <c r="C14" s="62" t="s">
        <v>83</v>
      </c>
      <c r="D14" s="63"/>
      <c r="E14" s="63"/>
      <c r="F14" s="63">
        <f t="shared" si="0"/>
        <v>0</v>
      </c>
      <c r="G14" s="63"/>
      <c r="H14" s="63"/>
      <c r="I14" s="63">
        <f t="shared" si="1"/>
        <v>0</v>
      </c>
      <c r="J14" s="63"/>
      <c r="K14" s="97"/>
      <c r="L14" s="63">
        <f t="shared" si="2"/>
        <v>0</v>
      </c>
      <c r="M14" s="63"/>
      <c r="N14" s="63">
        <f t="shared" si="3"/>
        <v>0</v>
      </c>
      <c r="O14" s="63">
        <f t="shared" si="4"/>
        <v>0</v>
      </c>
      <c r="P14" s="63">
        <f t="shared" si="5"/>
        <v>0</v>
      </c>
      <c r="Q14" s="65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47"/>
      <c r="EC14" s="47"/>
    </row>
    <row r="15" spans="1:133" hidden="1" x14ac:dyDescent="0.2">
      <c r="A15" s="60"/>
      <c r="B15" s="61" t="s">
        <v>84</v>
      </c>
      <c r="C15" s="62" t="s">
        <v>85</v>
      </c>
      <c r="D15" s="63"/>
      <c r="E15" s="63"/>
      <c r="F15" s="63">
        <f t="shared" si="0"/>
        <v>0</v>
      </c>
      <c r="G15" s="63"/>
      <c r="H15" s="63"/>
      <c r="I15" s="63">
        <f t="shared" si="1"/>
        <v>0</v>
      </c>
      <c r="J15" s="63"/>
      <c r="K15" s="97"/>
      <c r="L15" s="63">
        <f t="shared" si="2"/>
        <v>0</v>
      </c>
      <c r="M15" s="63"/>
      <c r="N15" s="63">
        <f t="shared" si="3"/>
        <v>0</v>
      </c>
      <c r="O15" s="63">
        <f t="shared" si="4"/>
        <v>0</v>
      </c>
      <c r="P15" s="63">
        <f t="shared" si="5"/>
        <v>0</v>
      </c>
      <c r="Q15" s="65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47"/>
      <c r="EC15" s="47"/>
    </row>
    <row r="16" spans="1:133" hidden="1" x14ac:dyDescent="0.2">
      <c r="A16" s="60"/>
      <c r="B16" s="61" t="s">
        <v>86</v>
      </c>
      <c r="C16" s="62" t="s">
        <v>87</v>
      </c>
      <c r="D16" s="63"/>
      <c r="E16" s="63"/>
      <c r="F16" s="63">
        <f t="shared" si="0"/>
        <v>0</v>
      </c>
      <c r="G16" s="63"/>
      <c r="H16" s="63"/>
      <c r="I16" s="63">
        <f t="shared" si="1"/>
        <v>0</v>
      </c>
      <c r="J16" s="63"/>
      <c r="K16" s="97"/>
      <c r="L16" s="63">
        <f t="shared" si="2"/>
        <v>0</v>
      </c>
      <c r="M16" s="63"/>
      <c r="N16" s="63">
        <f t="shared" si="3"/>
        <v>0</v>
      </c>
      <c r="O16" s="63">
        <f t="shared" si="4"/>
        <v>0</v>
      </c>
      <c r="P16" s="63">
        <f t="shared" si="5"/>
        <v>0</v>
      </c>
      <c r="Q16" s="65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</row>
    <row r="17" spans="1:133" x14ac:dyDescent="0.2">
      <c r="A17" s="60"/>
      <c r="B17" s="61" t="s">
        <v>88</v>
      </c>
      <c r="C17" s="62" t="s">
        <v>89</v>
      </c>
      <c r="D17" s="63">
        <f>'[4]7148'!$K$16</f>
        <v>500</v>
      </c>
      <c r="E17" s="63"/>
      <c r="F17" s="63">
        <f t="shared" si="0"/>
        <v>500</v>
      </c>
      <c r="G17" s="63">
        <f>'[4]7148'!$Y$16</f>
        <v>500</v>
      </c>
      <c r="H17" s="63"/>
      <c r="I17" s="63">
        <f t="shared" si="1"/>
        <v>500</v>
      </c>
      <c r="J17" s="65"/>
      <c r="K17" s="63"/>
      <c r="L17" s="63">
        <f t="shared" si="2"/>
        <v>0</v>
      </c>
      <c r="M17" s="63"/>
      <c r="N17" s="63">
        <f t="shared" si="3"/>
        <v>0</v>
      </c>
      <c r="O17" s="63">
        <f t="shared" si="4"/>
        <v>0</v>
      </c>
      <c r="P17" s="63">
        <f t="shared" si="5"/>
        <v>0</v>
      </c>
      <c r="Q17" s="65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</row>
    <row r="18" spans="1:133" hidden="1" x14ac:dyDescent="0.2">
      <c r="A18" s="60"/>
      <c r="B18" s="61" t="s">
        <v>90</v>
      </c>
      <c r="C18" s="62" t="s">
        <v>91</v>
      </c>
      <c r="D18" s="63"/>
      <c r="E18" s="63"/>
      <c r="F18" s="63">
        <f t="shared" si="0"/>
        <v>0</v>
      </c>
      <c r="G18" s="63"/>
      <c r="H18" s="63"/>
      <c r="I18" s="63">
        <f t="shared" si="1"/>
        <v>0</v>
      </c>
      <c r="J18" s="65"/>
      <c r="K18" s="63"/>
      <c r="L18" s="63">
        <f t="shared" si="2"/>
        <v>0</v>
      </c>
      <c r="M18" s="63"/>
      <c r="N18" s="63">
        <f t="shared" si="3"/>
        <v>0</v>
      </c>
      <c r="O18" s="63">
        <f t="shared" si="4"/>
        <v>0</v>
      </c>
      <c r="P18" s="63">
        <f t="shared" si="5"/>
        <v>0</v>
      </c>
      <c r="Q18" s="65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</row>
    <row r="19" spans="1:133" hidden="1" x14ac:dyDescent="0.2">
      <c r="A19" s="60"/>
      <c r="B19" s="61" t="s">
        <v>92</v>
      </c>
      <c r="C19" s="62" t="s">
        <v>93</v>
      </c>
      <c r="D19" s="63"/>
      <c r="E19" s="63"/>
      <c r="F19" s="63">
        <f t="shared" si="0"/>
        <v>0</v>
      </c>
      <c r="G19" s="63"/>
      <c r="H19" s="63"/>
      <c r="I19" s="63">
        <f t="shared" si="1"/>
        <v>0</v>
      </c>
      <c r="J19" s="63"/>
      <c r="K19" s="97"/>
      <c r="L19" s="63">
        <f t="shared" si="2"/>
        <v>0</v>
      </c>
      <c r="M19" s="63"/>
      <c r="N19" s="63">
        <f t="shared" si="3"/>
        <v>0</v>
      </c>
      <c r="O19" s="63">
        <f t="shared" si="4"/>
        <v>0</v>
      </c>
      <c r="P19" s="63">
        <f t="shared" si="5"/>
        <v>0</v>
      </c>
      <c r="Q19" s="65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</row>
    <row r="20" spans="1:133" hidden="1" x14ac:dyDescent="0.2">
      <c r="A20" s="60"/>
      <c r="B20" s="61" t="s">
        <v>94</v>
      </c>
      <c r="C20" s="62" t="s">
        <v>95</v>
      </c>
      <c r="D20" s="63"/>
      <c r="E20" s="63"/>
      <c r="F20" s="63">
        <f t="shared" si="0"/>
        <v>0</v>
      </c>
      <c r="G20" s="63"/>
      <c r="H20" s="63"/>
      <c r="I20" s="63">
        <f t="shared" si="1"/>
        <v>0</v>
      </c>
      <c r="J20" s="63"/>
      <c r="K20" s="97"/>
      <c r="L20" s="63">
        <f t="shared" si="2"/>
        <v>0</v>
      </c>
      <c r="M20" s="63"/>
      <c r="N20" s="63">
        <f t="shared" si="3"/>
        <v>0</v>
      </c>
      <c r="O20" s="63">
        <f t="shared" si="4"/>
        <v>0</v>
      </c>
      <c r="P20" s="63">
        <f t="shared" si="5"/>
        <v>0</v>
      </c>
      <c r="Q20" s="65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</row>
    <row r="21" spans="1:133" hidden="1" x14ac:dyDescent="0.2">
      <c r="A21" s="60"/>
      <c r="B21" s="61" t="s">
        <v>96</v>
      </c>
      <c r="C21" s="62" t="s">
        <v>97</v>
      </c>
      <c r="D21" s="63"/>
      <c r="E21" s="63"/>
      <c r="F21" s="63">
        <f t="shared" si="0"/>
        <v>0</v>
      </c>
      <c r="G21" s="63"/>
      <c r="H21" s="63"/>
      <c r="I21" s="63">
        <f t="shared" si="1"/>
        <v>0</v>
      </c>
      <c r="J21" s="63"/>
      <c r="K21" s="97"/>
      <c r="L21" s="63">
        <f t="shared" si="2"/>
        <v>0</v>
      </c>
      <c r="M21" s="63"/>
      <c r="N21" s="63">
        <f t="shared" si="3"/>
        <v>0</v>
      </c>
      <c r="O21" s="63">
        <f t="shared" si="4"/>
        <v>0</v>
      </c>
      <c r="P21" s="63">
        <f t="shared" si="5"/>
        <v>0</v>
      </c>
      <c r="Q21" s="65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</row>
    <row r="22" spans="1:133" hidden="1" x14ac:dyDescent="0.2">
      <c r="A22" s="60"/>
      <c r="B22" s="61" t="s">
        <v>98</v>
      </c>
      <c r="C22" s="62" t="s">
        <v>99</v>
      </c>
      <c r="D22" s="63"/>
      <c r="E22" s="63"/>
      <c r="F22" s="63">
        <f t="shared" si="0"/>
        <v>0</v>
      </c>
      <c r="G22" s="63"/>
      <c r="H22" s="63"/>
      <c r="I22" s="63">
        <f t="shared" si="1"/>
        <v>0</v>
      </c>
      <c r="J22" s="63"/>
      <c r="K22" s="97"/>
      <c r="L22" s="63">
        <f t="shared" si="2"/>
        <v>0</v>
      </c>
      <c r="M22" s="63"/>
      <c r="N22" s="63">
        <f t="shared" si="3"/>
        <v>0</v>
      </c>
      <c r="O22" s="63">
        <f t="shared" si="4"/>
        <v>0</v>
      </c>
      <c r="P22" s="63">
        <f t="shared" si="5"/>
        <v>0</v>
      </c>
      <c r="Q22" s="65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</row>
    <row r="23" spans="1:133" x14ac:dyDescent="0.2">
      <c r="A23" s="60"/>
      <c r="B23" s="61" t="s">
        <v>100</v>
      </c>
      <c r="C23" s="62" t="s">
        <v>101</v>
      </c>
      <c r="D23" s="63">
        <f>'[4]7148'!$K$22</f>
        <v>2500</v>
      </c>
      <c r="E23" s="63"/>
      <c r="F23" s="63">
        <f t="shared" si="0"/>
        <v>2500</v>
      </c>
      <c r="G23" s="63">
        <f>'[4]7148'!$Y$22</f>
        <v>2500</v>
      </c>
      <c r="H23" s="63"/>
      <c r="I23" s="63">
        <f t="shared" si="1"/>
        <v>2500</v>
      </c>
      <c r="J23" s="65"/>
      <c r="K23" s="63"/>
      <c r="L23" s="63">
        <f t="shared" si="2"/>
        <v>0</v>
      </c>
      <c r="M23" s="63"/>
      <c r="N23" s="63">
        <f>E23-L23</f>
        <v>0</v>
      </c>
      <c r="O23" s="63">
        <f t="shared" si="4"/>
        <v>0</v>
      </c>
      <c r="P23" s="63">
        <v>0</v>
      </c>
      <c r="Q23" s="65">
        <f>H23-O23</f>
        <v>0</v>
      </c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</row>
    <row r="24" spans="1:133" hidden="1" x14ac:dyDescent="0.2">
      <c r="A24" s="60"/>
      <c r="B24" s="61" t="s">
        <v>102</v>
      </c>
      <c r="C24" s="62" t="s">
        <v>103</v>
      </c>
      <c r="D24" s="63"/>
      <c r="E24" s="63"/>
      <c r="F24" s="63">
        <f t="shared" si="0"/>
        <v>0</v>
      </c>
      <c r="G24" s="63"/>
      <c r="H24" s="63"/>
      <c r="I24" s="63">
        <f t="shared" si="1"/>
        <v>0</v>
      </c>
      <c r="J24" s="63"/>
      <c r="K24" s="97"/>
      <c r="L24" s="63">
        <f t="shared" si="2"/>
        <v>0</v>
      </c>
      <c r="M24" s="63"/>
      <c r="N24" s="63">
        <f t="shared" si="3"/>
        <v>0</v>
      </c>
      <c r="O24" s="63">
        <f t="shared" si="4"/>
        <v>0</v>
      </c>
      <c r="P24" s="63">
        <f t="shared" si="5"/>
        <v>0</v>
      </c>
      <c r="Q24" s="65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</row>
    <row r="25" spans="1:133" hidden="1" x14ac:dyDescent="0.2">
      <c r="A25" s="60"/>
      <c r="B25" s="61" t="s">
        <v>104</v>
      </c>
      <c r="C25" s="62" t="s">
        <v>105</v>
      </c>
      <c r="D25" s="63"/>
      <c r="E25" s="63"/>
      <c r="F25" s="63">
        <f t="shared" si="0"/>
        <v>0</v>
      </c>
      <c r="G25" s="63"/>
      <c r="H25" s="63"/>
      <c r="I25" s="63">
        <f t="shared" si="1"/>
        <v>0</v>
      </c>
      <c r="J25" s="63"/>
      <c r="K25" s="97"/>
      <c r="L25" s="63">
        <f t="shared" si="2"/>
        <v>0</v>
      </c>
      <c r="M25" s="63"/>
      <c r="N25" s="63">
        <f t="shared" si="3"/>
        <v>0</v>
      </c>
      <c r="O25" s="63">
        <f t="shared" si="4"/>
        <v>0</v>
      </c>
      <c r="P25" s="63">
        <f t="shared" si="5"/>
        <v>0</v>
      </c>
      <c r="Q25" s="65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</row>
    <row r="26" spans="1:133" hidden="1" x14ac:dyDescent="0.2">
      <c r="A26" s="60"/>
      <c r="B26" s="61" t="s">
        <v>106</v>
      </c>
      <c r="C26" s="62" t="s">
        <v>107</v>
      </c>
      <c r="D26" s="63"/>
      <c r="E26" s="63"/>
      <c r="F26" s="63">
        <f t="shared" si="0"/>
        <v>0</v>
      </c>
      <c r="G26" s="63"/>
      <c r="H26" s="63"/>
      <c r="I26" s="63">
        <f t="shared" si="1"/>
        <v>0</v>
      </c>
      <c r="J26" s="63"/>
      <c r="K26" s="97"/>
      <c r="L26" s="63">
        <f t="shared" si="2"/>
        <v>0</v>
      </c>
      <c r="M26" s="63"/>
      <c r="N26" s="63">
        <f t="shared" si="3"/>
        <v>0</v>
      </c>
      <c r="O26" s="63">
        <f t="shared" si="4"/>
        <v>0</v>
      </c>
      <c r="P26" s="63">
        <f t="shared" si="5"/>
        <v>0</v>
      </c>
      <c r="Q26" s="65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</row>
    <row r="27" spans="1:133" x14ac:dyDescent="0.2">
      <c r="A27" s="60"/>
      <c r="B27" s="61" t="s">
        <v>108</v>
      </c>
      <c r="C27" s="62" t="s">
        <v>109</v>
      </c>
      <c r="D27" s="63">
        <f>'[4]7148'!$K$26</f>
        <v>1</v>
      </c>
      <c r="E27" s="63"/>
      <c r="F27" s="63">
        <f t="shared" si="0"/>
        <v>1</v>
      </c>
      <c r="G27" s="63">
        <f>'[4]7148'!$Y$26</f>
        <v>1</v>
      </c>
      <c r="H27" s="63"/>
      <c r="I27" s="63">
        <f t="shared" si="1"/>
        <v>1</v>
      </c>
      <c r="J27" s="65"/>
      <c r="K27" s="63"/>
      <c r="L27" s="63">
        <f t="shared" si="2"/>
        <v>0</v>
      </c>
      <c r="M27" s="63"/>
      <c r="N27" s="63">
        <f t="shared" si="3"/>
        <v>0</v>
      </c>
      <c r="O27" s="63">
        <f t="shared" si="4"/>
        <v>0</v>
      </c>
      <c r="P27" s="63">
        <f t="shared" si="5"/>
        <v>0</v>
      </c>
      <c r="Q27" s="65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</row>
    <row r="28" spans="1:133" hidden="1" x14ac:dyDescent="0.2">
      <c r="A28" s="60"/>
      <c r="B28" s="61" t="s">
        <v>110</v>
      </c>
      <c r="C28" s="62" t="s">
        <v>111</v>
      </c>
      <c r="D28" s="63"/>
      <c r="E28" s="63"/>
      <c r="F28" s="63">
        <f t="shared" si="0"/>
        <v>0</v>
      </c>
      <c r="G28" s="63"/>
      <c r="H28" s="63"/>
      <c r="I28" s="63">
        <f t="shared" si="1"/>
        <v>0</v>
      </c>
      <c r="J28" s="63"/>
      <c r="K28" s="97"/>
      <c r="L28" s="63">
        <f t="shared" si="2"/>
        <v>0</v>
      </c>
      <c r="M28" s="63"/>
      <c r="N28" s="63">
        <f t="shared" si="3"/>
        <v>0</v>
      </c>
      <c r="O28" s="63">
        <f t="shared" si="4"/>
        <v>0</v>
      </c>
      <c r="P28" s="63">
        <f t="shared" si="5"/>
        <v>0</v>
      </c>
      <c r="Q28" s="65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</row>
    <row r="29" spans="1:133" hidden="1" x14ac:dyDescent="0.2">
      <c r="A29" s="60"/>
      <c r="B29" s="61" t="s">
        <v>112</v>
      </c>
      <c r="C29" s="62" t="s">
        <v>113</v>
      </c>
      <c r="D29" s="63"/>
      <c r="E29" s="63"/>
      <c r="F29" s="63">
        <f t="shared" si="0"/>
        <v>0</v>
      </c>
      <c r="G29" s="63"/>
      <c r="H29" s="63"/>
      <c r="I29" s="63">
        <f t="shared" si="1"/>
        <v>0</v>
      </c>
      <c r="J29" s="63"/>
      <c r="K29" s="97"/>
      <c r="L29" s="63">
        <f t="shared" si="2"/>
        <v>0</v>
      </c>
      <c r="M29" s="63"/>
      <c r="N29" s="63">
        <f t="shared" si="3"/>
        <v>0</v>
      </c>
      <c r="O29" s="63">
        <f t="shared" si="4"/>
        <v>0</v>
      </c>
      <c r="P29" s="63">
        <f t="shared" si="5"/>
        <v>0</v>
      </c>
      <c r="Q29" s="65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</row>
    <row r="30" spans="1:133" hidden="1" x14ac:dyDescent="0.2">
      <c r="A30" s="60"/>
      <c r="B30" s="61" t="s">
        <v>114</v>
      </c>
      <c r="C30" s="62" t="s">
        <v>115</v>
      </c>
      <c r="D30" s="63"/>
      <c r="E30" s="63"/>
      <c r="F30" s="63">
        <f t="shared" si="0"/>
        <v>0</v>
      </c>
      <c r="G30" s="63"/>
      <c r="H30" s="63"/>
      <c r="I30" s="63">
        <f t="shared" si="1"/>
        <v>0</v>
      </c>
      <c r="J30" s="63"/>
      <c r="K30" s="97"/>
      <c r="L30" s="63">
        <f t="shared" si="2"/>
        <v>0</v>
      </c>
      <c r="M30" s="63"/>
      <c r="N30" s="63">
        <f t="shared" si="3"/>
        <v>0</v>
      </c>
      <c r="O30" s="63">
        <f t="shared" si="4"/>
        <v>0</v>
      </c>
      <c r="P30" s="63">
        <f t="shared" si="5"/>
        <v>0</v>
      </c>
      <c r="Q30" s="65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</row>
    <row r="31" spans="1:133" hidden="1" x14ac:dyDescent="0.2">
      <c r="A31" s="60"/>
      <c r="B31" s="61" t="s">
        <v>116</v>
      </c>
      <c r="C31" s="62" t="s">
        <v>117</v>
      </c>
      <c r="D31" s="63"/>
      <c r="E31" s="63"/>
      <c r="F31" s="63">
        <f t="shared" si="0"/>
        <v>0</v>
      </c>
      <c r="G31" s="63"/>
      <c r="H31" s="63"/>
      <c r="I31" s="63">
        <f t="shared" si="1"/>
        <v>0</v>
      </c>
      <c r="J31" s="63"/>
      <c r="K31" s="97"/>
      <c r="L31" s="63">
        <f t="shared" si="2"/>
        <v>0</v>
      </c>
      <c r="M31" s="63"/>
      <c r="N31" s="63">
        <f t="shared" si="3"/>
        <v>0</v>
      </c>
      <c r="O31" s="63">
        <f t="shared" si="4"/>
        <v>0</v>
      </c>
      <c r="P31" s="63">
        <f t="shared" si="5"/>
        <v>0</v>
      </c>
      <c r="Q31" s="65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</row>
    <row r="32" spans="1:133" hidden="1" x14ac:dyDescent="0.2">
      <c r="A32" s="60"/>
      <c r="B32" s="61" t="s">
        <v>118</v>
      </c>
      <c r="C32" s="62" t="s">
        <v>119</v>
      </c>
      <c r="D32" s="63"/>
      <c r="E32" s="63"/>
      <c r="F32" s="63">
        <f t="shared" si="0"/>
        <v>0</v>
      </c>
      <c r="G32" s="63"/>
      <c r="H32" s="63"/>
      <c r="I32" s="63">
        <f t="shared" si="1"/>
        <v>0</v>
      </c>
      <c r="J32" s="63"/>
      <c r="K32" s="97"/>
      <c r="L32" s="63">
        <f t="shared" si="2"/>
        <v>0</v>
      </c>
      <c r="M32" s="63"/>
      <c r="N32" s="63">
        <f t="shared" si="3"/>
        <v>0</v>
      </c>
      <c r="O32" s="63">
        <f t="shared" si="4"/>
        <v>0</v>
      </c>
      <c r="P32" s="63">
        <f t="shared" si="5"/>
        <v>0</v>
      </c>
      <c r="Q32" s="65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</row>
    <row r="33" spans="1:133" hidden="1" x14ac:dyDescent="0.2">
      <c r="A33" s="60"/>
      <c r="B33" s="61" t="s">
        <v>120</v>
      </c>
      <c r="C33" s="62" t="s">
        <v>121</v>
      </c>
      <c r="D33" s="63"/>
      <c r="E33" s="63"/>
      <c r="F33" s="63">
        <f t="shared" si="0"/>
        <v>0</v>
      </c>
      <c r="G33" s="63"/>
      <c r="H33" s="63"/>
      <c r="I33" s="63">
        <f t="shared" si="1"/>
        <v>0</v>
      </c>
      <c r="J33" s="63"/>
      <c r="K33" s="97"/>
      <c r="L33" s="63">
        <f t="shared" si="2"/>
        <v>0</v>
      </c>
      <c r="M33" s="63"/>
      <c r="N33" s="63">
        <f t="shared" si="3"/>
        <v>0</v>
      </c>
      <c r="O33" s="63">
        <f t="shared" si="4"/>
        <v>0</v>
      </c>
      <c r="P33" s="63">
        <f t="shared" si="5"/>
        <v>0</v>
      </c>
      <c r="Q33" s="65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</row>
    <row r="34" spans="1:133" x14ac:dyDescent="0.2">
      <c r="A34" s="60"/>
      <c r="B34" s="61" t="s">
        <v>122</v>
      </c>
      <c r="C34" s="62" t="s">
        <v>123</v>
      </c>
      <c r="D34" s="63">
        <f>'[4]7148'!$K$33</f>
        <v>1</v>
      </c>
      <c r="E34" s="63"/>
      <c r="F34" s="63">
        <f t="shared" si="0"/>
        <v>1</v>
      </c>
      <c r="G34" s="63">
        <f>'[4]7148'!$Y$33</f>
        <v>1</v>
      </c>
      <c r="H34" s="63"/>
      <c r="I34" s="63">
        <f t="shared" si="1"/>
        <v>1</v>
      </c>
      <c r="J34" s="65"/>
      <c r="K34" s="63"/>
      <c r="L34" s="63">
        <f t="shared" si="2"/>
        <v>0</v>
      </c>
      <c r="M34" s="63"/>
      <c r="N34" s="63">
        <f t="shared" si="3"/>
        <v>0</v>
      </c>
      <c r="O34" s="63">
        <f t="shared" si="4"/>
        <v>0</v>
      </c>
      <c r="P34" s="63">
        <f t="shared" si="5"/>
        <v>0</v>
      </c>
      <c r="Q34" s="65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</row>
    <row r="35" spans="1:133" x14ac:dyDescent="0.2">
      <c r="A35" s="60"/>
      <c r="B35" s="61" t="s">
        <v>124</v>
      </c>
      <c r="C35" s="62" t="s">
        <v>125</v>
      </c>
      <c r="D35" s="63">
        <f>'[4]7148'!$K$34</f>
        <v>853</v>
      </c>
      <c r="E35" s="63"/>
      <c r="F35" s="63">
        <f t="shared" si="0"/>
        <v>853</v>
      </c>
      <c r="G35" s="63">
        <f>'[4]7148'!$Y$34</f>
        <v>853</v>
      </c>
      <c r="H35" s="63"/>
      <c r="I35" s="63">
        <f t="shared" si="1"/>
        <v>853</v>
      </c>
      <c r="J35" s="65"/>
      <c r="K35" s="63"/>
      <c r="L35" s="63"/>
      <c r="M35" s="63"/>
      <c r="N35" s="63">
        <f>-L35</f>
        <v>0</v>
      </c>
      <c r="O35" s="63"/>
      <c r="P35" s="63">
        <v>0</v>
      </c>
      <c r="Q35" s="65">
        <f>-O35</f>
        <v>0</v>
      </c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</row>
    <row r="36" spans="1:133" x14ac:dyDescent="0.2">
      <c r="A36" s="60"/>
      <c r="B36" s="61" t="s">
        <v>126</v>
      </c>
      <c r="C36" s="62" t="s">
        <v>127</v>
      </c>
      <c r="D36" s="63">
        <f>'[4]7148'!$K$35</f>
        <v>4627</v>
      </c>
      <c r="E36" s="63"/>
      <c r="F36" s="63">
        <f t="shared" si="0"/>
        <v>4627</v>
      </c>
      <c r="G36" s="63">
        <f>'[4]7148'!$Y$35</f>
        <v>2311</v>
      </c>
      <c r="H36" s="63"/>
      <c r="I36" s="63">
        <f t="shared" si="1"/>
        <v>2311</v>
      </c>
      <c r="J36" s="65"/>
      <c r="K36" s="63"/>
      <c r="L36" s="63"/>
      <c r="M36" s="63"/>
      <c r="N36" s="63">
        <f>-L36</f>
        <v>0</v>
      </c>
      <c r="O36" s="63"/>
      <c r="P36" s="63">
        <v>0</v>
      </c>
      <c r="Q36" s="65">
        <f>-O36</f>
        <v>0</v>
      </c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</row>
    <row r="37" spans="1:133" x14ac:dyDescent="0.2">
      <c r="A37" s="60"/>
      <c r="B37" s="61" t="s">
        <v>128</v>
      </c>
      <c r="C37" s="62" t="s">
        <v>129</v>
      </c>
      <c r="D37" s="63">
        <f>'[4]7148'!$K$36</f>
        <v>10448</v>
      </c>
      <c r="E37" s="63"/>
      <c r="F37" s="63">
        <f t="shared" si="0"/>
        <v>10448</v>
      </c>
      <c r="G37" s="63">
        <f>'[4]7148'!$Y$36</f>
        <v>10871</v>
      </c>
      <c r="H37" s="63"/>
      <c r="I37" s="63">
        <f t="shared" si="1"/>
        <v>10871</v>
      </c>
      <c r="J37" s="65"/>
      <c r="K37" s="63"/>
      <c r="L37" s="63"/>
      <c r="M37" s="63"/>
      <c r="N37" s="63">
        <f>-L37</f>
        <v>0</v>
      </c>
      <c r="O37" s="63"/>
      <c r="P37" s="63">
        <v>0</v>
      </c>
      <c r="Q37" s="65">
        <f>-O37</f>
        <v>0</v>
      </c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</row>
    <row r="38" spans="1:133" hidden="1" x14ac:dyDescent="0.2">
      <c r="A38" s="60"/>
      <c r="B38" s="61" t="s">
        <v>130</v>
      </c>
      <c r="C38" s="62" t="s">
        <v>131</v>
      </c>
      <c r="D38" s="63"/>
      <c r="E38" s="63"/>
      <c r="F38" s="63">
        <f t="shared" si="0"/>
        <v>0</v>
      </c>
      <c r="G38" s="63"/>
      <c r="H38" s="63"/>
      <c r="I38" s="63">
        <f t="shared" si="1"/>
        <v>0</v>
      </c>
      <c r="J38" s="65"/>
      <c r="K38" s="63"/>
      <c r="L38" s="63"/>
      <c r="M38" s="63"/>
      <c r="N38" s="63">
        <f t="shared" si="3"/>
        <v>0</v>
      </c>
      <c r="O38" s="63"/>
      <c r="P38" s="63">
        <f t="shared" si="5"/>
        <v>0</v>
      </c>
      <c r="Q38" s="65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</row>
    <row r="39" spans="1:133" hidden="1" x14ac:dyDescent="0.2">
      <c r="A39" s="60"/>
      <c r="B39" s="61" t="s">
        <v>132</v>
      </c>
      <c r="C39" s="62" t="s">
        <v>133</v>
      </c>
      <c r="D39" s="63"/>
      <c r="E39" s="63"/>
      <c r="F39" s="63">
        <f t="shared" si="0"/>
        <v>0</v>
      </c>
      <c r="G39" s="63"/>
      <c r="H39" s="63"/>
      <c r="I39" s="63">
        <f t="shared" si="1"/>
        <v>0</v>
      </c>
      <c r="J39" s="65"/>
      <c r="K39" s="63"/>
      <c r="L39" s="63"/>
      <c r="M39" s="63"/>
      <c r="N39" s="63">
        <f t="shared" si="3"/>
        <v>0</v>
      </c>
      <c r="O39" s="63"/>
      <c r="P39" s="63">
        <f t="shared" si="5"/>
        <v>0</v>
      </c>
      <c r="Q39" s="65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</row>
    <row r="40" spans="1:133" hidden="1" x14ac:dyDescent="0.2">
      <c r="A40" s="60"/>
      <c r="B40" s="61" t="s">
        <v>134</v>
      </c>
      <c r="C40" s="62" t="s">
        <v>135</v>
      </c>
      <c r="D40" s="63"/>
      <c r="E40" s="63"/>
      <c r="F40" s="63">
        <f t="shared" si="0"/>
        <v>0</v>
      </c>
      <c r="G40" s="63"/>
      <c r="H40" s="63"/>
      <c r="I40" s="63">
        <f t="shared" si="1"/>
        <v>0</v>
      </c>
      <c r="J40" s="65"/>
      <c r="K40" s="63"/>
      <c r="L40" s="63"/>
      <c r="M40" s="63"/>
      <c r="N40" s="63">
        <f t="shared" si="3"/>
        <v>0</v>
      </c>
      <c r="O40" s="63"/>
      <c r="P40" s="63">
        <f t="shared" si="5"/>
        <v>0</v>
      </c>
      <c r="Q40" s="65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</row>
    <row r="41" spans="1:133" hidden="1" x14ac:dyDescent="0.2">
      <c r="A41" s="60"/>
      <c r="B41" s="61" t="s">
        <v>136</v>
      </c>
      <c r="C41" s="62" t="s">
        <v>137</v>
      </c>
      <c r="D41" s="63"/>
      <c r="E41" s="63"/>
      <c r="F41" s="63">
        <f t="shared" si="0"/>
        <v>0</v>
      </c>
      <c r="G41" s="63"/>
      <c r="H41" s="63"/>
      <c r="I41" s="63">
        <f t="shared" si="1"/>
        <v>0</v>
      </c>
      <c r="J41" s="65"/>
      <c r="K41" s="63"/>
      <c r="L41" s="63"/>
      <c r="M41" s="63"/>
      <c r="N41" s="63">
        <f t="shared" si="3"/>
        <v>0</v>
      </c>
      <c r="O41" s="63"/>
      <c r="P41" s="63">
        <f t="shared" si="5"/>
        <v>0</v>
      </c>
      <c r="Q41" s="65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</row>
    <row r="42" spans="1:133" hidden="1" x14ac:dyDescent="0.2">
      <c r="A42" s="60"/>
      <c r="B42" s="61" t="s">
        <v>138</v>
      </c>
      <c r="C42" s="62" t="s">
        <v>139</v>
      </c>
      <c r="D42" s="63"/>
      <c r="E42" s="63"/>
      <c r="F42" s="63">
        <f t="shared" si="0"/>
        <v>0</v>
      </c>
      <c r="G42" s="63"/>
      <c r="H42" s="63"/>
      <c r="I42" s="63">
        <f t="shared" si="1"/>
        <v>0</v>
      </c>
      <c r="J42" s="65"/>
      <c r="K42" s="63"/>
      <c r="L42" s="63"/>
      <c r="M42" s="63"/>
      <c r="N42" s="63">
        <f t="shared" si="3"/>
        <v>0</v>
      </c>
      <c r="O42" s="63"/>
      <c r="P42" s="63">
        <f t="shared" si="5"/>
        <v>0</v>
      </c>
      <c r="Q42" s="65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</row>
    <row r="43" spans="1:133" hidden="1" x14ac:dyDescent="0.2">
      <c r="A43" s="60"/>
      <c r="B43" s="61" t="s">
        <v>140</v>
      </c>
      <c r="C43" s="62" t="s">
        <v>141</v>
      </c>
      <c r="D43" s="63"/>
      <c r="E43" s="63"/>
      <c r="F43" s="63">
        <f t="shared" si="0"/>
        <v>0</v>
      </c>
      <c r="G43" s="63"/>
      <c r="H43" s="63"/>
      <c r="I43" s="63">
        <f t="shared" si="1"/>
        <v>0</v>
      </c>
      <c r="J43" s="65"/>
      <c r="K43" s="63"/>
      <c r="L43" s="63"/>
      <c r="M43" s="63"/>
      <c r="N43" s="63">
        <f t="shared" si="3"/>
        <v>0</v>
      </c>
      <c r="O43" s="63"/>
      <c r="P43" s="63">
        <f t="shared" si="5"/>
        <v>0</v>
      </c>
      <c r="Q43" s="65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</row>
    <row r="44" spans="1:133" hidden="1" x14ac:dyDescent="0.2">
      <c r="A44" s="60"/>
      <c r="B44" s="61" t="s">
        <v>142</v>
      </c>
      <c r="C44" s="62" t="s">
        <v>143</v>
      </c>
      <c r="D44" s="63"/>
      <c r="E44" s="63"/>
      <c r="F44" s="63">
        <f t="shared" si="0"/>
        <v>0</v>
      </c>
      <c r="G44" s="63"/>
      <c r="H44" s="63"/>
      <c r="I44" s="63">
        <f t="shared" si="1"/>
        <v>0</v>
      </c>
      <c r="J44" s="65"/>
      <c r="K44" s="63"/>
      <c r="L44" s="63"/>
      <c r="M44" s="63"/>
      <c r="N44" s="63">
        <f t="shared" si="3"/>
        <v>0</v>
      </c>
      <c r="O44" s="63"/>
      <c r="P44" s="63">
        <f t="shared" si="5"/>
        <v>0</v>
      </c>
      <c r="Q44" s="65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</row>
    <row r="45" spans="1:133" hidden="1" x14ac:dyDescent="0.2">
      <c r="A45" s="60"/>
      <c r="B45" s="61" t="s">
        <v>144</v>
      </c>
      <c r="C45" s="62" t="s">
        <v>145</v>
      </c>
      <c r="D45" s="63"/>
      <c r="E45" s="63"/>
      <c r="F45" s="63">
        <f t="shared" si="0"/>
        <v>0</v>
      </c>
      <c r="G45" s="63"/>
      <c r="H45" s="63"/>
      <c r="I45" s="63">
        <f t="shared" si="1"/>
        <v>0</v>
      </c>
      <c r="J45" s="65"/>
      <c r="K45" s="63"/>
      <c r="L45" s="63"/>
      <c r="M45" s="63"/>
      <c r="N45" s="63">
        <f t="shared" si="3"/>
        <v>0</v>
      </c>
      <c r="O45" s="63"/>
      <c r="P45" s="63">
        <f t="shared" si="5"/>
        <v>0</v>
      </c>
      <c r="Q45" s="65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</row>
    <row r="46" spans="1:133" hidden="1" x14ac:dyDescent="0.2">
      <c r="A46" s="60"/>
      <c r="B46" s="61" t="s">
        <v>146</v>
      </c>
      <c r="C46" s="62" t="s">
        <v>147</v>
      </c>
      <c r="D46" s="63"/>
      <c r="E46" s="63"/>
      <c r="F46" s="63">
        <f t="shared" si="0"/>
        <v>0</v>
      </c>
      <c r="G46" s="63"/>
      <c r="H46" s="63"/>
      <c r="I46" s="63">
        <f t="shared" si="1"/>
        <v>0</v>
      </c>
      <c r="J46" s="65"/>
      <c r="K46" s="63"/>
      <c r="L46" s="63"/>
      <c r="M46" s="63"/>
      <c r="N46" s="63">
        <f t="shared" si="3"/>
        <v>0</v>
      </c>
      <c r="O46" s="63"/>
      <c r="P46" s="63">
        <f t="shared" si="5"/>
        <v>0</v>
      </c>
      <c r="Q46" s="65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</row>
    <row r="47" spans="1:133" hidden="1" x14ac:dyDescent="0.2">
      <c r="A47" s="60"/>
      <c r="B47" s="61" t="s">
        <v>148</v>
      </c>
      <c r="C47" s="62" t="s">
        <v>149</v>
      </c>
      <c r="D47" s="63"/>
      <c r="E47" s="63"/>
      <c r="F47" s="63">
        <f t="shared" si="0"/>
        <v>0</v>
      </c>
      <c r="G47" s="63"/>
      <c r="H47" s="63"/>
      <c r="I47" s="63">
        <f t="shared" si="1"/>
        <v>0</v>
      </c>
      <c r="J47" s="65"/>
      <c r="K47" s="63"/>
      <c r="L47" s="63"/>
      <c r="M47" s="63"/>
      <c r="N47" s="63">
        <f t="shared" si="3"/>
        <v>0</v>
      </c>
      <c r="O47" s="63"/>
      <c r="P47" s="63">
        <f t="shared" si="5"/>
        <v>0</v>
      </c>
      <c r="Q47" s="65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</row>
    <row r="48" spans="1:133" hidden="1" x14ac:dyDescent="0.2">
      <c r="A48" s="60"/>
      <c r="B48" s="61" t="s">
        <v>150</v>
      </c>
      <c r="C48" s="62" t="s">
        <v>151</v>
      </c>
      <c r="D48" s="63"/>
      <c r="E48" s="63"/>
      <c r="F48" s="63">
        <f t="shared" si="0"/>
        <v>0</v>
      </c>
      <c r="G48" s="63"/>
      <c r="H48" s="63"/>
      <c r="I48" s="63">
        <f t="shared" si="1"/>
        <v>0</v>
      </c>
      <c r="J48" s="65"/>
      <c r="K48" s="63"/>
      <c r="L48" s="63"/>
      <c r="M48" s="63"/>
      <c r="N48" s="63">
        <f t="shared" si="3"/>
        <v>0</v>
      </c>
      <c r="O48" s="63"/>
      <c r="P48" s="63">
        <f t="shared" si="5"/>
        <v>0</v>
      </c>
      <c r="Q48" s="65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</row>
    <row r="49" spans="1:133" hidden="1" x14ac:dyDescent="0.2">
      <c r="A49" s="60"/>
      <c r="B49" s="61" t="s">
        <v>152</v>
      </c>
      <c r="C49" s="62" t="s">
        <v>153</v>
      </c>
      <c r="D49" s="63"/>
      <c r="E49" s="63"/>
      <c r="F49" s="63">
        <f t="shared" si="0"/>
        <v>0</v>
      </c>
      <c r="G49" s="63"/>
      <c r="H49" s="63"/>
      <c r="I49" s="63">
        <f t="shared" si="1"/>
        <v>0</v>
      </c>
      <c r="J49" s="65"/>
      <c r="K49" s="63"/>
      <c r="L49" s="63"/>
      <c r="M49" s="63"/>
      <c r="N49" s="63">
        <f t="shared" si="3"/>
        <v>0</v>
      </c>
      <c r="O49" s="63"/>
      <c r="P49" s="63">
        <f t="shared" si="5"/>
        <v>0</v>
      </c>
      <c r="Q49" s="65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</row>
    <row r="50" spans="1:133" x14ac:dyDescent="0.2">
      <c r="A50" s="60"/>
      <c r="B50" s="61" t="s">
        <v>154</v>
      </c>
      <c r="C50" s="62" t="s">
        <v>155</v>
      </c>
      <c r="D50" s="63">
        <f>'[4]7148'!$K$49</f>
        <v>37422</v>
      </c>
      <c r="E50" s="63"/>
      <c r="F50" s="63">
        <f t="shared" si="0"/>
        <v>37422</v>
      </c>
      <c r="G50" s="63">
        <f>'[4]7148'!$Y$49</f>
        <v>39135</v>
      </c>
      <c r="H50" s="63"/>
      <c r="I50" s="63">
        <f t="shared" si="1"/>
        <v>39135</v>
      </c>
      <c r="J50" s="65"/>
      <c r="K50" s="63"/>
      <c r="L50" s="63"/>
      <c r="M50" s="63"/>
      <c r="N50" s="63">
        <f t="shared" si="3"/>
        <v>0</v>
      </c>
      <c r="O50" s="63"/>
      <c r="P50" s="63">
        <f t="shared" si="5"/>
        <v>0</v>
      </c>
      <c r="Q50" s="65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</row>
    <row r="51" spans="1:133" hidden="1" x14ac:dyDescent="0.2">
      <c r="A51" s="60"/>
      <c r="B51" s="61" t="s">
        <v>156</v>
      </c>
      <c r="C51" s="62" t="s">
        <v>157</v>
      </c>
      <c r="D51" s="63"/>
      <c r="E51" s="63"/>
      <c r="F51" s="63">
        <f t="shared" si="0"/>
        <v>0</v>
      </c>
      <c r="G51" s="63"/>
      <c r="H51" s="63"/>
      <c r="I51" s="63">
        <f t="shared" si="1"/>
        <v>0</v>
      </c>
      <c r="J51" s="65"/>
      <c r="K51" s="63"/>
      <c r="L51" s="63"/>
      <c r="M51" s="63"/>
      <c r="N51" s="63">
        <f t="shared" si="3"/>
        <v>0</v>
      </c>
      <c r="O51" s="63"/>
      <c r="P51" s="63">
        <f t="shared" si="5"/>
        <v>0</v>
      </c>
      <c r="Q51" s="65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</row>
    <row r="52" spans="1:133" hidden="1" x14ac:dyDescent="0.2">
      <c r="A52" s="60"/>
      <c r="B52" s="61" t="s">
        <v>158</v>
      </c>
      <c r="C52" s="62" t="s">
        <v>159</v>
      </c>
      <c r="D52" s="63"/>
      <c r="E52" s="63"/>
      <c r="F52" s="63">
        <f t="shared" si="0"/>
        <v>0</v>
      </c>
      <c r="G52" s="63"/>
      <c r="H52" s="63"/>
      <c r="I52" s="63">
        <f t="shared" si="1"/>
        <v>0</v>
      </c>
      <c r="J52" s="65"/>
      <c r="K52" s="63"/>
      <c r="L52" s="63"/>
      <c r="M52" s="63"/>
      <c r="N52" s="63">
        <f>E52-L52</f>
        <v>0</v>
      </c>
      <c r="O52" s="63"/>
      <c r="P52" s="63"/>
      <c r="Q52" s="98">
        <f>H52-O52</f>
        <v>0</v>
      </c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</row>
    <row r="53" spans="1:133" hidden="1" x14ac:dyDescent="0.2">
      <c r="A53" s="60"/>
      <c r="B53" s="61" t="s">
        <v>160</v>
      </c>
      <c r="C53" s="62" t="s">
        <v>161</v>
      </c>
      <c r="D53" s="63"/>
      <c r="E53" s="63"/>
      <c r="F53" s="63">
        <f t="shared" si="0"/>
        <v>0</v>
      </c>
      <c r="G53" s="63"/>
      <c r="H53" s="63"/>
      <c r="I53" s="63">
        <f t="shared" si="1"/>
        <v>0</v>
      </c>
      <c r="J53" s="65"/>
      <c r="K53" s="63"/>
      <c r="L53" s="63"/>
      <c r="M53" s="63"/>
      <c r="N53" s="63">
        <f t="shared" si="3"/>
        <v>0</v>
      </c>
      <c r="O53" s="63"/>
      <c r="P53" s="63">
        <f t="shared" si="5"/>
        <v>0</v>
      </c>
      <c r="Q53" s="65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</row>
    <row r="54" spans="1:133" hidden="1" x14ac:dyDescent="0.2">
      <c r="A54" s="60"/>
      <c r="B54" s="61" t="s">
        <v>162</v>
      </c>
      <c r="C54" s="62" t="s">
        <v>163</v>
      </c>
      <c r="D54" s="63"/>
      <c r="E54" s="63"/>
      <c r="F54" s="63">
        <f t="shared" si="0"/>
        <v>0</v>
      </c>
      <c r="G54" s="63"/>
      <c r="H54" s="63"/>
      <c r="I54" s="63">
        <f t="shared" si="1"/>
        <v>0</v>
      </c>
      <c r="J54" s="65"/>
      <c r="K54" s="63"/>
      <c r="L54" s="63"/>
      <c r="M54" s="63"/>
      <c r="N54" s="63">
        <f t="shared" si="3"/>
        <v>0</v>
      </c>
      <c r="O54" s="63"/>
      <c r="P54" s="63">
        <f t="shared" si="5"/>
        <v>0</v>
      </c>
      <c r="Q54" s="65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</row>
    <row r="55" spans="1:133" hidden="1" x14ac:dyDescent="0.2">
      <c r="A55" s="60"/>
      <c r="B55" s="61" t="s">
        <v>164</v>
      </c>
      <c r="C55" s="62" t="s">
        <v>165</v>
      </c>
      <c r="D55" s="63"/>
      <c r="E55" s="63"/>
      <c r="F55" s="63">
        <f t="shared" si="0"/>
        <v>0</v>
      </c>
      <c r="G55" s="63"/>
      <c r="H55" s="63"/>
      <c r="I55" s="63">
        <f t="shared" si="1"/>
        <v>0</v>
      </c>
      <c r="J55" s="65"/>
      <c r="K55" s="63"/>
      <c r="L55" s="63"/>
      <c r="M55" s="63"/>
      <c r="N55" s="63">
        <f t="shared" si="3"/>
        <v>0</v>
      </c>
      <c r="O55" s="63"/>
      <c r="P55" s="63">
        <f t="shared" si="5"/>
        <v>0</v>
      </c>
      <c r="Q55" s="65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</row>
    <row r="56" spans="1:133" hidden="1" x14ac:dyDescent="0.2">
      <c r="A56" s="60"/>
      <c r="B56" s="61" t="s">
        <v>166</v>
      </c>
      <c r="C56" s="62" t="s">
        <v>167</v>
      </c>
      <c r="D56" s="63"/>
      <c r="E56" s="63"/>
      <c r="F56" s="63">
        <f t="shared" si="0"/>
        <v>0</v>
      </c>
      <c r="G56" s="63"/>
      <c r="H56" s="63"/>
      <c r="I56" s="63">
        <f t="shared" si="1"/>
        <v>0</v>
      </c>
      <c r="J56" s="65"/>
      <c r="K56" s="63"/>
      <c r="L56" s="63"/>
      <c r="M56" s="63"/>
      <c r="N56" s="63">
        <f t="shared" si="3"/>
        <v>0</v>
      </c>
      <c r="O56" s="63"/>
      <c r="P56" s="63">
        <f t="shared" si="5"/>
        <v>0</v>
      </c>
      <c r="Q56" s="65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</row>
    <row r="57" spans="1:133" hidden="1" x14ac:dyDescent="0.2">
      <c r="A57" s="60"/>
      <c r="B57" s="61" t="s">
        <v>168</v>
      </c>
      <c r="C57" s="62" t="s">
        <v>169</v>
      </c>
      <c r="D57" s="63"/>
      <c r="E57" s="63"/>
      <c r="F57" s="63">
        <f t="shared" si="0"/>
        <v>0</v>
      </c>
      <c r="G57" s="63"/>
      <c r="H57" s="63"/>
      <c r="I57" s="63">
        <f t="shared" si="1"/>
        <v>0</v>
      </c>
      <c r="J57" s="65"/>
      <c r="K57" s="63"/>
      <c r="L57" s="63"/>
      <c r="M57" s="63"/>
      <c r="N57" s="63">
        <f t="shared" si="3"/>
        <v>0</v>
      </c>
      <c r="O57" s="63"/>
      <c r="P57" s="63">
        <f t="shared" si="5"/>
        <v>0</v>
      </c>
      <c r="Q57" s="65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</row>
    <row r="58" spans="1:133" hidden="1" x14ac:dyDescent="0.2">
      <c r="A58" s="60"/>
      <c r="B58" s="61" t="s">
        <v>170</v>
      </c>
      <c r="C58" s="62" t="s">
        <v>171</v>
      </c>
      <c r="D58" s="63"/>
      <c r="E58" s="63"/>
      <c r="F58" s="63">
        <f t="shared" si="0"/>
        <v>0</v>
      </c>
      <c r="G58" s="63"/>
      <c r="H58" s="63"/>
      <c r="I58" s="63">
        <f t="shared" si="1"/>
        <v>0</v>
      </c>
      <c r="J58" s="65"/>
      <c r="K58" s="63"/>
      <c r="L58" s="63"/>
      <c r="M58" s="63"/>
      <c r="N58" s="63">
        <f t="shared" si="3"/>
        <v>0</v>
      </c>
      <c r="O58" s="63"/>
      <c r="P58" s="63">
        <f t="shared" si="5"/>
        <v>0</v>
      </c>
      <c r="Q58" s="65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</row>
    <row r="59" spans="1:133" hidden="1" x14ac:dyDescent="0.2">
      <c r="A59" s="60"/>
      <c r="B59" s="61" t="s">
        <v>172</v>
      </c>
      <c r="C59" s="62" t="s">
        <v>173</v>
      </c>
      <c r="D59" s="63"/>
      <c r="E59" s="63"/>
      <c r="F59" s="63">
        <f t="shared" si="0"/>
        <v>0</v>
      </c>
      <c r="G59" s="63"/>
      <c r="H59" s="63"/>
      <c r="I59" s="63">
        <f t="shared" si="1"/>
        <v>0</v>
      </c>
      <c r="J59" s="65"/>
      <c r="K59" s="63"/>
      <c r="L59" s="63"/>
      <c r="M59" s="63"/>
      <c r="N59" s="63">
        <f t="shared" si="3"/>
        <v>0</v>
      </c>
      <c r="O59" s="63"/>
      <c r="P59" s="63">
        <f t="shared" si="5"/>
        <v>0</v>
      </c>
      <c r="Q59" s="65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</row>
    <row r="60" spans="1:133" x14ac:dyDescent="0.2">
      <c r="A60" s="60"/>
      <c r="B60" s="61" t="s">
        <v>174</v>
      </c>
      <c r="C60" s="62" t="s">
        <v>175</v>
      </c>
      <c r="D60" s="63">
        <f>'[4]7148'!$K$59</f>
        <v>500</v>
      </c>
      <c r="E60" s="63"/>
      <c r="F60" s="63">
        <f t="shared" si="0"/>
        <v>500</v>
      </c>
      <c r="G60" s="63">
        <f>'[4]7148'!$Y$59</f>
        <v>1000</v>
      </c>
      <c r="H60" s="63"/>
      <c r="I60" s="63">
        <f t="shared" si="1"/>
        <v>1000</v>
      </c>
      <c r="J60" s="65"/>
      <c r="K60" s="63"/>
      <c r="L60" s="63"/>
      <c r="M60" s="63"/>
      <c r="N60" s="63">
        <f t="shared" si="3"/>
        <v>0</v>
      </c>
      <c r="O60" s="63"/>
      <c r="P60" s="63">
        <f t="shared" si="5"/>
        <v>0</v>
      </c>
      <c r="Q60" s="65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</row>
    <row r="61" spans="1:133" hidden="1" x14ac:dyDescent="0.2">
      <c r="A61" s="60"/>
      <c r="B61" s="61" t="s">
        <v>176</v>
      </c>
      <c r="C61" s="62" t="s">
        <v>177</v>
      </c>
      <c r="D61" s="63"/>
      <c r="E61" s="63"/>
      <c r="F61" s="63">
        <f t="shared" si="0"/>
        <v>0</v>
      </c>
      <c r="G61" s="63"/>
      <c r="H61" s="63"/>
      <c r="I61" s="63">
        <f t="shared" si="1"/>
        <v>0</v>
      </c>
      <c r="J61" s="65"/>
      <c r="K61" s="63"/>
      <c r="L61" s="63"/>
      <c r="M61" s="63"/>
      <c r="N61" s="63">
        <f t="shared" si="3"/>
        <v>0</v>
      </c>
      <c r="O61" s="63">
        <f t="shared" si="4"/>
        <v>0</v>
      </c>
      <c r="P61" s="63">
        <f t="shared" si="5"/>
        <v>0</v>
      </c>
      <c r="Q61" s="65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</row>
    <row r="62" spans="1:133" hidden="1" x14ac:dyDescent="0.2">
      <c r="A62" s="60"/>
      <c r="B62" s="61" t="s">
        <v>178</v>
      </c>
      <c r="C62" s="62" t="s">
        <v>179</v>
      </c>
      <c r="D62" s="63"/>
      <c r="E62" s="63"/>
      <c r="F62" s="63">
        <f t="shared" si="0"/>
        <v>0</v>
      </c>
      <c r="G62" s="63"/>
      <c r="H62" s="63"/>
      <c r="I62" s="63">
        <f t="shared" si="1"/>
        <v>0</v>
      </c>
      <c r="J62" s="65"/>
      <c r="K62" s="63"/>
      <c r="L62" s="63"/>
      <c r="M62" s="63"/>
      <c r="N62" s="63">
        <f t="shared" si="3"/>
        <v>0</v>
      </c>
      <c r="O62" s="63">
        <f t="shared" si="4"/>
        <v>0</v>
      </c>
      <c r="P62" s="63">
        <f t="shared" si="5"/>
        <v>0</v>
      </c>
      <c r="Q62" s="65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</row>
    <row r="63" spans="1:133" hidden="1" x14ac:dyDescent="0.2">
      <c r="A63" s="60"/>
      <c r="B63" s="61" t="s">
        <v>180</v>
      </c>
      <c r="C63" s="62" t="s">
        <v>181</v>
      </c>
      <c r="D63" s="63"/>
      <c r="E63" s="63"/>
      <c r="F63" s="63">
        <f t="shared" si="0"/>
        <v>0</v>
      </c>
      <c r="G63" s="63"/>
      <c r="H63" s="63"/>
      <c r="I63" s="63">
        <f t="shared" si="1"/>
        <v>0</v>
      </c>
      <c r="J63" s="65"/>
      <c r="K63" s="63"/>
      <c r="L63" s="63"/>
      <c r="M63" s="63"/>
      <c r="N63" s="63">
        <f t="shared" si="3"/>
        <v>0</v>
      </c>
      <c r="O63" s="63">
        <f t="shared" si="4"/>
        <v>0</v>
      </c>
      <c r="P63" s="63">
        <f t="shared" si="5"/>
        <v>0</v>
      </c>
      <c r="Q63" s="65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</row>
    <row r="64" spans="1:133" hidden="1" x14ac:dyDescent="0.2">
      <c r="A64" s="60"/>
      <c r="B64" s="61" t="s">
        <v>182</v>
      </c>
      <c r="C64" s="62" t="s">
        <v>183</v>
      </c>
      <c r="D64" s="63"/>
      <c r="E64" s="63"/>
      <c r="F64" s="63">
        <f t="shared" si="0"/>
        <v>0</v>
      </c>
      <c r="G64" s="63"/>
      <c r="H64" s="63"/>
      <c r="I64" s="63">
        <f t="shared" si="1"/>
        <v>0</v>
      </c>
      <c r="J64" s="65"/>
      <c r="K64" s="63"/>
      <c r="L64" s="63"/>
      <c r="M64" s="63"/>
      <c r="N64" s="63">
        <f t="shared" si="3"/>
        <v>0</v>
      </c>
      <c r="O64" s="63">
        <f t="shared" si="4"/>
        <v>0</v>
      </c>
      <c r="P64" s="63">
        <f t="shared" si="5"/>
        <v>0</v>
      </c>
      <c r="Q64" s="65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</row>
    <row r="65" spans="1:133" hidden="1" x14ac:dyDescent="0.2">
      <c r="A65" s="60"/>
      <c r="B65" s="61" t="s">
        <v>184</v>
      </c>
      <c r="C65" s="62" t="s">
        <v>185</v>
      </c>
      <c r="D65" s="63"/>
      <c r="E65" s="63"/>
      <c r="F65" s="63">
        <f t="shared" si="0"/>
        <v>0</v>
      </c>
      <c r="G65" s="63"/>
      <c r="H65" s="63"/>
      <c r="I65" s="63">
        <f t="shared" si="1"/>
        <v>0</v>
      </c>
      <c r="J65" s="65"/>
      <c r="K65" s="63"/>
      <c r="L65" s="63"/>
      <c r="M65" s="63"/>
      <c r="N65" s="63">
        <f t="shared" si="3"/>
        <v>0</v>
      </c>
      <c r="O65" s="63">
        <f t="shared" si="4"/>
        <v>0</v>
      </c>
      <c r="P65" s="63">
        <f t="shared" si="5"/>
        <v>0</v>
      </c>
      <c r="Q65" s="65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</row>
    <row r="66" spans="1:133" hidden="1" x14ac:dyDescent="0.2">
      <c r="A66" s="60"/>
      <c r="B66" s="61" t="s">
        <v>186</v>
      </c>
      <c r="C66" s="62" t="s">
        <v>187</v>
      </c>
      <c r="D66" s="63"/>
      <c r="E66" s="63"/>
      <c r="F66" s="63">
        <f t="shared" si="0"/>
        <v>0</v>
      </c>
      <c r="G66" s="63"/>
      <c r="H66" s="63"/>
      <c r="I66" s="63">
        <f t="shared" si="1"/>
        <v>0</v>
      </c>
      <c r="J66" s="65"/>
      <c r="K66" s="63"/>
      <c r="L66" s="63"/>
      <c r="M66" s="63"/>
      <c r="N66" s="63">
        <f t="shared" si="3"/>
        <v>0</v>
      </c>
      <c r="O66" s="63">
        <f t="shared" si="4"/>
        <v>0</v>
      </c>
      <c r="P66" s="63">
        <f t="shared" si="5"/>
        <v>0</v>
      </c>
      <c r="Q66" s="65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</row>
    <row r="67" spans="1:133" hidden="1" x14ac:dyDescent="0.2">
      <c r="A67" s="60"/>
      <c r="B67" s="61" t="s">
        <v>188</v>
      </c>
      <c r="C67" s="62" t="s">
        <v>189</v>
      </c>
      <c r="D67" s="63"/>
      <c r="E67" s="63"/>
      <c r="F67" s="63">
        <f t="shared" si="0"/>
        <v>0</v>
      </c>
      <c r="G67" s="63"/>
      <c r="H67" s="63"/>
      <c r="I67" s="63">
        <f t="shared" si="1"/>
        <v>0</v>
      </c>
      <c r="J67" s="65"/>
      <c r="K67" s="63"/>
      <c r="L67" s="63"/>
      <c r="M67" s="63"/>
      <c r="N67" s="63">
        <f t="shared" si="3"/>
        <v>0</v>
      </c>
      <c r="O67" s="63">
        <f t="shared" si="4"/>
        <v>0</v>
      </c>
      <c r="P67" s="63">
        <f t="shared" si="5"/>
        <v>0</v>
      </c>
      <c r="Q67" s="65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</row>
    <row r="68" spans="1:133" hidden="1" x14ac:dyDescent="0.2">
      <c r="A68" s="60"/>
      <c r="B68" s="61" t="s">
        <v>190</v>
      </c>
      <c r="C68" s="62" t="s">
        <v>191</v>
      </c>
      <c r="D68" s="63"/>
      <c r="E68" s="63"/>
      <c r="F68" s="63">
        <f t="shared" si="0"/>
        <v>0</v>
      </c>
      <c r="G68" s="63"/>
      <c r="H68" s="63"/>
      <c r="I68" s="63">
        <f t="shared" si="1"/>
        <v>0</v>
      </c>
      <c r="J68" s="65"/>
      <c r="K68" s="63"/>
      <c r="L68" s="63"/>
      <c r="M68" s="63"/>
      <c r="N68" s="63">
        <f t="shared" si="3"/>
        <v>0</v>
      </c>
      <c r="O68" s="63">
        <f t="shared" si="4"/>
        <v>0</v>
      </c>
      <c r="P68" s="63">
        <f t="shared" si="5"/>
        <v>0</v>
      </c>
      <c r="Q68" s="65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</row>
    <row r="69" spans="1:133" x14ac:dyDescent="0.2">
      <c r="A69" s="60"/>
      <c r="B69" s="61" t="s">
        <v>192</v>
      </c>
      <c r="C69" s="62" t="s">
        <v>193</v>
      </c>
      <c r="D69" s="63">
        <f>'[4]7148'!$K$68</f>
        <v>1000</v>
      </c>
      <c r="E69" s="63"/>
      <c r="F69" s="63">
        <f t="shared" si="0"/>
        <v>1000</v>
      </c>
      <c r="G69" s="63">
        <f>'[4]7148'!$Y$68</f>
        <v>2000</v>
      </c>
      <c r="H69" s="63"/>
      <c r="I69" s="63">
        <f t="shared" si="1"/>
        <v>2000</v>
      </c>
      <c r="J69" s="65"/>
      <c r="K69" s="63"/>
      <c r="L69" s="63"/>
      <c r="M69" s="63"/>
      <c r="N69" s="63">
        <f t="shared" si="3"/>
        <v>0</v>
      </c>
      <c r="O69" s="63">
        <f t="shared" si="4"/>
        <v>0</v>
      </c>
      <c r="P69" s="63">
        <f t="shared" si="5"/>
        <v>0</v>
      </c>
      <c r="Q69" s="65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</row>
    <row r="70" spans="1:133" hidden="1" x14ac:dyDescent="0.2">
      <c r="A70" s="60"/>
      <c r="B70" s="61" t="s">
        <v>194</v>
      </c>
      <c r="C70" s="62" t="s">
        <v>195</v>
      </c>
      <c r="D70" s="63"/>
      <c r="E70" s="63"/>
      <c r="F70" s="63">
        <f t="shared" si="0"/>
        <v>0</v>
      </c>
      <c r="G70" s="63"/>
      <c r="H70" s="63"/>
      <c r="I70" s="63">
        <f t="shared" si="1"/>
        <v>0</v>
      </c>
      <c r="J70" s="65"/>
      <c r="K70" s="63"/>
      <c r="L70" s="63"/>
      <c r="M70" s="63"/>
      <c r="N70" s="63">
        <f t="shared" si="3"/>
        <v>0</v>
      </c>
      <c r="O70" s="63">
        <f t="shared" si="4"/>
        <v>0</v>
      </c>
      <c r="P70" s="63">
        <f t="shared" si="5"/>
        <v>0</v>
      </c>
      <c r="Q70" s="65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</row>
    <row r="71" spans="1:133" hidden="1" x14ac:dyDescent="0.2">
      <c r="A71" s="60"/>
      <c r="B71" s="61" t="s">
        <v>196</v>
      </c>
      <c r="C71" s="62" t="s">
        <v>197</v>
      </c>
      <c r="D71" s="63"/>
      <c r="E71" s="63"/>
      <c r="F71" s="63">
        <f t="shared" si="0"/>
        <v>0</v>
      </c>
      <c r="G71" s="63"/>
      <c r="H71" s="63"/>
      <c r="I71" s="63">
        <f t="shared" si="1"/>
        <v>0</v>
      </c>
      <c r="J71" s="65"/>
      <c r="K71" s="63"/>
      <c r="L71" s="63"/>
      <c r="M71" s="63"/>
      <c r="N71" s="63">
        <f t="shared" si="3"/>
        <v>0</v>
      </c>
      <c r="O71" s="63">
        <f t="shared" si="4"/>
        <v>0</v>
      </c>
      <c r="P71" s="63">
        <f t="shared" si="5"/>
        <v>0</v>
      </c>
      <c r="Q71" s="65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</row>
    <row r="72" spans="1:133" hidden="1" x14ac:dyDescent="0.2">
      <c r="A72" s="60"/>
      <c r="B72" s="61" t="s">
        <v>198</v>
      </c>
      <c r="C72" s="62" t="s">
        <v>199</v>
      </c>
      <c r="D72" s="63"/>
      <c r="E72" s="63"/>
      <c r="F72" s="63">
        <f t="shared" ref="F72:F136" si="6">+D72+E72</f>
        <v>0</v>
      </c>
      <c r="G72" s="63"/>
      <c r="H72" s="63"/>
      <c r="I72" s="63">
        <f t="shared" ref="I72:I135" si="7">G72+H72</f>
        <v>0</v>
      </c>
      <c r="J72" s="65"/>
      <c r="K72" s="63"/>
      <c r="L72" s="63"/>
      <c r="M72" s="63"/>
      <c r="N72" s="63">
        <f t="shared" ref="N72:N136" si="8">+L72+M72</f>
        <v>0</v>
      </c>
      <c r="O72" s="63">
        <f t="shared" ref="O72:O135" si="9">H72*100%</f>
        <v>0</v>
      </c>
      <c r="P72" s="63">
        <f t="shared" ref="P72:P136" si="10">+N72+O72</f>
        <v>0</v>
      </c>
      <c r="Q72" s="65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</row>
    <row r="73" spans="1:133" hidden="1" x14ac:dyDescent="0.2">
      <c r="A73" s="60"/>
      <c r="B73" s="61" t="s">
        <v>200</v>
      </c>
      <c r="C73" s="62" t="s">
        <v>201</v>
      </c>
      <c r="D73" s="63"/>
      <c r="E73" s="63"/>
      <c r="F73" s="63">
        <f t="shared" si="6"/>
        <v>0</v>
      </c>
      <c r="G73" s="63"/>
      <c r="H73" s="63"/>
      <c r="I73" s="63">
        <f t="shared" si="7"/>
        <v>0</v>
      </c>
      <c r="J73" s="65"/>
      <c r="K73" s="63"/>
      <c r="L73" s="63"/>
      <c r="M73" s="63"/>
      <c r="N73" s="63">
        <f t="shared" si="8"/>
        <v>0</v>
      </c>
      <c r="O73" s="63">
        <f t="shared" si="9"/>
        <v>0</v>
      </c>
      <c r="P73" s="63">
        <f t="shared" si="10"/>
        <v>0</v>
      </c>
      <c r="Q73" s="65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</row>
    <row r="74" spans="1:133" hidden="1" x14ac:dyDescent="0.2">
      <c r="A74" s="60"/>
      <c r="B74" s="61">
        <v>89</v>
      </c>
      <c r="C74" s="62" t="s">
        <v>202</v>
      </c>
      <c r="D74" s="63"/>
      <c r="E74" s="63"/>
      <c r="F74" s="63">
        <f t="shared" si="6"/>
        <v>0</v>
      </c>
      <c r="G74" s="63"/>
      <c r="H74" s="63"/>
      <c r="I74" s="63">
        <f t="shared" si="7"/>
        <v>0</v>
      </c>
      <c r="J74" s="65"/>
      <c r="K74" s="63"/>
      <c r="L74" s="63"/>
      <c r="M74" s="63"/>
      <c r="N74" s="63">
        <f t="shared" si="8"/>
        <v>0</v>
      </c>
      <c r="O74" s="63">
        <f t="shared" si="9"/>
        <v>0</v>
      </c>
      <c r="P74" s="63">
        <f t="shared" si="10"/>
        <v>0</v>
      </c>
      <c r="Q74" s="65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</row>
    <row r="75" spans="1:133" hidden="1" x14ac:dyDescent="0.2">
      <c r="A75" s="60"/>
      <c r="B75" s="61">
        <v>100</v>
      </c>
      <c r="C75" s="62" t="s">
        <v>203</v>
      </c>
      <c r="D75" s="63"/>
      <c r="E75" s="63"/>
      <c r="F75" s="63">
        <f t="shared" si="6"/>
        <v>0</v>
      </c>
      <c r="G75" s="63"/>
      <c r="H75" s="63"/>
      <c r="I75" s="63">
        <f t="shared" si="7"/>
        <v>0</v>
      </c>
      <c r="J75" s="65"/>
      <c r="K75" s="63"/>
      <c r="L75" s="63"/>
      <c r="M75" s="63"/>
      <c r="N75" s="63">
        <f t="shared" si="8"/>
        <v>0</v>
      </c>
      <c r="O75" s="63">
        <f t="shared" si="9"/>
        <v>0</v>
      </c>
      <c r="P75" s="63">
        <f t="shared" si="10"/>
        <v>0</v>
      </c>
      <c r="Q75" s="65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</row>
    <row r="76" spans="1:133" hidden="1" x14ac:dyDescent="0.2">
      <c r="A76" s="60"/>
      <c r="B76" s="61">
        <v>101</v>
      </c>
      <c r="C76" s="62" t="s">
        <v>204</v>
      </c>
      <c r="D76" s="63"/>
      <c r="E76" s="63"/>
      <c r="F76" s="63">
        <f t="shared" si="6"/>
        <v>0</v>
      </c>
      <c r="G76" s="63"/>
      <c r="H76" s="63"/>
      <c r="I76" s="63">
        <f t="shared" si="7"/>
        <v>0</v>
      </c>
      <c r="J76" s="65"/>
      <c r="K76" s="63"/>
      <c r="L76" s="63"/>
      <c r="M76" s="63"/>
      <c r="N76" s="63">
        <f t="shared" si="8"/>
        <v>0</v>
      </c>
      <c r="O76" s="63">
        <f t="shared" si="9"/>
        <v>0</v>
      </c>
      <c r="P76" s="63">
        <f t="shared" si="10"/>
        <v>0</v>
      </c>
      <c r="Q76" s="65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</row>
    <row r="77" spans="1:133" x14ac:dyDescent="0.2">
      <c r="A77" s="60"/>
      <c r="B77" s="61" t="s">
        <v>205</v>
      </c>
      <c r="C77" s="62" t="s">
        <v>206</v>
      </c>
      <c r="D77" s="63">
        <f>'[4]7148'!$K$76</f>
        <v>4500000</v>
      </c>
      <c r="E77" s="63">
        <v>-600000</v>
      </c>
      <c r="F77" s="63">
        <f t="shared" si="6"/>
        <v>3900000</v>
      </c>
      <c r="G77" s="63">
        <f>'[4]7148'!$Y$76</f>
        <v>4500000</v>
      </c>
      <c r="H77" s="63">
        <v>-600000</v>
      </c>
      <c r="I77" s="63">
        <f t="shared" si="7"/>
        <v>3900000</v>
      </c>
      <c r="J77" s="65"/>
      <c r="K77" s="63"/>
      <c r="L77" s="63">
        <f>E77</f>
        <v>-600000</v>
      </c>
      <c r="M77" s="63"/>
      <c r="N77" s="63">
        <v>0</v>
      </c>
      <c r="O77" s="63">
        <f t="shared" si="9"/>
        <v>-600000</v>
      </c>
      <c r="P77" s="63">
        <v>0</v>
      </c>
      <c r="Q77" s="65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</row>
    <row r="78" spans="1:133" hidden="1" x14ac:dyDescent="0.2">
      <c r="A78" s="62"/>
      <c r="B78" s="61">
        <v>103</v>
      </c>
      <c r="C78" s="62" t="s">
        <v>207</v>
      </c>
      <c r="D78" s="63"/>
      <c r="E78" s="63"/>
      <c r="F78" s="63">
        <f t="shared" si="6"/>
        <v>0</v>
      </c>
      <c r="G78" s="63"/>
      <c r="H78" s="63"/>
      <c r="I78" s="63">
        <f t="shared" si="7"/>
        <v>0</v>
      </c>
      <c r="J78" s="65"/>
      <c r="K78" s="63"/>
      <c r="L78" s="63"/>
      <c r="M78" s="63"/>
      <c r="N78" s="63">
        <f t="shared" si="8"/>
        <v>0</v>
      </c>
      <c r="O78" s="63">
        <f t="shared" si="9"/>
        <v>0</v>
      </c>
      <c r="P78" s="63">
        <f t="shared" si="10"/>
        <v>0</v>
      </c>
      <c r="Q78" s="65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</row>
    <row r="79" spans="1:133" hidden="1" x14ac:dyDescent="0.2">
      <c r="A79" s="62"/>
      <c r="B79" s="61">
        <v>104</v>
      </c>
      <c r="C79" s="62" t="s">
        <v>208</v>
      </c>
      <c r="D79" s="63"/>
      <c r="E79" s="63"/>
      <c r="F79" s="63">
        <f t="shared" si="6"/>
        <v>0</v>
      </c>
      <c r="G79" s="63"/>
      <c r="H79" s="63"/>
      <c r="I79" s="63">
        <f t="shared" si="7"/>
        <v>0</v>
      </c>
      <c r="J79" s="65"/>
      <c r="K79" s="63"/>
      <c r="L79" s="63"/>
      <c r="M79" s="63"/>
      <c r="N79" s="63">
        <f t="shared" si="8"/>
        <v>0</v>
      </c>
      <c r="O79" s="63">
        <f t="shared" si="9"/>
        <v>0</v>
      </c>
      <c r="P79" s="63">
        <f t="shared" si="10"/>
        <v>0</v>
      </c>
      <c r="Q79" s="65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</row>
    <row r="80" spans="1:133" hidden="1" x14ac:dyDescent="0.2">
      <c r="A80" s="62"/>
      <c r="B80" s="61">
        <v>105</v>
      </c>
      <c r="C80" s="62" t="s">
        <v>209</v>
      </c>
      <c r="D80" s="63"/>
      <c r="E80" s="63"/>
      <c r="F80" s="63">
        <f t="shared" si="6"/>
        <v>0</v>
      </c>
      <c r="G80" s="63"/>
      <c r="H80" s="63"/>
      <c r="I80" s="63">
        <f t="shared" si="7"/>
        <v>0</v>
      </c>
      <c r="J80" s="65"/>
      <c r="K80" s="63"/>
      <c r="L80" s="63"/>
      <c r="M80" s="63"/>
      <c r="N80" s="63">
        <f t="shared" si="8"/>
        <v>0</v>
      </c>
      <c r="O80" s="63">
        <f t="shared" si="9"/>
        <v>0</v>
      </c>
      <c r="P80" s="63">
        <f t="shared" si="10"/>
        <v>0</v>
      </c>
      <c r="Q80" s="65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</row>
    <row r="81" spans="1:133" hidden="1" x14ac:dyDescent="0.2">
      <c r="A81" s="62"/>
      <c r="B81" s="61">
        <v>106</v>
      </c>
      <c r="C81" s="62" t="s">
        <v>210</v>
      </c>
      <c r="D81" s="63"/>
      <c r="E81" s="63"/>
      <c r="F81" s="63">
        <f t="shared" si="6"/>
        <v>0</v>
      </c>
      <c r="G81" s="63"/>
      <c r="H81" s="63"/>
      <c r="I81" s="63">
        <f t="shared" si="7"/>
        <v>0</v>
      </c>
      <c r="J81" s="65"/>
      <c r="K81" s="63"/>
      <c r="L81" s="63"/>
      <c r="M81" s="63"/>
      <c r="N81" s="63">
        <f t="shared" si="8"/>
        <v>0</v>
      </c>
      <c r="O81" s="63">
        <f t="shared" si="9"/>
        <v>0</v>
      </c>
      <c r="P81" s="63">
        <f t="shared" si="10"/>
        <v>0</v>
      </c>
      <c r="Q81" s="65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</row>
    <row r="82" spans="1:133" hidden="1" x14ac:dyDescent="0.2">
      <c r="A82" s="62"/>
      <c r="B82" s="61">
        <v>107</v>
      </c>
      <c r="C82" s="62" t="s">
        <v>211</v>
      </c>
      <c r="D82" s="63"/>
      <c r="E82" s="63"/>
      <c r="F82" s="63">
        <f t="shared" si="6"/>
        <v>0</v>
      </c>
      <c r="G82" s="63"/>
      <c r="H82" s="63"/>
      <c r="I82" s="63">
        <f t="shared" si="7"/>
        <v>0</v>
      </c>
      <c r="J82" s="65"/>
      <c r="K82" s="63"/>
      <c r="L82" s="63"/>
      <c r="M82" s="63"/>
      <c r="N82" s="63">
        <f t="shared" si="8"/>
        <v>0</v>
      </c>
      <c r="O82" s="63">
        <f t="shared" si="9"/>
        <v>0</v>
      </c>
      <c r="P82" s="63">
        <f t="shared" si="10"/>
        <v>0</v>
      </c>
      <c r="Q82" s="65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</row>
    <row r="83" spans="1:133" hidden="1" x14ac:dyDescent="0.2">
      <c r="A83" s="62"/>
      <c r="B83" s="61">
        <v>108</v>
      </c>
      <c r="C83" s="62" t="s">
        <v>212</v>
      </c>
      <c r="D83" s="63"/>
      <c r="E83" s="63"/>
      <c r="F83" s="63">
        <f t="shared" si="6"/>
        <v>0</v>
      </c>
      <c r="G83" s="63"/>
      <c r="H83" s="63"/>
      <c r="I83" s="63">
        <f t="shared" si="7"/>
        <v>0</v>
      </c>
      <c r="J83" s="65"/>
      <c r="K83" s="63"/>
      <c r="L83" s="63"/>
      <c r="M83" s="63"/>
      <c r="N83" s="63">
        <f t="shared" si="8"/>
        <v>0</v>
      </c>
      <c r="O83" s="63">
        <f t="shared" si="9"/>
        <v>0</v>
      </c>
      <c r="P83" s="63">
        <f t="shared" si="10"/>
        <v>0</v>
      </c>
      <c r="Q83" s="65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</row>
    <row r="84" spans="1:133" hidden="1" x14ac:dyDescent="0.2">
      <c r="A84" s="62"/>
      <c r="B84" s="61">
        <v>200</v>
      </c>
      <c r="C84" s="62" t="s">
        <v>213</v>
      </c>
      <c r="D84" s="63"/>
      <c r="E84" s="63"/>
      <c r="F84" s="63">
        <f t="shared" si="6"/>
        <v>0</v>
      </c>
      <c r="G84" s="63"/>
      <c r="H84" s="63"/>
      <c r="I84" s="63">
        <f t="shared" si="7"/>
        <v>0</v>
      </c>
      <c r="J84" s="65"/>
      <c r="K84" s="63"/>
      <c r="L84" s="63"/>
      <c r="M84" s="63"/>
      <c r="N84" s="63">
        <f t="shared" si="8"/>
        <v>0</v>
      </c>
      <c r="O84" s="63">
        <f t="shared" si="9"/>
        <v>0</v>
      </c>
      <c r="P84" s="63">
        <f t="shared" si="10"/>
        <v>0</v>
      </c>
      <c r="Q84" s="65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</row>
    <row r="85" spans="1:133" hidden="1" x14ac:dyDescent="0.2">
      <c r="A85" s="62"/>
      <c r="B85" s="61">
        <v>201</v>
      </c>
      <c r="C85" s="62" t="s">
        <v>214</v>
      </c>
      <c r="D85" s="63"/>
      <c r="E85" s="63"/>
      <c r="F85" s="63">
        <f t="shared" si="6"/>
        <v>0</v>
      </c>
      <c r="G85" s="63"/>
      <c r="H85" s="63"/>
      <c r="I85" s="63">
        <f t="shared" si="7"/>
        <v>0</v>
      </c>
      <c r="J85" s="65"/>
      <c r="K85" s="63"/>
      <c r="L85" s="63"/>
      <c r="M85" s="63"/>
      <c r="N85" s="63">
        <f t="shared" si="8"/>
        <v>0</v>
      </c>
      <c r="O85" s="63">
        <f t="shared" si="9"/>
        <v>0</v>
      </c>
      <c r="P85" s="63">
        <f t="shared" si="10"/>
        <v>0</v>
      </c>
      <c r="Q85" s="65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</row>
    <row r="86" spans="1:133" hidden="1" x14ac:dyDescent="0.2">
      <c r="A86" s="62"/>
      <c r="B86" s="61">
        <v>202</v>
      </c>
      <c r="C86" s="62" t="s">
        <v>215</v>
      </c>
      <c r="D86" s="63"/>
      <c r="E86" s="63"/>
      <c r="F86" s="63">
        <f t="shared" si="6"/>
        <v>0</v>
      </c>
      <c r="G86" s="63"/>
      <c r="H86" s="63"/>
      <c r="I86" s="63">
        <f t="shared" si="7"/>
        <v>0</v>
      </c>
      <c r="J86" s="65"/>
      <c r="K86" s="63"/>
      <c r="L86" s="63"/>
      <c r="M86" s="63"/>
      <c r="N86" s="63">
        <f t="shared" si="8"/>
        <v>0</v>
      </c>
      <c r="O86" s="63">
        <f t="shared" si="9"/>
        <v>0</v>
      </c>
      <c r="P86" s="63">
        <f t="shared" si="10"/>
        <v>0</v>
      </c>
      <c r="Q86" s="65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</row>
    <row r="87" spans="1:133" hidden="1" x14ac:dyDescent="0.2">
      <c r="A87" s="62"/>
      <c r="B87" s="61">
        <v>204</v>
      </c>
      <c r="C87" s="62" t="s">
        <v>216</v>
      </c>
      <c r="D87" s="63"/>
      <c r="E87" s="63"/>
      <c r="F87" s="63">
        <f t="shared" si="6"/>
        <v>0</v>
      </c>
      <c r="G87" s="63"/>
      <c r="H87" s="63"/>
      <c r="I87" s="63">
        <f t="shared" si="7"/>
        <v>0</v>
      </c>
      <c r="J87" s="65"/>
      <c r="K87" s="63"/>
      <c r="L87" s="63"/>
      <c r="M87" s="63"/>
      <c r="N87" s="63">
        <f t="shared" si="8"/>
        <v>0</v>
      </c>
      <c r="O87" s="63">
        <f t="shared" si="9"/>
        <v>0</v>
      </c>
      <c r="P87" s="63">
        <f t="shared" si="10"/>
        <v>0</v>
      </c>
      <c r="Q87" s="65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</row>
    <row r="88" spans="1:133" hidden="1" x14ac:dyDescent="0.2">
      <c r="A88" s="62"/>
      <c r="B88" s="61">
        <v>205</v>
      </c>
      <c r="C88" s="62" t="s">
        <v>217</v>
      </c>
      <c r="D88" s="63"/>
      <c r="E88" s="63"/>
      <c r="F88" s="63">
        <f t="shared" si="6"/>
        <v>0</v>
      </c>
      <c r="G88" s="63"/>
      <c r="H88" s="63"/>
      <c r="I88" s="63">
        <f t="shared" si="7"/>
        <v>0</v>
      </c>
      <c r="J88" s="65"/>
      <c r="K88" s="63"/>
      <c r="L88" s="63"/>
      <c r="M88" s="63"/>
      <c r="N88" s="63">
        <f t="shared" si="8"/>
        <v>0</v>
      </c>
      <c r="O88" s="63">
        <f t="shared" si="9"/>
        <v>0</v>
      </c>
      <c r="P88" s="63">
        <f t="shared" si="10"/>
        <v>0</v>
      </c>
      <c r="Q88" s="65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</row>
    <row r="89" spans="1:133" hidden="1" x14ac:dyDescent="0.2">
      <c r="A89" s="62"/>
      <c r="B89" s="61">
        <v>206</v>
      </c>
      <c r="C89" s="62" t="s">
        <v>218</v>
      </c>
      <c r="D89" s="63"/>
      <c r="E89" s="63"/>
      <c r="F89" s="63">
        <f t="shared" si="6"/>
        <v>0</v>
      </c>
      <c r="G89" s="63"/>
      <c r="H89" s="63"/>
      <c r="I89" s="63">
        <f t="shared" si="7"/>
        <v>0</v>
      </c>
      <c r="J89" s="65"/>
      <c r="K89" s="63"/>
      <c r="L89" s="63"/>
      <c r="M89" s="63"/>
      <c r="N89" s="63">
        <f t="shared" si="8"/>
        <v>0</v>
      </c>
      <c r="O89" s="63">
        <f t="shared" si="9"/>
        <v>0</v>
      </c>
      <c r="P89" s="63">
        <f t="shared" si="10"/>
        <v>0</v>
      </c>
      <c r="Q89" s="65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</row>
    <row r="90" spans="1:133" hidden="1" x14ac:dyDescent="0.2">
      <c r="A90" s="62"/>
      <c r="B90" s="61">
        <v>209</v>
      </c>
      <c r="C90" s="62" t="s">
        <v>219</v>
      </c>
      <c r="D90" s="63"/>
      <c r="E90" s="63"/>
      <c r="F90" s="63">
        <f t="shared" si="6"/>
        <v>0</v>
      </c>
      <c r="G90" s="63"/>
      <c r="H90" s="63"/>
      <c r="I90" s="63">
        <f t="shared" si="7"/>
        <v>0</v>
      </c>
      <c r="J90" s="65"/>
      <c r="K90" s="63"/>
      <c r="L90" s="63"/>
      <c r="M90" s="63"/>
      <c r="N90" s="63">
        <f t="shared" si="8"/>
        <v>0</v>
      </c>
      <c r="O90" s="63">
        <f t="shared" si="9"/>
        <v>0</v>
      </c>
      <c r="P90" s="63">
        <f t="shared" si="10"/>
        <v>0</v>
      </c>
      <c r="Q90" s="65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</row>
    <row r="91" spans="1:133" hidden="1" x14ac:dyDescent="0.2">
      <c r="A91" s="62"/>
      <c r="B91" s="61">
        <v>210</v>
      </c>
      <c r="C91" s="62" t="s">
        <v>220</v>
      </c>
      <c r="D91" s="63"/>
      <c r="E91" s="63"/>
      <c r="F91" s="63">
        <f t="shared" si="6"/>
        <v>0</v>
      </c>
      <c r="G91" s="63"/>
      <c r="H91" s="63"/>
      <c r="I91" s="63">
        <f t="shared" si="7"/>
        <v>0</v>
      </c>
      <c r="J91" s="65"/>
      <c r="K91" s="63"/>
      <c r="L91" s="63"/>
      <c r="M91" s="63"/>
      <c r="N91" s="63">
        <f t="shared" si="8"/>
        <v>0</v>
      </c>
      <c r="O91" s="63">
        <f t="shared" si="9"/>
        <v>0</v>
      </c>
      <c r="P91" s="63">
        <f t="shared" si="10"/>
        <v>0</v>
      </c>
      <c r="Q91" s="65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</row>
    <row r="92" spans="1:133" hidden="1" x14ac:dyDescent="0.2">
      <c r="A92" s="62"/>
      <c r="B92" s="61">
        <v>211</v>
      </c>
      <c r="C92" s="62" t="s">
        <v>221</v>
      </c>
      <c r="D92" s="63"/>
      <c r="E92" s="63"/>
      <c r="F92" s="63">
        <f t="shared" si="6"/>
        <v>0</v>
      </c>
      <c r="G92" s="63"/>
      <c r="H92" s="63"/>
      <c r="I92" s="63">
        <f t="shared" si="7"/>
        <v>0</v>
      </c>
      <c r="J92" s="65"/>
      <c r="K92" s="63"/>
      <c r="L92" s="63"/>
      <c r="M92" s="63"/>
      <c r="N92" s="63">
        <f t="shared" si="8"/>
        <v>0</v>
      </c>
      <c r="O92" s="63">
        <f t="shared" si="9"/>
        <v>0</v>
      </c>
      <c r="P92" s="63">
        <f t="shared" si="10"/>
        <v>0</v>
      </c>
      <c r="Q92" s="65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</row>
    <row r="93" spans="1:133" hidden="1" x14ac:dyDescent="0.2">
      <c r="A93" s="62"/>
      <c r="B93" s="61">
        <v>212</v>
      </c>
      <c r="C93" s="62" t="s">
        <v>222</v>
      </c>
      <c r="D93" s="63"/>
      <c r="E93" s="63"/>
      <c r="F93" s="63">
        <f t="shared" si="6"/>
        <v>0</v>
      </c>
      <c r="G93" s="63"/>
      <c r="H93" s="63"/>
      <c r="I93" s="63">
        <f t="shared" si="7"/>
        <v>0</v>
      </c>
      <c r="J93" s="65"/>
      <c r="K93" s="63"/>
      <c r="L93" s="63"/>
      <c r="M93" s="63"/>
      <c r="N93" s="63">
        <f t="shared" si="8"/>
        <v>0</v>
      </c>
      <c r="O93" s="63">
        <f t="shared" si="9"/>
        <v>0</v>
      </c>
      <c r="P93" s="63">
        <f t="shared" si="10"/>
        <v>0</v>
      </c>
      <c r="Q93" s="65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</row>
    <row r="94" spans="1:133" hidden="1" x14ac:dyDescent="0.2">
      <c r="A94" s="62"/>
      <c r="B94" s="61">
        <v>213</v>
      </c>
      <c r="C94" s="62" t="s">
        <v>223</v>
      </c>
      <c r="D94" s="63"/>
      <c r="E94" s="63"/>
      <c r="F94" s="63">
        <f t="shared" si="6"/>
        <v>0</v>
      </c>
      <c r="G94" s="63"/>
      <c r="H94" s="63"/>
      <c r="I94" s="63">
        <f t="shared" si="7"/>
        <v>0</v>
      </c>
      <c r="J94" s="65"/>
      <c r="K94" s="63"/>
      <c r="L94" s="63"/>
      <c r="M94" s="63"/>
      <c r="N94" s="63">
        <f t="shared" si="8"/>
        <v>0</v>
      </c>
      <c r="O94" s="63">
        <f t="shared" si="9"/>
        <v>0</v>
      </c>
      <c r="P94" s="63">
        <f t="shared" si="10"/>
        <v>0</v>
      </c>
      <c r="Q94" s="65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</row>
    <row r="95" spans="1:133" hidden="1" x14ac:dyDescent="0.2">
      <c r="A95" s="62"/>
      <c r="B95" s="61">
        <v>215</v>
      </c>
      <c r="C95" s="62" t="s">
        <v>224</v>
      </c>
      <c r="D95" s="63"/>
      <c r="E95" s="63"/>
      <c r="F95" s="63">
        <f t="shared" si="6"/>
        <v>0</v>
      </c>
      <c r="G95" s="63"/>
      <c r="H95" s="63"/>
      <c r="I95" s="63">
        <f t="shared" si="7"/>
        <v>0</v>
      </c>
      <c r="J95" s="65"/>
      <c r="K95" s="63"/>
      <c r="L95" s="63"/>
      <c r="M95" s="63"/>
      <c r="N95" s="63">
        <f t="shared" si="8"/>
        <v>0</v>
      </c>
      <c r="O95" s="63">
        <f t="shared" si="9"/>
        <v>0</v>
      </c>
      <c r="P95" s="63">
        <f t="shared" si="10"/>
        <v>0</v>
      </c>
      <c r="Q95" s="65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</row>
    <row r="96" spans="1:133" hidden="1" x14ac:dyDescent="0.2">
      <c r="A96" s="62"/>
      <c r="B96" s="61">
        <v>217</v>
      </c>
      <c r="C96" s="62" t="s">
        <v>225</v>
      </c>
      <c r="D96" s="63"/>
      <c r="E96" s="63"/>
      <c r="F96" s="63">
        <f t="shared" si="6"/>
        <v>0</v>
      </c>
      <c r="G96" s="63"/>
      <c r="H96" s="63"/>
      <c r="I96" s="63">
        <f t="shared" si="7"/>
        <v>0</v>
      </c>
      <c r="J96" s="65"/>
      <c r="K96" s="63"/>
      <c r="L96" s="63"/>
      <c r="M96" s="63"/>
      <c r="N96" s="63">
        <f t="shared" si="8"/>
        <v>0</v>
      </c>
      <c r="O96" s="63">
        <f t="shared" si="9"/>
        <v>0</v>
      </c>
      <c r="P96" s="63">
        <f t="shared" si="10"/>
        <v>0</v>
      </c>
      <c r="Q96" s="65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</row>
    <row r="97" spans="1:133" hidden="1" x14ac:dyDescent="0.2">
      <c r="A97" s="62"/>
      <c r="B97" s="61">
        <v>218</v>
      </c>
      <c r="C97" s="62" t="s">
        <v>226</v>
      </c>
      <c r="D97" s="63"/>
      <c r="E97" s="63"/>
      <c r="F97" s="63">
        <f t="shared" si="6"/>
        <v>0</v>
      </c>
      <c r="G97" s="63"/>
      <c r="H97" s="63"/>
      <c r="I97" s="63">
        <f t="shared" si="7"/>
        <v>0</v>
      </c>
      <c r="J97" s="65"/>
      <c r="K97" s="63"/>
      <c r="L97" s="63"/>
      <c r="M97" s="63"/>
      <c r="N97" s="63">
        <f t="shared" si="8"/>
        <v>0</v>
      </c>
      <c r="O97" s="63">
        <f t="shared" si="9"/>
        <v>0</v>
      </c>
      <c r="P97" s="63">
        <f t="shared" si="10"/>
        <v>0</v>
      </c>
      <c r="Q97" s="65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</row>
    <row r="98" spans="1:133" hidden="1" x14ac:dyDescent="0.2">
      <c r="A98" s="62"/>
      <c r="B98" s="61">
        <v>219</v>
      </c>
      <c r="C98" s="62" t="s">
        <v>227</v>
      </c>
      <c r="D98" s="63"/>
      <c r="E98" s="63"/>
      <c r="F98" s="63">
        <f t="shared" si="6"/>
        <v>0</v>
      </c>
      <c r="G98" s="63"/>
      <c r="H98" s="63"/>
      <c r="I98" s="63">
        <f t="shared" si="7"/>
        <v>0</v>
      </c>
      <c r="J98" s="65"/>
      <c r="K98" s="63"/>
      <c r="L98" s="63"/>
      <c r="M98" s="63"/>
      <c r="N98" s="63">
        <f t="shared" si="8"/>
        <v>0</v>
      </c>
      <c r="O98" s="63">
        <f t="shared" si="9"/>
        <v>0</v>
      </c>
      <c r="P98" s="63">
        <f t="shared" si="10"/>
        <v>0</v>
      </c>
      <c r="Q98" s="65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</row>
    <row r="99" spans="1:133" hidden="1" x14ac:dyDescent="0.2">
      <c r="A99" s="62"/>
      <c r="B99" s="61">
        <v>220</v>
      </c>
      <c r="C99" s="62" t="s">
        <v>228</v>
      </c>
      <c r="D99" s="63"/>
      <c r="E99" s="63"/>
      <c r="F99" s="63">
        <f t="shared" si="6"/>
        <v>0</v>
      </c>
      <c r="G99" s="63"/>
      <c r="H99" s="63"/>
      <c r="I99" s="63">
        <f t="shared" si="7"/>
        <v>0</v>
      </c>
      <c r="J99" s="65"/>
      <c r="K99" s="63"/>
      <c r="L99" s="63"/>
      <c r="M99" s="63"/>
      <c r="N99" s="63">
        <f t="shared" si="8"/>
        <v>0</v>
      </c>
      <c r="O99" s="63">
        <f t="shared" si="9"/>
        <v>0</v>
      </c>
      <c r="P99" s="63">
        <f t="shared" si="10"/>
        <v>0</v>
      </c>
      <c r="Q99" s="65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</row>
    <row r="100" spans="1:133" hidden="1" x14ac:dyDescent="0.2">
      <c r="A100" s="62"/>
      <c r="B100" s="61">
        <v>221</v>
      </c>
      <c r="C100" s="62" t="s">
        <v>229</v>
      </c>
      <c r="D100" s="63"/>
      <c r="E100" s="63"/>
      <c r="F100" s="63">
        <f t="shared" si="6"/>
        <v>0</v>
      </c>
      <c r="G100" s="63"/>
      <c r="H100" s="63"/>
      <c r="I100" s="63">
        <f t="shared" si="7"/>
        <v>0</v>
      </c>
      <c r="J100" s="65"/>
      <c r="K100" s="63"/>
      <c r="L100" s="63"/>
      <c r="M100" s="63"/>
      <c r="N100" s="63">
        <f t="shared" si="8"/>
        <v>0</v>
      </c>
      <c r="O100" s="63">
        <f t="shared" si="9"/>
        <v>0</v>
      </c>
      <c r="P100" s="63">
        <f t="shared" si="10"/>
        <v>0</v>
      </c>
      <c r="Q100" s="65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</row>
    <row r="101" spans="1:133" hidden="1" x14ac:dyDescent="0.2">
      <c r="A101" s="62"/>
      <c r="B101" s="61">
        <v>226</v>
      </c>
      <c r="C101" s="62" t="s">
        <v>230</v>
      </c>
      <c r="D101" s="63"/>
      <c r="E101" s="63"/>
      <c r="F101" s="63">
        <f t="shared" si="6"/>
        <v>0</v>
      </c>
      <c r="G101" s="63"/>
      <c r="H101" s="63"/>
      <c r="I101" s="63">
        <f t="shared" si="7"/>
        <v>0</v>
      </c>
      <c r="J101" s="65"/>
      <c r="K101" s="63"/>
      <c r="L101" s="63"/>
      <c r="M101" s="63"/>
      <c r="N101" s="63">
        <f t="shared" si="8"/>
        <v>0</v>
      </c>
      <c r="O101" s="63">
        <f t="shared" si="9"/>
        <v>0</v>
      </c>
      <c r="P101" s="63">
        <f t="shared" si="10"/>
        <v>0</v>
      </c>
      <c r="Q101" s="65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</row>
    <row r="102" spans="1:133" hidden="1" x14ac:dyDescent="0.2">
      <c r="A102" s="62"/>
      <c r="B102" s="61">
        <v>227</v>
      </c>
      <c r="C102" s="62" t="s">
        <v>231</v>
      </c>
      <c r="D102" s="63"/>
      <c r="E102" s="63"/>
      <c r="F102" s="63">
        <f t="shared" si="6"/>
        <v>0</v>
      </c>
      <c r="G102" s="63"/>
      <c r="H102" s="63"/>
      <c r="I102" s="63">
        <f t="shared" si="7"/>
        <v>0</v>
      </c>
      <c r="J102" s="65"/>
      <c r="K102" s="63"/>
      <c r="L102" s="63"/>
      <c r="M102" s="63"/>
      <c r="N102" s="63">
        <f t="shared" si="8"/>
        <v>0</v>
      </c>
      <c r="O102" s="63">
        <f t="shared" si="9"/>
        <v>0</v>
      </c>
      <c r="P102" s="63">
        <f t="shared" si="10"/>
        <v>0</v>
      </c>
      <c r="Q102" s="65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</row>
    <row r="103" spans="1:133" hidden="1" x14ac:dyDescent="0.2">
      <c r="A103" s="62"/>
      <c r="B103" s="61">
        <v>229</v>
      </c>
      <c r="C103" s="62" t="s">
        <v>232</v>
      </c>
      <c r="D103" s="63"/>
      <c r="E103" s="63"/>
      <c r="F103" s="63">
        <f t="shared" si="6"/>
        <v>0</v>
      </c>
      <c r="G103" s="63"/>
      <c r="H103" s="63"/>
      <c r="I103" s="63">
        <f t="shared" si="7"/>
        <v>0</v>
      </c>
      <c r="J103" s="65"/>
      <c r="K103" s="63"/>
      <c r="L103" s="63"/>
      <c r="M103" s="63"/>
      <c r="N103" s="63">
        <f t="shared" si="8"/>
        <v>0</v>
      </c>
      <c r="O103" s="63">
        <f t="shared" si="9"/>
        <v>0</v>
      </c>
      <c r="P103" s="63">
        <f t="shared" si="10"/>
        <v>0</v>
      </c>
      <c r="Q103" s="65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</row>
    <row r="104" spans="1:133" hidden="1" x14ac:dyDescent="0.2">
      <c r="A104" s="62"/>
      <c r="B104" s="61">
        <v>230</v>
      </c>
      <c r="C104" s="62" t="s">
        <v>233</v>
      </c>
      <c r="D104" s="63"/>
      <c r="E104" s="63"/>
      <c r="F104" s="63">
        <f t="shared" si="6"/>
        <v>0</v>
      </c>
      <c r="G104" s="63"/>
      <c r="H104" s="63"/>
      <c r="I104" s="63">
        <f t="shared" si="7"/>
        <v>0</v>
      </c>
      <c r="J104" s="65"/>
      <c r="K104" s="63"/>
      <c r="L104" s="63"/>
      <c r="M104" s="63"/>
      <c r="N104" s="63">
        <f t="shared" si="8"/>
        <v>0</v>
      </c>
      <c r="O104" s="63">
        <f t="shared" si="9"/>
        <v>0</v>
      </c>
      <c r="P104" s="63">
        <f t="shared" si="10"/>
        <v>0</v>
      </c>
      <c r="Q104" s="65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</row>
    <row r="105" spans="1:133" hidden="1" x14ac:dyDescent="0.2">
      <c r="A105" s="62"/>
      <c r="B105" s="61">
        <v>231</v>
      </c>
      <c r="C105" s="62" t="s">
        <v>234</v>
      </c>
      <c r="D105" s="63"/>
      <c r="E105" s="63"/>
      <c r="F105" s="63">
        <f t="shared" si="6"/>
        <v>0</v>
      </c>
      <c r="G105" s="63"/>
      <c r="H105" s="63"/>
      <c r="I105" s="63">
        <f t="shared" si="7"/>
        <v>0</v>
      </c>
      <c r="J105" s="65"/>
      <c r="K105" s="63"/>
      <c r="L105" s="63"/>
      <c r="M105" s="63"/>
      <c r="N105" s="63">
        <f t="shared" si="8"/>
        <v>0</v>
      </c>
      <c r="O105" s="63">
        <f t="shared" si="9"/>
        <v>0</v>
      </c>
      <c r="P105" s="63">
        <f t="shared" si="10"/>
        <v>0</v>
      </c>
      <c r="Q105" s="65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</row>
    <row r="106" spans="1:133" hidden="1" x14ac:dyDescent="0.2">
      <c r="A106" s="62"/>
      <c r="B106" s="61">
        <v>232</v>
      </c>
      <c r="C106" s="62" t="s">
        <v>235</v>
      </c>
      <c r="D106" s="63"/>
      <c r="E106" s="63"/>
      <c r="F106" s="63">
        <f t="shared" si="6"/>
        <v>0</v>
      </c>
      <c r="G106" s="63"/>
      <c r="H106" s="63"/>
      <c r="I106" s="63">
        <f t="shared" si="7"/>
        <v>0</v>
      </c>
      <c r="J106" s="65"/>
      <c r="K106" s="63"/>
      <c r="L106" s="63"/>
      <c r="M106" s="63"/>
      <c r="N106" s="63">
        <f t="shared" si="8"/>
        <v>0</v>
      </c>
      <c r="O106" s="63">
        <f t="shared" si="9"/>
        <v>0</v>
      </c>
      <c r="P106" s="63">
        <f t="shared" si="10"/>
        <v>0</v>
      </c>
      <c r="Q106" s="65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</row>
    <row r="107" spans="1:133" hidden="1" x14ac:dyDescent="0.2">
      <c r="A107" s="62"/>
      <c r="B107" s="61">
        <v>233</v>
      </c>
      <c r="C107" s="62" t="s">
        <v>236</v>
      </c>
      <c r="D107" s="63"/>
      <c r="E107" s="63"/>
      <c r="F107" s="63">
        <f t="shared" si="6"/>
        <v>0</v>
      </c>
      <c r="G107" s="63"/>
      <c r="H107" s="63"/>
      <c r="I107" s="63">
        <f t="shared" si="7"/>
        <v>0</v>
      </c>
      <c r="J107" s="65"/>
      <c r="K107" s="63"/>
      <c r="L107" s="63"/>
      <c r="M107" s="63"/>
      <c r="N107" s="63">
        <f t="shared" si="8"/>
        <v>0</v>
      </c>
      <c r="O107" s="63">
        <f t="shared" si="9"/>
        <v>0</v>
      </c>
      <c r="P107" s="63">
        <f t="shared" si="10"/>
        <v>0</v>
      </c>
      <c r="Q107" s="65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</row>
    <row r="108" spans="1:133" hidden="1" x14ac:dyDescent="0.2">
      <c r="A108" s="62"/>
      <c r="B108" s="61">
        <v>234</v>
      </c>
      <c r="C108" s="62" t="s">
        <v>237</v>
      </c>
      <c r="D108" s="63"/>
      <c r="E108" s="63"/>
      <c r="F108" s="63">
        <f t="shared" si="6"/>
        <v>0</v>
      </c>
      <c r="G108" s="63"/>
      <c r="H108" s="63"/>
      <c r="I108" s="63">
        <f t="shared" si="7"/>
        <v>0</v>
      </c>
      <c r="J108" s="65"/>
      <c r="K108" s="63"/>
      <c r="L108" s="63"/>
      <c r="M108" s="63"/>
      <c r="N108" s="63">
        <f t="shared" si="8"/>
        <v>0</v>
      </c>
      <c r="O108" s="63">
        <f t="shared" si="9"/>
        <v>0</v>
      </c>
      <c r="P108" s="63">
        <f t="shared" si="10"/>
        <v>0</v>
      </c>
      <c r="Q108" s="65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</row>
    <row r="109" spans="1:133" hidden="1" x14ac:dyDescent="0.2">
      <c r="A109" s="62"/>
      <c r="B109" s="61">
        <v>235</v>
      </c>
      <c r="C109" s="62" t="s">
        <v>238</v>
      </c>
      <c r="D109" s="63"/>
      <c r="E109" s="63"/>
      <c r="F109" s="63">
        <f t="shared" si="6"/>
        <v>0</v>
      </c>
      <c r="G109" s="63"/>
      <c r="H109" s="63"/>
      <c r="I109" s="63">
        <f t="shared" si="7"/>
        <v>0</v>
      </c>
      <c r="J109" s="65"/>
      <c r="K109" s="63"/>
      <c r="L109" s="63"/>
      <c r="M109" s="63"/>
      <c r="N109" s="63">
        <f t="shared" si="8"/>
        <v>0</v>
      </c>
      <c r="O109" s="63">
        <f t="shared" si="9"/>
        <v>0</v>
      </c>
      <c r="P109" s="63">
        <f t="shared" si="10"/>
        <v>0</v>
      </c>
      <c r="Q109" s="65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</row>
    <row r="110" spans="1:133" hidden="1" x14ac:dyDescent="0.2">
      <c r="A110" s="62"/>
      <c r="B110" s="61">
        <v>236</v>
      </c>
      <c r="C110" s="62" t="s">
        <v>239</v>
      </c>
      <c r="D110" s="63"/>
      <c r="E110" s="63"/>
      <c r="F110" s="63">
        <f t="shared" si="6"/>
        <v>0</v>
      </c>
      <c r="G110" s="63"/>
      <c r="H110" s="63"/>
      <c r="I110" s="63">
        <f t="shared" si="7"/>
        <v>0</v>
      </c>
      <c r="J110" s="65"/>
      <c r="K110" s="63"/>
      <c r="L110" s="63"/>
      <c r="M110" s="63"/>
      <c r="N110" s="63">
        <f t="shared" si="8"/>
        <v>0</v>
      </c>
      <c r="O110" s="63">
        <f t="shared" si="9"/>
        <v>0</v>
      </c>
      <c r="P110" s="63">
        <f t="shared" si="10"/>
        <v>0</v>
      </c>
      <c r="Q110" s="65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</row>
    <row r="111" spans="1:133" hidden="1" x14ac:dyDescent="0.2">
      <c r="A111" s="62"/>
      <c r="B111" s="61">
        <v>237</v>
      </c>
      <c r="C111" s="62" t="s">
        <v>240</v>
      </c>
      <c r="D111" s="63"/>
      <c r="E111" s="63"/>
      <c r="F111" s="63">
        <f t="shared" si="6"/>
        <v>0</v>
      </c>
      <c r="G111" s="63"/>
      <c r="H111" s="63"/>
      <c r="I111" s="63">
        <f t="shared" si="7"/>
        <v>0</v>
      </c>
      <c r="J111" s="65"/>
      <c r="K111" s="63"/>
      <c r="L111" s="63"/>
      <c r="M111" s="63"/>
      <c r="N111" s="63">
        <f t="shared" si="8"/>
        <v>0</v>
      </c>
      <c r="O111" s="63">
        <f t="shared" si="9"/>
        <v>0</v>
      </c>
      <c r="P111" s="63">
        <f t="shared" si="10"/>
        <v>0</v>
      </c>
      <c r="Q111" s="65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</row>
    <row r="112" spans="1:133" hidden="1" x14ac:dyDescent="0.2">
      <c r="A112" s="62"/>
      <c r="B112" s="61">
        <v>238</v>
      </c>
      <c r="C112" s="62" t="s">
        <v>241</v>
      </c>
      <c r="D112" s="63"/>
      <c r="E112" s="63"/>
      <c r="F112" s="63">
        <f t="shared" si="6"/>
        <v>0</v>
      </c>
      <c r="G112" s="63"/>
      <c r="H112" s="63"/>
      <c r="I112" s="63">
        <f t="shared" si="7"/>
        <v>0</v>
      </c>
      <c r="J112" s="65"/>
      <c r="K112" s="63"/>
      <c r="L112" s="63"/>
      <c r="M112" s="63"/>
      <c r="N112" s="63">
        <f t="shared" si="8"/>
        <v>0</v>
      </c>
      <c r="O112" s="63">
        <f t="shared" si="9"/>
        <v>0</v>
      </c>
      <c r="P112" s="63">
        <f t="shared" si="10"/>
        <v>0</v>
      </c>
      <c r="Q112" s="65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</row>
    <row r="113" spans="1:133" hidden="1" x14ac:dyDescent="0.2">
      <c r="A113" s="62"/>
      <c r="B113" s="61">
        <v>242</v>
      </c>
      <c r="C113" s="62" t="s">
        <v>242</v>
      </c>
      <c r="D113" s="63"/>
      <c r="E113" s="63"/>
      <c r="F113" s="63">
        <f t="shared" si="6"/>
        <v>0</v>
      </c>
      <c r="G113" s="63"/>
      <c r="H113" s="63"/>
      <c r="I113" s="63">
        <f t="shared" si="7"/>
        <v>0</v>
      </c>
      <c r="J113" s="65"/>
      <c r="K113" s="63"/>
      <c r="L113" s="63"/>
      <c r="M113" s="63"/>
      <c r="N113" s="63">
        <f t="shared" si="8"/>
        <v>0</v>
      </c>
      <c r="O113" s="63">
        <f t="shared" si="9"/>
        <v>0</v>
      </c>
      <c r="P113" s="63">
        <f t="shared" si="10"/>
        <v>0</v>
      </c>
      <c r="Q113" s="65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</row>
    <row r="114" spans="1:133" hidden="1" x14ac:dyDescent="0.2">
      <c r="A114" s="62"/>
      <c r="B114" s="61">
        <v>244</v>
      </c>
      <c r="C114" s="62" t="s">
        <v>243</v>
      </c>
      <c r="D114" s="63"/>
      <c r="E114" s="63"/>
      <c r="F114" s="63">
        <f t="shared" si="6"/>
        <v>0</v>
      </c>
      <c r="G114" s="63"/>
      <c r="H114" s="63"/>
      <c r="I114" s="63">
        <f t="shared" si="7"/>
        <v>0</v>
      </c>
      <c r="J114" s="65"/>
      <c r="K114" s="63"/>
      <c r="L114" s="63"/>
      <c r="M114" s="63"/>
      <c r="N114" s="63">
        <f t="shared" si="8"/>
        <v>0</v>
      </c>
      <c r="O114" s="63">
        <f t="shared" si="9"/>
        <v>0</v>
      </c>
      <c r="P114" s="63">
        <f t="shared" si="10"/>
        <v>0</v>
      </c>
      <c r="Q114" s="65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</row>
    <row r="115" spans="1:133" hidden="1" x14ac:dyDescent="0.2">
      <c r="A115" s="62"/>
      <c r="B115" s="61">
        <v>245</v>
      </c>
      <c r="C115" s="62" t="s">
        <v>244</v>
      </c>
      <c r="D115" s="63"/>
      <c r="E115" s="63"/>
      <c r="F115" s="63">
        <f t="shared" si="6"/>
        <v>0</v>
      </c>
      <c r="G115" s="63"/>
      <c r="H115" s="63"/>
      <c r="I115" s="63">
        <f t="shared" si="7"/>
        <v>0</v>
      </c>
      <c r="J115" s="65"/>
      <c r="K115" s="63"/>
      <c r="L115" s="63"/>
      <c r="M115" s="63"/>
      <c r="N115" s="63">
        <f t="shared" si="8"/>
        <v>0</v>
      </c>
      <c r="O115" s="63">
        <f t="shared" si="9"/>
        <v>0</v>
      </c>
      <c r="P115" s="63">
        <f t="shared" si="10"/>
        <v>0</v>
      </c>
      <c r="Q115" s="65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</row>
    <row r="116" spans="1:133" hidden="1" x14ac:dyDescent="0.2">
      <c r="A116" s="62"/>
      <c r="B116" s="61">
        <v>246</v>
      </c>
      <c r="C116" s="62" t="s">
        <v>245</v>
      </c>
      <c r="D116" s="63"/>
      <c r="E116" s="63"/>
      <c r="F116" s="63">
        <f t="shared" si="6"/>
        <v>0</v>
      </c>
      <c r="G116" s="63"/>
      <c r="H116" s="63"/>
      <c r="I116" s="63">
        <f t="shared" si="7"/>
        <v>0</v>
      </c>
      <c r="J116" s="65"/>
      <c r="K116" s="63"/>
      <c r="L116" s="63"/>
      <c r="M116" s="63"/>
      <c r="N116" s="63">
        <f t="shared" si="8"/>
        <v>0</v>
      </c>
      <c r="O116" s="63">
        <f t="shared" si="9"/>
        <v>0</v>
      </c>
      <c r="P116" s="63">
        <f t="shared" si="10"/>
        <v>0</v>
      </c>
      <c r="Q116" s="65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</row>
    <row r="117" spans="1:133" hidden="1" x14ac:dyDescent="0.2">
      <c r="A117" s="62"/>
      <c r="B117" s="61">
        <v>247</v>
      </c>
      <c r="C117" s="62" t="s">
        <v>246</v>
      </c>
      <c r="D117" s="63"/>
      <c r="E117" s="63"/>
      <c r="F117" s="63">
        <f t="shared" si="6"/>
        <v>0</v>
      </c>
      <c r="G117" s="63"/>
      <c r="H117" s="63"/>
      <c r="I117" s="63">
        <f t="shared" si="7"/>
        <v>0</v>
      </c>
      <c r="J117" s="65"/>
      <c r="K117" s="63"/>
      <c r="L117" s="63"/>
      <c r="M117" s="63"/>
      <c r="N117" s="63">
        <f t="shared" si="8"/>
        <v>0</v>
      </c>
      <c r="O117" s="63">
        <f t="shared" si="9"/>
        <v>0</v>
      </c>
      <c r="P117" s="63">
        <f t="shared" si="10"/>
        <v>0</v>
      </c>
      <c r="Q117" s="65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</row>
    <row r="118" spans="1:133" hidden="1" x14ac:dyDescent="0.2">
      <c r="A118" s="62"/>
      <c r="B118" s="61">
        <v>248</v>
      </c>
      <c r="C118" s="62" t="s">
        <v>247</v>
      </c>
      <c r="D118" s="63"/>
      <c r="E118" s="63"/>
      <c r="F118" s="63">
        <f t="shared" si="6"/>
        <v>0</v>
      </c>
      <c r="G118" s="63"/>
      <c r="H118" s="63"/>
      <c r="I118" s="63">
        <f t="shared" si="7"/>
        <v>0</v>
      </c>
      <c r="J118" s="65"/>
      <c r="K118" s="63"/>
      <c r="L118" s="63"/>
      <c r="M118" s="63"/>
      <c r="N118" s="63">
        <f t="shared" si="8"/>
        <v>0</v>
      </c>
      <c r="O118" s="63">
        <f t="shared" si="9"/>
        <v>0</v>
      </c>
      <c r="P118" s="63">
        <f t="shared" si="10"/>
        <v>0</v>
      </c>
      <c r="Q118" s="65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</row>
    <row r="119" spans="1:133" hidden="1" x14ac:dyDescent="0.2">
      <c r="A119" s="62"/>
      <c r="B119" s="61">
        <v>249</v>
      </c>
      <c r="C119" s="62" t="s">
        <v>248</v>
      </c>
      <c r="D119" s="63"/>
      <c r="E119" s="63"/>
      <c r="F119" s="63">
        <f t="shared" si="6"/>
        <v>0</v>
      </c>
      <c r="G119" s="63"/>
      <c r="H119" s="63"/>
      <c r="I119" s="63">
        <f t="shared" si="7"/>
        <v>0</v>
      </c>
      <c r="J119" s="65"/>
      <c r="K119" s="63"/>
      <c r="L119" s="63"/>
      <c r="M119" s="63"/>
      <c r="N119" s="63">
        <f t="shared" si="8"/>
        <v>0</v>
      </c>
      <c r="O119" s="63">
        <f t="shared" si="9"/>
        <v>0</v>
      </c>
      <c r="P119" s="63">
        <f t="shared" si="10"/>
        <v>0</v>
      </c>
      <c r="Q119" s="65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</row>
    <row r="120" spans="1:133" hidden="1" x14ac:dyDescent="0.2">
      <c r="A120" s="62"/>
      <c r="B120" s="61">
        <v>250</v>
      </c>
      <c r="C120" s="62" t="s">
        <v>249</v>
      </c>
      <c r="D120" s="63"/>
      <c r="E120" s="63"/>
      <c r="F120" s="63">
        <f t="shared" si="6"/>
        <v>0</v>
      </c>
      <c r="G120" s="63"/>
      <c r="H120" s="63"/>
      <c r="I120" s="63">
        <f t="shared" si="7"/>
        <v>0</v>
      </c>
      <c r="J120" s="65"/>
      <c r="K120" s="63"/>
      <c r="L120" s="63"/>
      <c r="M120" s="63"/>
      <c r="N120" s="63">
        <f t="shared" si="8"/>
        <v>0</v>
      </c>
      <c r="O120" s="63">
        <f t="shared" si="9"/>
        <v>0</v>
      </c>
      <c r="P120" s="63">
        <f t="shared" si="10"/>
        <v>0</v>
      </c>
      <c r="Q120" s="65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</row>
    <row r="121" spans="1:133" hidden="1" x14ac:dyDescent="0.2">
      <c r="A121" s="62"/>
      <c r="B121" s="61">
        <v>252</v>
      </c>
      <c r="C121" s="62" t="s">
        <v>250</v>
      </c>
      <c r="D121" s="63"/>
      <c r="E121" s="63"/>
      <c r="F121" s="63">
        <f t="shared" si="6"/>
        <v>0</v>
      </c>
      <c r="G121" s="63"/>
      <c r="H121" s="63"/>
      <c r="I121" s="63">
        <f t="shared" si="7"/>
        <v>0</v>
      </c>
      <c r="J121" s="65"/>
      <c r="K121" s="63"/>
      <c r="L121" s="63"/>
      <c r="M121" s="63"/>
      <c r="N121" s="63">
        <f t="shared" si="8"/>
        <v>0</v>
      </c>
      <c r="O121" s="63">
        <f t="shared" si="9"/>
        <v>0</v>
      </c>
      <c r="P121" s="63">
        <f t="shared" si="10"/>
        <v>0</v>
      </c>
      <c r="Q121" s="65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</row>
    <row r="122" spans="1:133" hidden="1" x14ac:dyDescent="0.2">
      <c r="A122" s="62"/>
      <c r="B122" s="61">
        <v>254</v>
      </c>
      <c r="C122" s="62" t="s">
        <v>251</v>
      </c>
      <c r="D122" s="63"/>
      <c r="E122" s="63"/>
      <c r="F122" s="63">
        <f t="shared" si="6"/>
        <v>0</v>
      </c>
      <c r="G122" s="63"/>
      <c r="H122" s="63"/>
      <c r="I122" s="63">
        <f t="shared" si="7"/>
        <v>0</v>
      </c>
      <c r="J122" s="65"/>
      <c r="K122" s="63"/>
      <c r="L122" s="63"/>
      <c r="M122" s="63"/>
      <c r="N122" s="63">
        <f t="shared" si="8"/>
        <v>0</v>
      </c>
      <c r="O122" s="63">
        <f t="shared" si="9"/>
        <v>0</v>
      </c>
      <c r="P122" s="63">
        <f t="shared" si="10"/>
        <v>0</v>
      </c>
      <c r="Q122" s="65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</row>
    <row r="123" spans="1:133" hidden="1" x14ac:dyDescent="0.2">
      <c r="A123" s="62"/>
      <c r="B123" s="61">
        <v>255</v>
      </c>
      <c r="C123" s="62" t="s">
        <v>252</v>
      </c>
      <c r="D123" s="63"/>
      <c r="E123" s="63"/>
      <c r="F123" s="63">
        <f t="shared" si="6"/>
        <v>0</v>
      </c>
      <c r="G123" s="63"/>
      <c r="H123" s="63"/>
      <c r="I123" s="63">
        <f t="shared" si="7"/>
        <v>0</v>
      </c>
      <c r="J123" s="65"/>
      <c r="K123" s="63"/>
      <c r="L123" s="63"/>
      <c r="M123" s="63"/>
      <c r="N123" s="63">
        <f t="shared" si="8"/>
        <v>0</v>
      </c>
      <c r="O123" s="63">
        <f t="shared" si="9"/>
        <v>0</v>
      </c>
      <c r="P123" s="63">
        <f t="shared" si="10"/>
        <v>0</v>
      </c>
      <c r="Q123" s="65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</row>
    <row r="124" spans="1:133" hidden="1" x14ac:dyDescent="0.2">
      <c r="A124" s="62"/>
      <c r="B124" s="61">
        <v>285</v>
      </c>
      <c r="C124" s="62" t="s">
        <v>253</v>
      </c>
      <c r="D124" s="63"/>
      <c r="E124" s="63"/>
      <c r="F124" s="63">
        <f t="shared" si="6"/>
        <v>0</v>
      </c>
      <c r="G124" s="63"/>
      <c r="H124" s="63"/>
      <c r="I124" s="63">
        <f t="shared" si="7"/>
        <v>0</v>
      </c>
      <c r="J124" s="65"/>
      <c r="K124" s="63"/>
      <c r="L124" s="63"/>
      <c r="M124" s="63"/>
      <c r="N124" s="63">
        <f t="shared" si="8"/>
        <v>0</v>
      </c>
      <c r="O124" s="63">
        <f t="shared" si="9"/>
        <v>0</v>
      </c>
      <c r="P124" s="63">
        <f t="shared" si="10"/>
        <v>0</v>
      </c>
      <c r="Q124" s="65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</row>
    <row r="125" spans="1:133" hidden="1" x14ac:dyDescent="0.2">
      <c r="A125" s="62"/>
      <c r="B125" s="61">
        <v>286</v>
      </c>
      <c r="C125" s="62" t="s">
        <v>254</v>
      </c>
      <c r="D125" s="63"/>
      <c r="E125" s="63"/>
      <c r="F125" s="63">
        <f t="shared" si="6"/>
        <v>0</v>
      </c>
      <c r="G125" s="63"/>
      <c r="H125" s="63"/>
      <c r="I125" s="63">
        <f t="shared" si="7"/>
        <v>0</v>
      </c>
      <c r="J125" s="65"/>
      <c r="K125" s="63"/>
      <c r="L125" s="63"/>
      <c r="M125" s="63"/>
      <c r="N125" s="63">
        <f t="shared" si="8"/>
        <v>0</v>
      </c>
      <c r="O125" s="63">
        <f t="shared" si="9"/>
        <v>0</v>
      </c>
      <c r="P125" s="63">
        <f t="shared" si="10"/>
        <v>0</v>
      </c>
      <c r="Q125" s="65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</row>
    <row r="126" spans="1:133" hidden="1" x14ac:dyDescent="0.2">
      <c r="A126" s="62"/>
      <c r="B126" s="61">
        <v>287</v>
      </c>
      <c r="C126" s="62" t="s">
        <v>255</v>
      </c>
      <c r="D126" s="63"/>
      <c r="E126" s="63"/>
      <c r="F126" s="63">
        <f t="shared" si="6"/>
        <v>0</v>
      </c>
      <c r="G126" s="63"/>
      <c r="H126" s="63"/>
      <c r="I126" s="63">
        <f t="shared" si="7"/>
        <v>0</v>
      </c>
      <c r="J126" s="65"/>
      <c r="K126" s="63"/>
      <c r="L126" s="63"/>
      <c r="M126" s="63"/>
      <c r="N126" s="63">
        <f t="shared" si="8"/>
        <v>0</v>
      </c>
      <c r="O126" s="63">
        <f t="shared" si="9"/>
        <v>0</v>
      </c>
      <c r="P126" s="63">
        <f t="shared" si="10"/>
        <v>0</v>
      </c>
      <c r="Q126" s="65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</row>
    <row r="127" spans="1:133" hidden="1" x14ac:dyDescent="0.2">
      <c r="A127" s="62"/>
      <c r="B127" s="61">
        <v>288</v>
      </c>
      <c r="C127" s="62" t="s">
        <v>256</v>
      </c>
      <c r="D127" s="63"/>
      <c r="E127" s="63"/>
      <c r="F127" s="63">
        <f t="shared" si="6"/>
        <v>0</v>
      </c>
      <c r="G127" s="63"/>
      <c r="H127" s="63"/>
      <c r="I127" s="63">
        <f t="shared" si="7"/>
        <v>0</v>
      </c>
      <c r="J127" s="65"/>
      <c r="K127" s="63"/>
      <c r="L127" s="63"/>
      <c r="M127" s="63"/>
      <c r="N127" s="63">
        <f t="shared" si="8"/>
        <v>0</v>
      </c>
      <c r="O127" s="63">
        <f t="shared" si="9"/>
        <v>0</v>
      </c>
      <c r="P127" s="63">
        <f t="shared" si="10"/>
        <v>0</v>
      </c>
      <c r="Q127" s="65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</row>
    <row r="128" spans="1:133" hidden="1" x14ac:dyDescent="0.2">
      <c r="A128" s="62"/>
      <c r="B128" s="61">
        <v>289</v>
      </c>
      <c r="C128" s="62" t="s">
        <v>257</v>
      </c>
      <c r="D128" s="63"/>
      <c r="E128" s="63"/>
      <c r="F128" s="63">
        <f t="shared" si="6"/>
        <v>0</v>
      </c>
      <c r="G128" s="63"/>
      <c r="H128" s="63"/>
      <c r="I128" s="63">
        <f t="shared" si="7"/>
        <v>0</v>
      </c>
      <c r="J128" s="65"/>
      <c r="K128" s="63"/>
      <c r="L128" s="63"/>
      <c r="M128" s="63"/>
      <c r="N128" s="63">
        <f t="shared" si="8"/>
        <v>0</v>
      </c>
      <c r="O128" s="63">
        <f t="shared" si="9"/>
        <v>0</v>
      </c>
      <c r="P128" s="63">
        <f t="shared" si="10"/>
        <v>0</v>
      </c>
      <c r="Q128" s="65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</row>
    <row r="129" spans="1:133" hidden="1" x14ac:dyDescent="0.2">
      <c r="A129" s="62"/>
      <c r="B129" s="61">
        <v>290</v>
      </c>
      <c r="C129" s="62" t="s">
        <v>258</v>
      </c>
      <c r="D129" s="63"/>
      <c r="E129" s="63"/>
      <c r="F129" s="63">
        <f t="shared" si="6"/>
        <v>0</v>
      </c>
      <c r="G129" s="63"/>
      <c r="H129" s="63"/>
      <c r="I129" s="63">
        <f t="shared" si="7"/>
        <v>0</v>
      </c>
      <c r="J129" s="65"/>
      <c r="K129" s="63"/>
      <c r="L129" s="63"/>
      <c r="M129" s="63"/>
      <c r="N129" s="63">
        <f t="shared" si="8"/>
        <v>0</v>
      </c>
      <c r="O129" s="63">
        <f t="shared" si="9"/>
        <v>0</v>
      </c>
      <c r="P129" s="63">
        <f t="shared" si="10"/>
        <v>0</v>
      </c>
      <c r="Q129" s="65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</row>
    <row r="130" spans="1:133" hidden="1" x14ac:dyDescent="0.2">
      <c r="A130" s="62"/>
      <c r="B130" s="61">
        <v>291</v>
      </c>
      <c r="C130" s="62" t="s">
        <v>259</v>
      </c>
      <c r="D130" s="63"/>
      <c r="E130" s="63"/>
      <c r="F130" s="63">
        <f t="shared" si="6"/>
        <v>0</v>
      </c>
      <c r="G130" s="63"/>
      <c r="H130" s="63"/>
      <c r="I130" s="63">
        <f t="shared" si="7"/>
        <v>0</v>
      </c>
      <c r="J130" s="65"/>
      <c r="K130" s="63"/>
      <c r="L130" s="63"/>
      <c r="M130" s="63"/>
      <c r="N130" s="63">
        <f t="shared" si="8"/>
        <v>0</v>
      </c>
      <c r="O130" s="63">
        <f t="shared" si="9"/>
        <v>0</v>
      </c>
      <c r="P130" s="63">
        <f t="shared" si="10"/>
        <v>0</v>
      </c>
      <c r="Q130" s="65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</row>
    <row r="131" spans="1:133" hidden="1" x14ac:dyDescent="0.2">
      <c r="A131" s="62"/>
      <c r="B131" s="61">
        <v>292</v>
      </c>
      <c r="C131" s="62" t="s">
        <v>260</v>
      </c>
      <c r="D131" s="63"/>
      <c r="E131" s="63"/>
      <c r="F131" s="63">
        <f t="shared" si="6"/>
        <v>0</v>
      </c>
      <c r="G131" s="63"/>
      <c r="H131" s="63"/>
      <c r="I131" s="63">
        <f t="shared" si="7"/>
        <v>0</v>
      </c>
      <c r="J131" s="65"/>
      <c r="K131" s="63"/>
      <c r="L131" s="63"/>
      <c r="M131" s="63"/>
      <c r="N131" s="63">
        <f t="shared" si="8"/>
        <v>0</v>
      </c>
      <c r="O131" s="63">
        <f t="shared" si="9"/>
        <v>0</v>
      </c>
      <c r="P131" s="63">
        <f t="shared" si="10"/>
        <v>0</v>
      </c>
      <c r="Q131" s="65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</row>
    <row r="132" spans="1:133" hidden="1" x14ac:dyDescent="0.2">
      <c r="A132" s="62"/>
      <c r="B132" s="61">
        <v>293</v>
      </c>
      <c r="C132" s="62" t="s">
        <v>261</v>
      </c>
      <c r="D132" s="63"/>
      <c r="E132" s="63"/>
      <c r="F132" s="63">
        <f t="shared" si="6"/>
        <v>0</v>
      </c>
      <c r="G132" s="63"/>
      <c r="H132" s="63"/>
      <c r="I132" s="63">
        <f t="shared" si="7"/>
        <v>0</v>
      </c>
      <c r="J132" s="65"/>
      <c r="K132" s="63"/>
      <c r="L132" s="63"/>
      <c r="M132" s="63"/>
      <c r="N132" s="63">
        <f t="shared" si="8"/>
        <v>0</v>
      </c>
      <c r="O132" s="63">
        <f t="shared" si="9"/>
        <v>0</v>
      </c>
      <c r="P132" s="63">
        <f t="shared" si="10"/>
        <v>0</v>
      </c>
      <c r="Q132" s="65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</row>
    <row r="133" spans="1:133" hidden="1" x14ac:dyDescent="0.2">
      <c r="A133" s="62"/>
      <c r="B133" s="61">
        <v>294</v>
      </c>
      <c r="C133" s="62" t="s">
        <v>262</v>
      </c>
      <c r="D133" s="63"/>
      <c r="E133" s="63"/>
      <c r="F133" s="63">
        <f t="shared" si="6"/>
        <v>0</v>
      </c>
      <c r="G133" s="63"/>
      <c r="H133" s="63"/>
      <c r="I133" s="63">
        <f t="shared" si="7"/>
        <v>0</v>
      </c>
      <c r="J133" s="65"/>
      <c r="K133" s="63"/>
      <c r="L133" s="63"/>
      <c r="M133" s="63"/>
      <c r="N133" s="63">
        <f t="shared" si="8"/>
        <v>0</v>
      </c>
      <c r="O133" s="63">
        <f t="shared" si="9"/>
        <v>0</v>
      </c>
      <c r="P133" s="63">
        <f t="shared" si="10"/>
        <v>0</v>
      </c>
      <c r="Q133" s="65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</row>
    <row r="134" spans="1:133" hidden="1" x14ac:dyDescent="0.2">
      <c r="A134" s="62"/>
      <c r="B134" s="61">
        <v>300</v>
      </c>
      <c r="C134" s="62" t="s">
        <v>263</v>
      </c>
      <c r="D134" s="63"/>
      <c r="E134" s="63"/>
      <c r="F134" s="63">
        <f t="shared" si="6"/>
        <v>0</v>
      </c>
      <c r="G134" s="63"/>
      <c r="H134" s="63"/>
      <c r="I134" s="63">
        <f t="shared" si="7"/>
        <v>0</v>
      </c>
      <c r="J134" s="65"/>
      <c r="K134" s="63"/>
      <c r="L134" s="63"/>
      <c r="M134" s="63"/>
      <c r="N134" s="63">
        <f t="shared" si="8"/>
        <v>0</v>
      </c>
      <c r="O134" s="63">
        <f t="shared" si="9"/>
        <v>0</v>
      </c>
      <c r="P134" s="63">
        <f t="shared" si="10"/>
        <v>0</v>
      </c>
      <c r="Q134" s="65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</row>
    <row r="135" spans="1:133" hidden="1" x14ac:dyDescent="0.2">
      <c r="A135" s="62"/>
      <c r="B135" s="61">
        <v>301</v>
      </c>
      <c r="C135" s="62" t="s">
        <v>264</v>
      </c>
      <c r="D135" s="63"/>
      <c r="E135" s="63"/>
      <c r="F135" s="63">
        <f t="shared" si="6"/>
        <v>0</v>
      </c>
      <c r="G135" s="63"/>
      <c r="H135" s="63"/>
      <c r="I135" s="63">
        <f t="shared" si="7"/>
        <v>0</v>
      </c>
      <c r="J135" s="65"/>
      <c r="K135" s="63"/>
      <c r="L135" s="63"/>
      <c r="M135" s="63"/>
      <c r="N135" s="63">
        <f t="shared" si="8"/>
        <v>0</v>
      </c>
      <c r="O135" s="63">
        <f t="shared" si="9"/>
        <v>0</v>
      </c>
      <c r="P135" s="63">
        <f t="shared" si="10"/>
        <v>0</v>
      </c>
      <c r="Q135" s="65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</row>
    <row r="136" spans="1:133" hidden="1" x14ac:dyDescent="0.2">
      <c r="A136" s="62"/>
      <c r="B136" s="61">
        <v>302</v>
      </c>
      <c r="C136" s="62" t="s">
        <v>265</v>
      </c>
      <c r="D136" s="63"/>
      <c r="E136" s="63"/>
      <c r="F136" s="63">
        <f t="shared" si="6"/>
        <v>0</v>
      </c>
      <c r="G136" s="63"/>
      <c r="H136" s="63"/>
      <c r="I136" s="63">
        <f t="shared" ref="I136:I154" si="11">G136+H136</f>
        <v>0</v>
      </c>
      <c r="J136" s="65"/>
      <c r="K136" s="63"/>
      <c r="L136" s="63"/>
      <c r="M136" s="63"/>
      <c r="N136" s="63">
        <f t="shared" si="8"/>
        <v>0</v>
      </c>
      <c r="O136" s="63">
        <f t="shared" ref="O136:O199" si="12">H136*100%</f>
        <v>0</v>
      </c>
      <c r="P136" s="63">
        <f t="shared" si="10"/>
        <v>0</v>
      </c>
      <c r="Q136" s="65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</row>
    <row r="137" spans="1:133" hidden="1" x14ac:dyDescent="0.2">
      <c r="A137" s="62"/>
      <c r="B137" s="61">
        <v>303</v>
      </c>
      <c r="C137" s="62" t="s">
        <v>266</v>
      </c>
      <c r="D137" s="63"/>
      <c r="E137" s="63"/>
      <c r="F137" s="63">
        <f t="shared" ref="F137:F200" si="13">+D137+E137</f>
        <v>0</v>
      </c>
      <c r="G137" s="63"/>
      <c r="H137" s="63"/>
      <c r="I137" s="63">
        <f t="shared" si="11"/>
        <v>0</v>
      </c>
      <c r="J137" s="65"/>
      <c r="K137" s="63"/>
      <c r="L137" s="63"/>
      <c r="M137" s="63"/>
      <c r="N137" s="63">
        <f t="shared" ref="N137:N200" si="14">+L137+M137</f>
        <v>0</v>
      </c>
      <c r="O137" s="63">
        <f t="shared" si="12"/>
        <v>0</v>
      </c>
      <c r="P137" s="63">
        <f t="shared" ref="P137:P200" si="15">+N137+O137</f>
        <v>0</v>
      </c>
      <c r="Q137" s="65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</row>
    <row r="138" spans="1:133" hidden="1" x14ac:dyDescent="0.2">
      <c r="A138" s="62"/>
      <c r="B138" s="61">
        <v>304</v>
      </c>
      <c r="C138" s="62" t="s">
        <v>267</v>
      </c>
      <c r="D138" s="63"/>
      <c r="E138" s="63"/>
      <c r="F138" s="63">
        <f t="shared" si="13"/>
        <v>0</v>
      </c>
      <c r="G138" s="63"/>
      <c r="H138" s="63"/>
      <c r="I138" s="63">
        <f t="shared" si="11"/>
        <v>0</v>
      </c>
      <c r="J138" s="65"/>
      <c r="K138" s="63"/>
      <c r="L138" s="63"/>
      <c r="M138" s="63"/>
      <c r="N138" s="63">
        <f t="shared" si="14"/>
        <v>0</v>
      </c>
      <c r="O138" s="63">
        <f t="shared" si="12"/>
        <v>0</v>
      </c>
      <c r="P138" s="63">
        <f t="shared" si="15"/>
        <v>0</v>
      </c>
      <c r="Q138" s="65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</row>
    <row r="139" spans="1:133" hidden="1" x14ac:dyDescent="0.2">
      <c r="A139" s="62"/>
      <c r="B139" s="61">
        <v>305</v>
      </c>
      <c r="C139" s="62" t="s">
        <v>268</v>
      </c>
      <c r="D139" s="63"/>
      <c r="E139" s="63"/>
      <c r="F139" s="63">
        <f t="shared" si="13"/>
        <v>0</v>
      </c>
      <c r="G139" s="63"/>
      <c r="H139" s="63"/>
      <c r="I139" s="63">
        <f t="shared" si="11"/>
        <v>0</v>
      </c>
      <c r="J139" s="65"/>
      <c r="K139" s="63"/>
      <c r="L139" s="63"/>
      <c r="M139" s="63"/>
      <c r="N139" s="63">
        <f t="shared" si="14"/>
        <v>0</v>
      </c>
      <c r="O139" s="63">
        <f t="shared" si="12"/>
        <v>0</v>
      </c>
      <c r="P139" s="63">
        <f t="shared" si="15"/>
        <v>0</v>
      </c>
      <c r="Q139" s="65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</row>
    <row r="140" spans="1:133" hidden="1" x14ac:dyDescent="0.2">
      <c r="A140" s="62"/>
      <c r="B140" s="61">
        <v>307</v>
      </c>
      <c r="C140" s="62" t="s">
        <v>269</v>
      </c>
      <c r="D140" s="63"/>
      <c r="E140" s="63"/>
      <c r="F140" s="63">
        <f t="shared" si="13"/>
        <v>0</v>
      </c>
      <c r="G140" s="63"/>
      <c r="H140" s="63"/>
      <c r="I140" s="63">
        <f t="shared" si="11"/>
        <v>0</v>
      </c>
      <c r="J140" s="65"/>
      <c r="K140" s="63"/>
      <c r="L140" s="63"/>
      <c r="M140" s="63"/>
      <c r="N140" s="63">
        <f t="shared" si="14"/>
        <v>0</v>
      </c>
      <c r="O140" s="63">
        <f t="shared" si="12"/>
        <v>0</v>
      </c>
      <c r="P140" s="63">
        <f t="shared" si="15"/>
        <v>0</v>
      </c>
      <c r="Q140" s="65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</row>
    <row r="141" spans="1:133" hidden="1" x14ac:dyDescent="0.2">
      <c r="A141" s="62"/>
      <c r="B141" s="61">
        <v>308</v>
      </c>
      <c r="C141" s="62" t="s">
        <v>270</v>
      </c>
      <c r="D141" s="63"/>
      <c r="E141" s="63"/>
      <c r="F141" s="63">
        <f t="shared" si="13"/>
        <v>0</v>
      </c>
      <c r="G141" s="63"/>
      <c r="H141" s="63"/>
      <c r="I141" s="63">
        <f t="shared" si="11"/>
        <v>0</v>
      </c>
      <c r="J141" s="65"/>
      <c r="K141" s="63"/>
      <c r="L141" s="63"/>
      <c r="M141" s="63"/>
      <c r="N141" s="63">
        <f t="shared" si="14"/>
        <v>0</v>
      </c>
      <c r="O141" s="63">
        <f t="shared" si="12"/>
        <v>0</v>
      </c>
      <c r="P141" s="63">
        <f t="shared" si="15"/>
        <v>0</v>
      </c>
      <c r="Q141" s="65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</row>
    <row r="142" spans="1:133" hidden="1" x14ac:dyDescent="0.2">
      <c r="A142" s="62"/>
      <c r="B142" s="61">
        <v>400</v>
      </c>
      <c r="C142" s="62" t="s">
        <v>271</v>
      </c>
      <c r="D142" s="63"/>
      <c r="E142" s="63"/>
      <c r="F142" s="63">
        <f t="shared" si="13"/>
        <v>0</v>
      </c>
      <c r="G142" s="63"/>
      <c r="H142" s="63"/>
      <c r="I142" s="63">
        <f t="shared" si="11"/>
        <v>0</v>
      </c>
      <c r="J142" s="65"/>
      <c r="K142" s="63"/>
      <c r="L142" s="63"/>
      <c r="M142" s="63"/>
      <c r="N142" s="63">
        <f t="shared" si="14"/>
        <v>0</v>
      </c>
      <c r="O142" s="63">
        <f t="shared" si="12"/>
        <v>0</v>
      </c>
      <c r="P142" s="63">
        <f t="shared" si="15"/>
        <v>0</v>
      </c>
      <c r="Q142" s="65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</row>
    <row r="143" spans="1:133" hidden="1" x14ac:dyDescent="0.2">
      <c r="A143" s="62"/>
      <c r="B143" s="61">
        <v>402</v>
      </c>
      <c r="C143" s="62" t="s">
        <v>272</v>
      </c>
      <c r="D143" s="63"/>
      <c r="E143" s="63"/>
      <c r="F143" s="63">
        <f t="shared" si="13"/>
        <v>0</v>
      </c>
      <c r="G143" s="63"/>
      <c r="H143" s="63"/>
      <c r="I143" s="63">
        <f t="shared" si="11"/>
        <v>0</v>
      </c>
      <c r="J143" s="65"/>
      <c r="K143" s="63"/>
      <c r="L143" s="63"/>
      <c r="M143" s="63"/>
      <c r="N143" s="63">
        <f t="shared" si="14"/>
        <v>0</v>
      </c>
      <c r="O143" s="63">
        <f t="shared" si="12"/>
        <v>0</v>
      </c>
      <c r="P143" s="63">
        <f t="shared" si="15"/>
        <v>0</v>
      </c>
      <c r="Q143" s="65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</row>
    <row r="144" spans="1:133" hidden="1" x14ac:dyDescent="0.2">
      <c r="A144" s="62"/>
      <c r="B144" s="61">
        <v>403</v>
      </c>
      <c r="C144" s="62" t="s">
        <v>273</v>
      </c>
      <c r="D144" s="63"/>
      <c r="E144" s="63"/>
      <c r="F144" s="63">
        <f t="shared" si="13"/>
        <v>0</v>
      </c>
      <c r="G144" s="63"/>
      <c r="H144" s="63"/>
      <c r="I144" s="63">
        <f t="shared" si="11"/>
        <v>0</v>
      </c>
      <c r="J144" s="65"/>
      <c r="K144" s="63"/>
      <c r="L144" s="63"/>
      <c r="M144" s="63"/>
      <c r="N144" s="63">
        <f t="shared" si="14"/>
        <v>0</v>
      </c>
      <c r="O144" s="63">
        <f t="shared" si="12"/>
        <v>0</v>
      </c>
      <c r="P144" s="63">
        <f t="shared" si="15"/>
        <v>0</v>
      </c>
      <c r="Q144" s="65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</row>
    <row r="145" spans="1:133" hidden="1" x14ac:dyDescent="0.2">
      <c r="A145" s="62"/>
      <c r="B145" s="61">
        <v>404</v>
      </c>
      <c r="C145" s="62" t="s">
        <v>274</v>
      </c>
      <c r="D145" s="63"/>
      <c r="E145" s="63"/>
      <c r="F145" s="63">
        <f t="shared" si="13"/>
        <v>0</v>
      </c>
      <c r="G145" s="63"/>
      <c r="H145" s="63"/>
      <c r="I145" s="63">
        <f t="shared" si="11"/>
        <v>0</v>
      </c>
      <c r="J145" s="65"/>
      <c r="K145" s="63"/>
      <c r="L145" s="63"/>
      <c r="M145" s="63"/>
      <c r="N145" s="63">
        <f t="shared" si="14"/>
        <v>0</v>
      </c>
      <c r="O145" s="63">
        <f t="shared" si="12"/>
        <v>0</v>
      </c>
      <c r="P145" s="63">
        <f t="shared" si="15"/>
        <v>0</v>
      </c>
      <c r="Q145" s="65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</row>
    <row r="146" spans="1:133" hidden="1" x14ac:dyDescent="0.2">
      <c r="A146" s="62"/>
      <c r="B146" s="61">
        <v>405</v>
      </c>
      <c r="C146" s="62" t="s">
        <v>275</v>
      </c>
      <c r="D146" s="63"/>
      <c r="E146" s="63"/>
      <c r="F146" s="63">
        <f t="shared" si="13"/>
        <v>0</v>
      </c>
      <c r="G146" s="63"/>
      <c r="H146" s="63"/>
      <c r="I146" s="63">
        <f t="shared" si="11"/>
        <v>0</v>
      </c>
      <c r="J146" s="65"/>
      <c r="K146" s="63"/>
      <c r="L146" s="63"/>
      <c r="M146" s="63"/>
      <c r="N146" s="63">
        <f t="shared" si="14"/>
        <v>0</v>
      </c>
      <c r="O146" s="63">
        <f t="shared" si="12"/>
        <v>0</v>
      </c>
      <c r="P146" s="63">
        <f t="shared" si="15"/>
        <v>0</v>
      </c>
      <c r="Q146" s="65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</row>
    <row r="147" spans="1:133" hidden="1" x14ac:dyDescent="0.2">
      <c r="A147" s="62"/>
      <c r="B147" s="61">
        <v>406</v>
      </c>
      <c r="C147" s="62" t="s">
        <v>276</v>
      </c>
      <c r="D147" s="63"/>
      <c r="E147" s="63"/>
      <c r="F147" s="63">
        <f t="shared" si="13"/>
        <v>0</v>
      </c>
      <c r="G147" s="63"/>
      <c r="H147" s="63"/>
      <c r="I147" s="63">
        <f t="shared" si="11"/>
        <v>0</v>
      </c>
      <c r="J147" s="65"/>
      <c r="K147" s="63"/>
      <c r="L147" s="63"/>
      <c r="M147" s="63"/>
      <c r="N147" s="63">
        <f t="shared" si="14"/>
        <v>0</v>
      </c>
      <c r="O147" s="63">
        <f t="shared" si="12"/>
        <v>0</v>
      </c>
      <c r="P147" s="63">
        <f t="shared" si="15"/>
        <v>0</v>
      </c>
      <c r="Q147" s="65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</row>
    <row r="148" spans="1:133" hidden="1" x14ac:dyDescent="0.2">
      <c r="A148" s="62"/>
      <c r="B148" s="61">
        <v>407</v>
      </c>
      <c r="C148" s="62" t="s">
        <v>277</v>
      </c>
      <c r="D148" s="63"/>
      <c r="E148" s="63"/>
      <c r="F148" s="63">
        <f t="shared" si="13"/>
        <v>0</v>
      </c>
      <c r="G148" s="63"/>
      <c r="H148" s="63"/>
      <c r="I148" s="63">
        <f t="shared" si="11"/>
        <v>0</v>
      </c>
      <c r="J148" s="65"/>
      <c r="K148" s="63"/>
      <c r="L148" s="63"/>
      <c r="M148" s="63"/>
      <c r="N148" s="63">
        <f t="shared" si="14"/>
        <v>0</v>
      </c>
      <c r="O148" s="63">
        <f t="shared" si="12"/>
        <v>0</v>
      </c>
      <c r="P148" s="63">
        <f t="shared" si="15"/>
        <v>0</v>
      </c>
      <c r="Q148" s="65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</row>
    <row r="149" spans="1:133" hidden="1" x14ac:dyDescent="0.2">
      <c r="A149" s="62"/>
      <c r="B149" s="61">
        <v>409</v>
      </c>
      <c r="C149" s="62" t="s">
        <v>278</v>
      </c>
      <c r="D149" s="63"/>
      <c r="E149" s="63"/>
      <c r="F149" s="63">
        <f t="shared" si="13"/>
        <v>0</v>
      </c>
      <c r="G149" s="63"/>
      <c r="H149" s="63"/>
      <c r="I149" s="63">
        <f t="shared" si="11"/>
        <v>0</v>
      </c>
      <c r="J149" s="65"/>
      <c r="K149" s="63"/>
      <c r="L149" s="63"/>
      <c r="M149" s="63"/>
      <c r="N149" s="63">
        <f t="shared" si="14"/>
        <v>0</v>
      </c>
      <c r="O149" s="63">
        <f t="shared" si="12"/>
        <v>0</v>
      </c>
      <c r="P149" s="63">
        <f t="shared" si="15"/>
        <v>0</v>
      </c>
      <c r="Q149" s="65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</row>
    <row r="150" spans="1:133" hidden="1" x14ac:dyDescent="0.2">
      <c r="A150" s="62"/>
      <c r="B150" s="61">
        <v>411</v>
      </c>
      <c r="C150" s="62" t="s">
        <v>279</v>
      </c>
      <c r="D150" s="63"/>
      <c r="E150" s="63"/>
      <c r="F150" s="63">
        <f t="shared" si="13"/>
        <v>0</v>
      </c>
      <c r="G150" s="63"/>
      <c r="H150" s="63"/>
      <c r="I150" s="63">
        <f t="shared" si="11"/>
        <v>0</v>
      </c>
      <c r="J150" s="65"/>
      <c r="K150" s="63"/>
      <c r="L150" s="63"/>
      <c r="M150" s="63"/>
      <c r="N150" s="63">
        <f t="shared" si="14"/>
        <v>0</v>
      </c>
      <c r="O150" s="63">
        <f t="shared" si="12"/>
        <v>0</v>
      </c>
      <c r="P150" s="63">
        <f t="shared" si="15"/>
        <v>0</v>
      </c>
      <c r="Q150" s="65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</row>
    <row r="151" spans="1:133" hidden="1" x14ac:dyDescent="0.2">
      <c r="A151" s="62"/>
      <c r="B151" s="61">
        <v>414</v>
      </c>
      <c r="C151" s="62" t="s">
        <v>280</v>
      </c>
      <c r="D151" s="63"/>
      <c r="E151" s="63"/>
      <c r="F151" s="63">
        <f t="shared" si="13"/>
        <v>0</v>
      </c>
      <c r="G151" s="63"/>
      <c r="H151" s="63"/>
      <c r="I151" s="63">
        <f t="shared" si="11"/>
        <v>0</v>
      </c>
      <c r="J151" s="65"/>
      <c r="K151" s="63"/>
      <c r="L151" s="63"/>
      <c r="M151" s="63"/>
      <c r="N151" s="63">
        <f t="shared" si="14"/>
        <v>0</v>
      </c>
      <c r="O151" s="63">
        <f t="shared" si="12"/>
        <v>0</v>
      </c>
      <c r="P151" s="63">
        <f t="shared" si="15"/>
        <v>0</v>
      </c>
      <c r="Q151" s="65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</row>
    <row r="152" spans="1:133" hidden="1" x14ac:dyDescent="0.2">
      <c r="A152" s="62"/>
      <c r="B152" s="61">
        <v>416</v>
      </c>
      <c r="C152" s="62" t="s">
        <v>281</v>
      </c>
      <c r="D152" s="63"/>
      <c r="E152" s="63"/>
      <c r="F152" s="63">
        <f t="shared" si="13"/>
        <v>0</v>
      </c>
      <c r="G152" s="63"/>
      <c r="H152" s="63"/>
      <c r="I152" s="63">
        <f t="shared" si="11"/>
        <v>0</v>
      </c>
      <c r="J152" s="65"/>
      <c r="K152" s="63"/>
      <c r="L152" s="63"/>
      <c r="M152" s="63"/>
      <c r="N152" s="63">
        <f t="shared" si="14"/>
        <v>0</v>
      </c>
      <c r="O152" s="63">
        <f t="shared" si="12"/>
        <v>0</v>
      </c>
      <c r="P152" s="63">
        <f t="shared" si="15"/>
        <v>0</v>
      </c>
      <c r="Q152" s="65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</row>
    <row r="153" spans="1:133" hidden="1" x14ac:dyDescent="0.2">
      <c r="A153" s="62"/>
      <c r="B153" s="61">
        <v>501</v>
      </c>
      <c r="C153" s="62" t="s">
        <v>282</v>
      </c>
      <c r="D153" s="63"/>
      <c r="E153" s="63"/>
      <c r="F153" s="63">
        <f t="shared" si="13"/>
        <v>0</v>
      </c>
      <c r="G153" s="63"/>
      <c r="H153" s="63"/>
      <c r="I153" s="63">
        <f t="shared" si="11"/>
        <v>0</v>
      </c>
      <c r="J153" s="65"/>
      <c r="K153" s="63"/>
      <c r="L153" s="63"/>
      <c r="M153" s="63"/>
      <c r="N153" s="63">
        <f t="shared" si="14"/>
        <v>0</v>
      </c>
      <c r="O153" s="63">
        <f t="shared" si="12"/>
        <v>0</v>
      </c>
      <c r="P153" s="63">
        <f t="shared" si="15"/>
        <v>0</v>
      </c>
      <c r="Q153" s="65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</row>
    <row r="154" spans="1:133" hidden="1" x14ac:dyDescent="0.2">
      <c r="A154" s="62"/>
      <c r="B154" s="61">
        <v>502</v>
      </c>
      <c r="C154" s="62" t="s">
        <v>283</v>
      </c>
      <c r="D154" s="63"/>
      <c r="E154" s="63"/>
      <c r="F154" s="63">
        <f t="shared" si="13"/>
        <v>0</v>
      </c>
      <c r="G154" s="63"/>
      <c r="H154" s="63"/>
      <c r="I154" s="63">
        <f t="shared" si="11"/>
        <v>0</v>
      </c>
      <c r="J154" s="65"/>
      <c r="K154" s="63"/>
      <c r="L154" s="63"/>
      <c r="M154" s="63"/>
      <c r="N154" s="63">
        <f t="shared" si="14"/>
        <v>0</v>
      </c>
      <c r="O154" s="63">
        <f t="shared" si="12"/>
        <v>0</v>
      </c>
      <c r="P154" s="63">
        <f t="shared" si="15"/>
        <v>0</v>
      </c>
      <c r="Q154" s="65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</row>
    <row r="155" spans="1:133" hidden="1" x14ac:dyDescent="0.2">
      <c r="A155" s="62"/>
      <c r="B155" s="61">
        <v>503</v>
      </c>
      <c r="C155" s="62" t="s">
        <v>284</v>
      </c>
      <c r="D155" s="63"/>
      <c r="E155" s="63"/>
      <c r="F155" s="63">
        <f t="shared" si="13"/>
        <v>0</v>
      </c>
      <c r="G155" s="63"/>
      <c r="H155" s="63"/>
      <c r="I155" s="63"/>
      <c r="J155" s="65"/>
      <c r="K155" s="63"/>
      <c r="L155" s="63"/>
      <c r="M155" s="63"/>
      <c r="N155" s="63">
        <f t="shared" si="14"/>
        <v>0</v>
      </c>
      <c r="O155" s="63">
        <f t="shared" si="12"/>
        <v>0</v>
      </c>
      <c r="P155" s="63">
        <f t="shared" si="15"/>
        <v>0</v>
      </c>
      <c r="Q155" s="65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</row>
    <row r="156" spans="1:133" hidden="1" x14ac:dyDescent="0.2">
      <c r="A156" s="62"/>
      <c r="B156" s="61">
        <v>504</v>
      </c>
      <c r="C156" s="62" t="s">
        <v>285</v>
      </c>
      <c r="D156" s="63"/>
      <c r="E156" s="63"/>
      <c r="F156" s="63">
        <f t="shared" si="13"/>
        <v>0</v>
      </c>
      <c r="G156" s="63"/>
      <c r="H156" s="63"/>
      <c r="I156" s="63"/>
      <c r="J156" s="65"/>
      <c r="K156" s="63"/>
      <c r="L156" s="63"/>
      <c r="M156" s="63"/>
      <c r="N156" s="63">
        <f t="shared" si="14"/>
        <v>0</v>
      </c>
      <c r="O156" s="63">
        <f t="shared" si="12"/>
        <v>0</v>
      </c>
      <c r="P156" s="63">
        <f t="shared" si="15"/>
        <v>0</v>
      </c>
      <c r="Q156" s="65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</row>
    <row r="157" spans="1:133" hidden="1" x14ac:dyDescent="0.2">
      <c r="A157" s="62"/>
      <c r="B157" s="61">
        <v>505</v>
      </c>
      <c r="C157" s="62" t="s">
        <v>286</v>
      </c>
      <c r="D157" s="63"/>
      <c r="E157" s="63"/>
      <c r="F157" s="63">
        <f t="shared" si="13"/>
        <v>0</v>
      </c>
      <c r="G157" s="63"/>
      <c r="H157" s="63"/>
      <c r="I157" s="63"/>
      <c r="J157" s="65"/>
      <c r="K157" s="63"/>
      <c r="L157" s="63"/>
      <c r="M157" s="63"/>
      <c r="N157" s="63">
        <f t="shared" si="14"/>
        <v>0</v>
      </c>
      <c r="O157" s="63">
        <f t="shared" si="12"/>
        <v>0</v>
      </c>
      <c r="P157" s="63">
        <f t="shared" si="15"/>
        <v>0</v>
      </c>
      <c r="Q157" s="65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</row>
    <row r="158" spans="1:133" hidden="1" x14ac:dyDescent="0.2">
      <c r="A158" s="62"/>
      <c r="B158" s="61">
        <v>506</v>
      </c>
      <c r="C158" s="62" t="s">
        <v>287</v>
      </c>
      <c r="D158" s="63"/>
      <c r="E158" s="63"/>
      <c r="F158" s="63">
        <f t="shared" si="13"/>
        <v>0</v>
      </c>
      <c r="G158" s="63"/>
      <c r="H158" s="63"/>
      <c r="I158" s="63"/>
      <c r="J158" s="65"/>
      <c r="K158" s="63"/>
      <c r="L158" s="63"/>
      <c r="M158" s="63"/>
      <c r="N158" s="63">
        <f t="shared" si="14"/>
        <v>0</v>
      </c>
      <c r="O158" s="63">
        <f t="shared" si="12"/>
        <v>0</v>
      </c>
      <c r="P158" s="63">
        <f t="shared" si="15"/>
        <v>0</v>
      </c>
      <c r="Q158" s="65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</row>
    <row r="159" spans="1:133" hidden="1" x14ac:dyDescent="0.2">
      <c r="A159" s="62"/>
      <c r="B159" s="61">
        <v>509</v>
      </c>
      <c r="C159" s="62" t="s">
        <v>288</v>
      </c>
      <c r="D159" s="63"/>
      <c r="E159" s="63"/>
      <c r="F159" s="63">
        <f t="shared" si="13"/>
        <v>0</v>
      </c>
      <c r="G159" s="63"/>
      <c r="H159" s="63"/>
      <c r="I159" s="63"/>
      <c r="J159" s="65"/>
      <c r="K159" s="63"/>
      <c r="L159" s="63"/>
      <c r="M159" s="63"/>
      <c r="N159" s="63">
        <f t="shared" si="14"/>
        <v>0</v>
      </c>
      <c r="O159" s="63">
        <f t="shared" si="12"/>
        <v>0</v>
      </c>
      <c r="P159" s="63">
        <f t="shared" si="15"/>
        <v>0</v>
      </c>
      <c r="Q159" s="65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</row>
    <row r="160" spans="1:133" hidden="1" x14ac:dyDescent="0.2">
      <c r="A160" s="62"/>
      <c r="B160" s="61">
        <v>510</v>
      </c>
      <c r="C160" s="62" t="s">
        <v>289</v>
      </c>
      <c r="D160" s="63"/>
      <c r="E160" s="63"/>
      <c r="F160" s="63">
        <f t="shared" si="13"/>
        <v>0</v>
      </c>
      <c r="G160" s="63"/>
      <c r="H160" s="63"/>
      <c r="I160" s="63"/>
      <c r="J160" s="65"/>
      <c r="K160" s="63"/>
      <c r="L160" s="63"/>
      <c r="M160" s="63"/>
      <c r="N160" s="63">
        <f t="shared" si="14"/>
        <v>0</v>
      </c>
      <c r="O160" s="63">
        <f t="shared" si="12"/>
        <v>0</v>
      </c>
      <c r="P160" s="63">
        <f t="shared" si="15"/>
        <v>0</v>
      </c>
      <c r="Q160" s="65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</row>
    <row r="161" spans="1:133" hidden="1" x14ac:dyDescent="0.2">
      <c r="A161" s="62"/>
      <c r="B161" s="61">
        <v>511</v>
      </c>
      <c r="C161" s="62" t="s">
        <v>290</v>
      </c>
      <c r="D161" s="63"/>
      <c r="E161" s="63"/>
      <c r="F161" s="63">
        <f t="shared" si="13"/>
        <v>0</v>
      </c>
      <c r="G161" s="63"/>
      <c r="H161" s="63"/>
      <c r="I161" s="63"/>
      <c r="J161" s="65"/>
      <c r="K161" s="63"/>
      <c r="L161" s="63"/>
      <c r="M161" s="63"/>
      <c r="N161" s="63">
        <f t="shared" si="14"/>
        <v>0</v>
      </c>
      <c r="O161" s="63">
        <f t="shared" si="12"/>
        <v>0</v>
      </c>
      <c r="P161" s="63">
        <f t="shared" si="15"/>
        <v>0</v>
      </c>
      <c r="Q161" s="65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</row>
    <row r="162" spans="1:133" hidden="1" x14ac:dyDescent="0.2">
      <c r="A162" s="62"/>
      <c r="B162" s="61">
        <v>512</v>
      </c>
      <c r="C162" s="62" t="s">
        <v>291</v>
      </c>
      <c r="D162" s="63"/>
      <c r="E162" s="63"/>
      <c r="F162" s="63">
        <f t="shared" si="13"/>
        <v>0</v>
      </c>
      <c r="G162" s="63"/>
      <c r="H162" s="63"/>
      <c r="I162" s="63"/>
      <c r="J162" s="65"/>
      <c r="K162" s="63"/>
      <c r="L162" s="63"/>
      <c r="M162" s="63"/>
      <c r="N162" s="63">
        <f t="shared" si="14"/>
        <v>0</v>
      </c>
      <c r="O162" s="63">
        <f t="shared" si="12"/>
        <v>0</v>
      </c>
      <c r="P162" s="63">
        <f t="shared" si="15"/>
        <v>0</v>
      </c>
      <c r="Q162" s="65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</row>
    <row r="163" spans="1:133" hidden="1" x14ac:dyDescent="0.2">
      <c r="A163" s="62"/>
      <c r="B163" s="61">
        <v>513</v>
      </c>
      <c r="C163" s="62" t="s">
        <v>292</v>
      </c>
      <c r="D163" s="63"/>
      <c r="E163" s="63"/>
      <c r="F163" s="63">
        <f t="shared" si="13"/>
        <v>0</v>
      </c>
      <c r="G163" s="63"/>
      <c r="H163" s="63"/>
      <c r="I163" s="63"/>
      <c r="J163" s="65"/>
      <c r="K163" s="63"/>
      <c r="L163" s="63"/>
      <c r="M163" s="63"/>
      <c r="N163" s="63">
        <f t="shared" si="14"/>
        <v>0</v>
      </c>
      <c r="O163" s="63">
        <f t="shared" si="12"/>
        <v>0</v>
      </c>
      <c r="P163" s="63">
        <f t="shared" si="15"/>
        <v>0</v>
      </c>
      <c r="Q163" s="65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</row>
    <row r="164" spans="1:133" hidden="1" x14ac:dyDescent="0.2">
      <c r="A164" s="62"/>
      <c r="B164" s="61">
        <v>514</v>
      </c>
      <c r="C164" s="62" t="s">
        <v>293</v>
      </c>
      <c r="D164" s="63"/>
      <c r="E164" s="63"/>
      <c r="F164" s="63">
        <f t="shared" si="13"/>
        <v>0</v>
      </c>
      <c r="G164" s="63"/>
      <c r="H164" s="63"/>
      <c r="I164" s="63"/>
      <c r="J164" s="65"/>
      <c r="K164" s="63"/>
      <c r="L164" s="63"/>
      <c r="M164" s="63"/>
      <c r="N164" s="63">
        <f t="shared" si="14"/>
        <v>0</v>
      </c>
      <c r="O164" s="63">
        <f t="shared" si="12"/>
        <v>0</v>
      </c>
      <c r="P164" s="63">
        <f t="shared" si="15"/>
        <v>0</v>
      </c>
      <c r="Q164" s="65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</row>
    <row r="165" spans="1:133" hidden="1" x14ac:dyDescent="0.2">
      <c r="A165" s="62"/>
      <c r="B165" s="61">
        <v>515</v>
      </c>
      <c r="C165" s="62" t="s">
        <v>294</v>
      </c>
      <c r="D165" s="63"/>
      <c r="E165" s="63"/>
      <c r="F165" s="63">
        <f t="shared" si="13"/>
        <v>0</v>
      </c>
      <c r="G165" s="63"/>
      <c r="H165" s="63"/>
      <c r="I165" s="63"/>
      <c r="J165" s="65"/>
      <c r="K165" s="63"/>
      <c r="L165" s="63"/>
      <c r="M165" s="63"/>
      <c r="N165" s="63">
        <f t="shared" si="14"/>
        <v>0</v>
      </c>
      <c r="O165" s="63">
        <f t="shared" si="12"/>
        <v>0</v>
      </c>
      <c r="P165" s="63">
        <f t="shared" si="15"/>
        <v>0</v>
      </c>
      <c r="Q165" s="65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</row>
    <row r="166" spans="1:133" hidden="1" x14ac:dyDescent="0.2">
      <c r="A166" s="62"/>
      <c r="B166" s="61">
        <v>516</v>
      </c>
      <c r="C166" s="62" t="s">
        <v>295</v>
      </c>
      <c r="D166" s="63"/>
      <c r="E166" s="63"/>
      <c r="F166" s="63">
        <f t="shared" si="13"/>
        <v>0</v>
      </c>
      <c r="G166" s="63"/>
      <c r="H166" s="63"/>
      <c r="I166" s="63"/>
      <c r="J166" s="65"/>
      <c r="K166" s="63"/>
      <c r="L166" s="63"/>
      <c r="M166" s="63"/>
      <c r="N166" s="63">
        <f t="shared" si="14"/>
        <v>0</v>
      </c>
      <c r="O166" s="63">
        <f t="shared" si="12"/>
        <v>0</v>
      </c>
      <c r="P166" s="63">
        <f t="shared" si="15"/>
        <v>0</v>
      </c>
      <c r="Q166" s="65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</row>
    <row r="167" spans="1:133" hidden="1" x14ac:dyDescent="0.2">
      <c r="A167" s="62"/>
      <c r="B167" s="61">
        <v>517</v>
      </c>
      <c r="C167" s="62" t="s">
        <v>296</v>
      </c>
      <c r="D167" s="63"/>
      <c r="E167" s="63"/>
      <c r="F167" s="63">
        <f t="shared" si="13"/>
        <v>0</v>
      </c>
      <c r="G167" s="63"/>
      <c r="H167" s="63"/>
      <c r="I167" s="63"/>
      <c r="J167" s="65"/>
      <c r="K167" s="63"/>
      <c r="L167" s="63"/>
      <c r="M167" s="63"/>
      <c r="N167" s="63">
        <f t="shared" si="14"/>
        <v>0</v>
      </c>
      <c r="O167" s="63">
        <f t="shared" si="12"/>
        <v>0</v>
      </c>
      <c r="P167" s="63">
        <f t="shared" si="15"/>
        <v>0</v>
      </c>
      <c r="Q167" s="65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</row>
    <row r="168" spans="1:133" hidden="1" x14ac:dyDescent="0.2">
      <c r="A168" s="62"/>
      <c r="B168" s="61">
        <v>518</v>
      </c>
      <c r="C168" s="62" t="s">
        <v>297</v>
      </c>
      <c r="D168" s="63"/>
      <c r="E168" s="63"/>
      <c r="F168" s="63">
        <f t="shared" si="13"/>
        <v>0</v>
      </c>
      <c r="G168" s="63"/>
      <c r="H168" s="63"/>
      <c r="I168" s="63"/>
      <c r="J168" s="65"/>
      <c r="K168" s="63"/>
      <c r="L168" s="63"/>
      <c r="M168" s="63"/>
      <c r="N168" s="63">
        <f t="shared" si="14"/>
        <v>0</v>
      </c>
      <c r="O168" s="63">
        <f t="shared" si="12"/>
        <v>0</v>
      </c>
      <c r="P168" s="63">
        <f t="shared" si="15"/>
        <v>0</v>
      </c>
      <c r="Q168" s="65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</row>
    <row r="169" spans="1:133" hidden="1" x14ac:dyDescent="0.2">
      <c r="A169" s="62"/>
      <c r="B169" s="61">
        <v>519</v>
      </c>
      <c r="C169" s="62" t="s">
        <v>298</v>
      </c>
      <c r="D169" s="63"/>
      <c r="E169" s="63"/>
      <c r="F169" s="63">
        <f t="shared" si="13"/>
        <v>0</v>
      </c>
      <c r="G169" s="63"/>
      <c r="H169" s="63"/>
      <c r="I169" s="63"/>
      <c r="J169" s="65"/>
      <c r="K169" s="63"/>
      <c r="L169" s="63"/>
      <c r="M169" s="63"/>
      <c r="N169" s="63">
        <f t="shared" si="14"/>
        <v>0</v>
      </c>
      <c r="O169" s="63">
        <f t="shared" si="12"/>
        <v>0</v>
      </c>
      <c r="P169" s="63">
        <f t="shared" si="15"/>
        <v>0</v>
      </c>
      <c r="Q169" s="65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</row>
    <row r="170" spans="1:133" hidden="1" x14ac:dyDescent="0.2">
      <c r="A170" s="62"/>
      <c r="B170" s="61">
        <v>520</v>
      </c>
      <c r="C170" s="62" t="s">
        <v>299</v>
      </c>
      <c r="D170" s="63"/>
      <c r="E170" s="63"/>
      <c r="F170" s="63">
        <f t="shared" si="13"/>
        <v>0</v>
      </c>
      <c r="G170" s="63"/>
      <c r="H170" s="63"/>
      <c r="I170" s="63"/>
      <c r="J170" s="65"/>
      <c r="K170" s="63"/>
      <c r="L170" s="63"/>
      <c r="M170" s="63"/>
      <c r="N170" s="63">
        <f t="shared" si="14"/>
        <v>0</v>
      </c>
      <c r="O170" s="63">
        <f t="shared" si="12"/>
        <v>0</v>
      </c>
      <c r="P170" s="63">
        <f t="shared" si="15"/>
        <v>0</v>
      </c>
      <c r="Q170" s="65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</row>
    <row r="171" spans="1:133" hidden="1" x14ac:dyDescent="0.2">
      <c r="A171" s="62"/>
      <c r="B171" s="61">
        <v>521</v>
      </c>
      <c r="C171" s="62" t="s">
        <v>300</v>
      </c>
      <c r="D171" s="63"/>
      <c r="E171" s="63"/>
      <c r="F171" s="63">
        <f t="shared" si="13"/>
        <v>0</v>
      </c>
      <c r="G171" s="63"/>
      <c r="H171" s="63"/>
      <c r="I171" s="63"/>
      <c r="J171" s="65"/>
      <c r="K171" s="63"/>
      <c r="L171" s="63"/>
      <c r="M171" s="63"/>
      <c r="N171" s="63">
        <f t="shared" si="14"/>
        <v>0</v>
      </c>
      <c r="O171" s="63">
        <f t="shared" si="12"/>
        <v>0</v>
      </c>
      <c r="P171" s="63">
        <f t="shared" si="15"/>
        <v>0</v>
      </c>
      <c r="Q171" s="65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</row>
    <row r="172" spans="1:133" hidden="1" x14ac:dyDescent="0.2">
      <c r="A172" s="62"/>
      <c r="B172" s="61">
        <v>522</v>
      </c>
      <c r="C172" s="62" t="s">
        <v>301</v>
      </c>
      <c r="D172" s="63"/>
      <c r="E172" s="63"/>
      <c r="F172" s="63">
        <f t="shared" si="13"/>
        <v>0</v>
      </c>
      <c r="G172" s="63"/>
      <c r="H172" s="63"/>
      <c r="I172" s="63"/>
      <c r="J172" s="65"/>
      <c r="K172" s="63"/>
      <c r="L172" s="63"/>
      <c r="M172" s="63"/>
      <c r="N172" s="63">
        <f t="shared" si="14"/>
        <v>0</v>
      </c>
      <c r="O172" s="63">
        <f t="shared" si="12"/>
        <v>0</v>
      </c>
      <c r="P172" s="63">
        <f t="shared" si="15"/>
        <v>0</v>
      </c>
      <c r="Q172" s="65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</row>
    <row r="173" spans="1:133" hidden="1" x14ac:dyDescent="0.2">
      <c r="A173" s="62"/>
      <c r="B173" s="61">
        <v>523</v>
      </c>
      <c r="C173" s="62" t="s">
        <v>302</v>
      </c>
      <c r="D173" s="63"/>
      <c r="E173" s="63"/>
      <c r="F173" s="63">
        <f t="shared" si="13"/>
        <v>0</v>
      </c>
      <c r="G173" s="63"/>
      <c r="H173" s="63"/>
      <c r="I173" s="63"/>
      <c r="J173" s="65"/>
      <c r="K173" s="63"/>
      <c r="L173" s="63"/>
      <c r="M173" s="63"/>
      <c r="N173" s="63">
        <f t="shared" si="14"/>
        <v>0</v>
      </c>
      <c r="O173" s="63">
        <f t="shared" si="12"/>
        <v>0</v>
      </c>
      <c r="P173" s="63">
        <f t="shared" si="15"/>
        <v>0</v>
      </c>
      <c r="Q173" s="65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</row>
    <row r="174" spans="1:133" hidden="1" x14ac:dyDescent="0.2">
      <c r="A174" s="62"/>
      <c r="B174" s="61">
        <v>529</v>
      </c>
      <c r="C174" s="62" t="s">
        <v>303</v>
      </c>
      <c r="D174" s="63"/>
      <c r="E174" s="63"/>
      <c r="F174" s="63">
        <f t="shared" si="13"/>
        <v>0</v>
      </c>
      <c r="G174" s="63"/>
      <c r="H174" s="63"/>
      <c r="I174" s="63"/>
      <c r="J174" s="65"/>
      <c r="K174" s="63"/>
      <c r="L174" s="63"/>
      <c r="M174" s="63"/>
      <c r="N174" s="63">
        <f t="shared" si="14"/>
        <v>0</v>
      </c>
      <c r="O174" s="63">
        <f t="shared" si="12"/>
        <v>0</v>
      </c>
      <c r="P174" s="63">
        <f t="shared" si="15"/>
        <v>0</v>
      </c>
      <c r="Q174" s="65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</row>
    <row r="175" spans="1:133" hidden="1" x14ac:dyDescent="0.2">
      <c r="A175" s="62"/>
      <c r="B175" s="61">
        <v>530</v>
      </c>
      <c r="C175" s="62" t="s">
        <v>304</v>
      </c>
      <c r="D175" s="63"/>
      <c r="E175" s="63"/>
      <c r="F175" s="63">
        <f t="shared" si="13"/>
        <v>0</v>
      </c>
      <c r="G175" s="63"/>
      <c r="H175" s="63"/>
      <c r="I175" s="63"/>
      <c r="J175" s="65"/>
      <c r="K175" s="63"/>
      <c r="L175" s="63"/>
      <c r="M175" s="63"/>
      <c r="N175" s="63">
        <f t="shared" si="14"/>
        <v>0</v>
      </c>
      <c r="O175" s="63">
        <f t="shared" si="12"/>
        <v>0</v>
      </c>
      <c r="P175" s="63">
        <f t="shared" si="15"/>
        <v>0</v>
      </c>
      <c r="Q175" s="65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</row>
    <row r="176" spans="1:133" hidden="1" x14ac:dyDescent="0.2">
      <c r="A176" s="62"/>
      <c r="B176" s="61">
        <v>531</v>
      </c>
      <c r="C176" s="62" t="s">
        <v>305</v>
      </c>
      <c r="D176" s="63"/>
      <c r="E176" s="63"/>
      <c r="F176" s="63">
        <f t="shared" si="13"/>
        <v>0</v>
      </c>
      <c r="G176" s="63"/>
      <c r="H176" s="63"/>
      <c r="I176" s="63"/>
      <c r="J176" s="65"/>
      <c r="K176" s="63"/>
      <c r="L176" s="63"/>
      <c r="M176" s="63"/>
      <c r="N176" s="63">
        <f t="shared" si="14"/>
        <v>0</v>
      </c>
      <c r="O176" s="63">
        <f t="shared" si="12"/>
        <v>0</v>
      </c>
      <c r="P176" s="63">
        <f t="shared" si="15"/>
        <v>0</v>
      </c>
      <c r="Q176" s="65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</row>
    <row r="177" spans="1:133" hidden="1" x14ac:dyDescent="0.2">
      <c r="A177" s="62"/>
      <c r="B177" s="61">
        <v>533</v>
      </c>
      <c r="C177" s="62" t="s">
        <v>306</v>
      </c>
      <c r="D177" s="63"/>
      <c r="E177" s="63"/>
      <c r="F177" s="63">
        <f t="shared" si="13"/>
        <v>0</v>
      </c>
      <c r="G177" s="63"/>
      <c r="H177" s="63"/>
      <c r="I177" s="63"/>
      <c r="J177" s="65"/>
      <c r="K177" s="63"/>
      <c r="L177" s="63"/>
      <c r="M177" s="63"/>
      <c r="N177" s="63">
        <f t="shared" si="14"/>
        <v>0</v>
      </c>
      <c r="O177" s="63">
        <f t="shared" si="12"/>
        <v>0</v>
      </c>
      <c r="P177" s="63">
        <f t="shared" si="15"/>
        <v>0</v>
      </c>
      <c r="Q177" s="65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</row>
    <row r="178" spans="1:133" hidden="1" x14ac:dyDescent="0.2">
      <c r="A178" s="62"/>
      <c r="B178" s="61">
        <v>534</v>
      </c>
      <c r="C178" s="62" t="s">
        <v>307</v>
      </c>
      <c r="D178" s="63"/>
      <c r="E178" s="63"/>
      <c r="F178" s="63">
        <f t="shared" si="13"/>
        <v>0</v>
      </c>
      <c r="G178" s="63"/>
      <c r="H178" s="63"/>
      <c r="I178" s="63"/>
      <c r="J178" s="65"/>
      <c r="K178" s="63"/>
      <c r="L178" s="63"/>
      <c r="M178" s="63"/>
      <c r="N178" s="63">
        <f t="shared" si="14"/>
        <v>0</v>
      </c>
      <c r="O178" s="63">
        <f t="shared" si="12"/>
        <v>0</v>
      </c>
      <c r="P178" s="63">
        <f t="shared" si="15"/>
        <v>0</v>
      </c>
      <c r="Q178" s="65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</row>
    <row r="179" spans="1:133" hidden="1" x14ac:dyDescent="0.2">
      <c r="A179" s="62"/>
      <c r="B179" s="61">
        <v>535</v>
      </c>
      <c r="C179" s="62" t="s">
        <v>308</v>
      </c>
      <c r="D179" s="63"/>
      <c r="E179" s="63"/>
      <c r="F179" s="63">
        <f t="shared" si="13"/>
        <v>0</v>
      </c>
      <c r="G179" s="63"/>
      <c r="H179" s="63"/>
      <c r="I179" s="63"/>
      <c r="J179" s="65"/>
      <c r="K179" s="63"/>
      <c r="L179" s="63"/>
      <c r="M179" s="63"/>
      <c r="N179" s="63">
        <f t="shared" si="14"/>
        <v>0</v>
      </c>
      <c r="O179" s="63">
        <f t="shared" si="12"/>
        <v>0</v>
      </c>
      <c r="P179" s="63">
        <f t="shared" si="15"/>
        <v>0</v>
      </c>
      <c r="Q179" s="65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</row>
    <row r="180" spans="1:133" hidden="1" x14ac:dyDescent="0.2">
      <c r="A180" s="62"/>
      <c r="B180" s="61">
        <v>536</v>
      </c>
      <c r="C180" s="62" t="s">
        <v>309</v>
      </c>
      <c r="D180" s="63"/>
      <c r="E180" s="63"/>
      <c r="F180" s="63">
        <f t="shared" si="13"/>
        <v>0</v>
      </c>
      <c r="G180" s="63"/>
      <c r="H180" s="63"/>
      <c r="I180" s="63"/>
      <c r="J180" s="65"/>
      <c r="K180" s="63"/>
      <c r="L180" s="63"/>
      <c r="M180" s="63"/>
      <c r="N180" s="63">
        <f t="shared" si="14"/>
        <v>0</v>
      </c>
      <c r="O180" s="63">
        <f t="shared" si="12"/>
        <v>0</v>
      </c>
      <c r="P180" s="63">
        <f t="shared" si="15"/>
        <v>0</v>
      </c>
      <c r="Q180" s="65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</row>
    <row r="181" spans="1:133" hidden="1" x14ac:dyDescent="0.2">
      <c r="A181" s="62"/>
      <c r="B181" s="61">
        <v>537</v>
      </c>
      <c r="C181" s="62" t="s">
        <v>310</v>
      </c>
      <c r="D181" s="63"/>
      <c r="E181" s="63"/>
      <c r="F181" s="63">
        <f t="shared" si="13"/>
        <v>0</v>
      </c>
      <c r="G181" s="63"/>
      <c r="H181" s="63"/>
      <c r="I181" s="63"/>
      <c r="J181" s="65"/>
      <c r="K181" s="63"/>
      <c r="L181" s="63"/>
      <c r="M181" s="63"/>
      <c r="N181" s="63">
        <f t="shared" si="14"/>
        <v>0</v>
      </c>
      <c r="O181" s="63">
        <f t="shared" si="12"/>
        <v>0</v>
      </c>
      <c r="P181" s="63">
        <f t="shared" si="15"/>
        <v>0</v>
      </c>
      <c r="Q181" s="65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</row>
    <row r="182" spans="1:133" hidden="1" x14ac:dyDescent="0.2">
      <c r="A182" s="62"/>
      <c r="B182" s="61">
        <v>538</v>
      </c>
      <c r="C182" s="62" t="s">
        <v>311</v>
      </c>
      <c r="D182" s="63"/>
      <c r="E182" s="63"/>
      <c r="F182" s="63">
        <f t="shared" si="13"/>
        <v>0</v>
      </c>
      <c r="G182" s="63"/>
      <c r="H182" s="63"/>
      <c r="I182" s="63"/>
      <c r="J182" s="65"/>
      <c r="K182" s="63"/>
      <c r="L182" s="63"/>
      <c r="M182" s="63"/>
      <c r="N182" s="63">
        <f t="shared" si="14"/>
        <v>0</v>
      </c>
      <c r="O182" s="63">
        <f t="shared" si="12"/>
        <v>0</v>
      </c>
      <c r="P182" s="63">
        <f t="shared" si="15"/>
        <v>0</v>
      </c>
      <c r="Q182" s="65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</row>
    <row r="183" spans="1:133" hidden="1" x14ac:dyDescent="0.2">
      <c r="A183" s="62"/>
      <c r="B183" s="61">
        <v>540</v>
      </c>
      <c r="C183" s="62" t="s">
        <v>312</v>
      </c>
      <c r="D183" s="63"/>
      <c r="E183" s="63"/>
      <c r="F183" s="63">
        <f t="shared" si="13"/>
        <v>0</v>
      </c>
      <c r="G183" s="63"/>
      <c r="H183" s="63"/>
      <c r="I183" s="63"/>
      <c r="J183" s="65"/>
      <c r="K183" s="63"/>
      <c r="L183" s="63">
        <f t="shared" ref="L183:L221" si="16">E183*100%</f>
        <v>0</v>
      </c>
      <c r="M183" s="63"/>
      <c r="N183" s="63">
        <f t="shared" si="14"/>
        <v>0</v>
      </c>
      <c r="O183" s="63">
        <f t="shared" si="12"/>
        <v>0</v>
      </c>
      <c r="P183" s="63">
        <f t="shared" si="15"/>
        <v>0</v>
      </c>
      <c r="Q183" s="65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</row>
    <row r="184" spans="1:133" hidden="1" x14ac:dyDescent="0.2">
      <c r="A184" s="62"/>
      <c r="B184" s="61">
        <v>541</v>
      </c>
      <c r="C184" s="62" t="s">
        <v>313</v>
      </c>
      <c r="D184" s="63"/>
      <c r="E184" s="63"/>
      <c r="F184" s="63">
        <f t="shared" si="13"/>
        <v>0</v>
      </c>
      <c r="G184" s="63"/>
      <c r="H184" s="63"/>
      <c r="I184" s="63"/>
      <c r="J184" s="65"/>
      <c r="K184" s="63"/>
      <c r="L184" s="63">
        <f t="shared" si="16"/>
        <v>0</v>
      </c>
      <c r="M184" s="63"/>
      <c r="N184" s="63">
        <f t="shared" si="14"/>
        <v>0</v>
      </c>
      <c r="O184" s="63">
        <f t="shared" si="12"/>
        <v>0</v>
      </c>
      <c r="P184" s="63">
        <f t="shared" si="15"/>
        <v>0</v>
      </c>
      <c r="Q184" s="65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</row>
    <row r="185" spans="1:133" hidden="1" x14ac:dyDescent="0.2">
      <c r="A185" s="62"/>
      <c r="B185" s="61">
        <v>542</v>
      </c>
      <c r="C185" s="62" t="s">
        <v>314</v>
      </c>
      <c r="D185" s="63"/>
      <c r="E185" s="63"/>
      <c r="F185" s="63">
        <f t="shared" si="13"/>
        <v>0</v>
      </c>
      <c r="G185" s="63"/>
      <c r="H185" s="63"/>
      <c r="I185" s="63"/>
      <c r="J185" s="65"/>
      <c r="K185" s="63"/>
      <c r="L185" s="63">
        <f t="shared" si="16"/>
        <v>0</v>
      </c>
      <c r="M185" s="63"/>
      <c r="N185" s="63">
        <f t="shared" si="14"/>
        <v>0</v>
      </c>
      <c r="O185" s="63">
        <f t="shared" si="12"/>
        <v>0</v>
      </c>
      <c r="P185" s="63">
        <f t="shared" si="15"/>
        <v>0</v>
      </c>
      <c r="Q185" s="65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</row>
    <row r="186" spans="1:133" hidden="1" x14ac:dyDescent="0.2">
      <c r="A186" s="62"/>
      <c r="B186" s="61">
        <v>543</v>
      </c>
      <c r="C186" s="62" t="s">
        <v>315</v>
      </c>
      <c r="D186" s="63"/>
      <c r="E186" s="63"/>
      <c r="F186" s="63">
        <f t="shared" si="13"/>
        <v>0</v>
      </c>
      <c r="G186" s="63"/>
      <c r="H186" s="63"/>
      <c r="I186" s="63"/>
      <c r="J186" s="65"/>
      <c r="K186" s="63"/>
      <c r="L186" s="63">
        <f t="shared" si="16"/>
        <v>0</v>
      </c>
      <c r="M186" s="63"/>
      <c r="N186" s="63">
        <f t="shared" si="14"/>
        <v>0</v>
      </c>
      <c r="O186" s="63">
        <f t="shared" si="12"/>
        <v>0</v>
      </c>
      <c r="P186" s="63">
        <f t="shared" si="15"/>
        <v>0</v>
      </c>
      <c r="Q186" s="65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</row>
    <row r="187" spans="1:133" hidden="1" x14ac:dyDescent="0.2">
      <c r="A187" s="62"/>
      <c r="B187" s="61">
        <v>544</v>
      </c>
      <c r="C187" s="62" t="s">
        <v>316</v>
      </c>
      <c r="D187" s="63"/>
      <c r="E187" s="63"/>
      <c r="F187" s="63">
        <f t="shared" si="13"/>
        <v>0</v>
      </c>
      <c r="G187" s="63"/>
      <c r="H187" s="63"/>
      <c r="I187" s="63"/>
      <c r="J187" s="65"/>
      <c r="K187" s="63"/>
      <c r="L187" s="63">
        <f t="shared" si="16"/>
        <v>0</v>
      </c>
      <c r="M187" s="63"/>
      <c r="N187" s="63">
        <f t="shared" si="14"/>
        <v>0</v>
      </c>
      <c r="O187" s="63">
        <f t="shared" si="12"/>
        <v>0</v>
      </c>
      <c r="P187" s="63">
        <f t="shared" si="15"/>
        <v>0</v>
      </c>
      <c r="Q187" s="65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</row>
    <row r="188" spans="1:133" hidden="1" x14ac:dyDescent="0.2">
      <c r="A188" s="62"/>
      <c r="B188" s="61">
        <v>545</v>
      </c>
      <c r="C188" s="62" t="s">
        <v>317</v>
      </c>
      <c r="D188" s="63"/>
      <c r="E188" s="63"/>
      <c r="F188" s="63">
        <f t="shared" si="13"/>
        <v>0</v>
      </c>
      <c r="G188" s="63"/>
      <c r="H188" s="63"/>
      <c r="I188" s="63"/>
      <c r="J188" s="65"/>
      <c r="K188" s="63"/>
      <c r="L188" s="63">
        <f t="shared" si="16"/>
        <v>0</v>
      </c>
      <c r="M188" s="63"/>
      <c r="N188" s="63">
        <f t="shared" si="14"/>
        <v>0</v>
      </c>
      <c r="O188" s="63">
        <f t="shared" si="12"/>
        <v>0</v>
      </c>
      <c r="P188" s="63">
        <f t="shared" si="15"/>
        <v>0</v>
      </c>
      <c r="Q188" s="65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</row>
    <row r="189" spans="1:133" hidden="1" x14ac:dyDescent="0.2">
      <c r="A189" s="62"/>
      <c r="B189" s="61">
        <v>546</v>
      </c>
      <c r="C189" s="62" t="s">
        <v>318</v>
      </c>
      <c r="D189" s="63"/>
      <c r="E189" s="63"/>
      <c r="F189" s="63">
        <f t="shared" si="13"/>
        <v>0</v>
      </c>
      <c r="G189" s="63"/>
      <c r="H189" s="63"/>
      <c r="I189" s="63"/>
      <c r="J189" s="65"/>
      <c r="K189" s="63"/>
      <c r="L189" s="63">
        <f t="shared" si="16"/>
        <v>0</v>
      </c>
      <c r="M189" s="63"/>
      <c r="N189" s="63">
        <f t="shared" si="14"/>
        <v>0</v>
      </c>
      <c r="O189" s="63">
        <f t="shared" si="12"/>
        <v>0</v>
      </c>
      <c r="P189" s="63">
        <f t="shared" si="15"/>
        <v>0</v>
      </c>
      <c r="Q189" s="65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</row>
    <row r="190" spans="1:133" hidden="1" x14ac:dyDescent="0.2">
      <c r="A190" s="62"/>
      <c r="B190" s="61">
        <v>547</v>
      </c>
      <c r="C190" s="62" t="s">
        <v>319</v>
      </c>
      <c r="D190" s="63"/>
      <c r="E190" s="63"/>
      <c r="F190" s="63">
        <f t="shared" si="13"/>
        <v>0</v>
      </c>
      <c r="G190" s="63"/>
      <c r="H190" s="63"/>
      <c r="I190" s="63"/>
      <c r="J190" s="65"/>
      <c r="K190" s="63"/>
      <c r="L190" s="63">
        <f t="shared" si="16"/>
        <v>0</v>
      </c>
      <c r="M190" s="63"/>
      <c r="N190" s="63">
        <f t="shared" si="14"/>
        <v>0</v>
      </c>
      <c r="O190" s="63">
        <f t="shared" si="12"/>
        <v>0</v>
      </c>
      <c r="P190" s="63">
        <f t="shared" si="15"/>
        <v>0</v>
      </c>
      <c r="Q190" s="65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</row>
    <row r="191" spans="1:133" hidden="1" x14ac:dyDescent="0.2">
      <c r="A191" s="62"/>
      <c r="B191" s="61">
        <v>548</v>
      </c>
      <c r="C191" s="62" t="s">
        <v>320</v>
      </c>
      <c r="D191" s="63"/>
      <c r="E191" s="63"/>
      <c r="F191" s="63">
        <f t="shared" si="13"/>
        <v>0</v>
      </c>
      <c r="G191" s="63"/>
      <c r="H191" s="63"/>
      <c r="I191" s="63"/>
      <c r="J191" s="65"/>
      <c r="K191" s="63"/>
      <c r="L191" s="63">
        <f t="shared" si="16"/>
        <v>0</v>
      </c>
      <c r="M191" s="63"/>
      <c r="N191" s="63">
        <f t="shared" si="14"/>
        <v>0</v>
      </c>
      <c r="O191" s="63">
        <f t="shared" si="12"/>
        <v>0</v>
      </c>
      <c r="P191" s="63">
        <f t="shared" si="15"/>
        <v>0</v>
      </c>
      <c r="Q191" s="65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</row>
    <row r="192" spans="1:133" hidden="1" x14ac:dyDescent="0.2">
      <c r="A192" s="62"/>
      <c r="B192" s="61">
        <v>549</v>
      </c>
      <c r="C192" s="62" t="s">
        <v>321</v>
      </c>
      <c r="D192" s="63"/>
      <c r="E192" s="63"/>
      <c r="F192" s="63">
        <f t="shared" si="13"/>
        <v>0</v>
      </c>
      <c r="G192" s="63"/>
      <c r="H192" s="63"/>
      <c r="I192" s="63"/>
      <c r="J192" s="65"/>
      <c r="K192" s="63"/>
      <c r="L192" s="63">
        <f t="shared" si="16"/>
        <v>0</v>
      </c>
      <c r="M192" s="63"/>
      <c r="N192" s="63">
        <f t="shared" si="14"/>
        <v>0</v>
      </c>
      <c r="O192" s="63">
        <f t="shared" si="12"/>
        <v>0</v>
      </c>
      <c r="P192" s="63">
        <f t="shared" si="15"/>
        <v>0</v>
      </c>
      <c r="Q192" s="65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</row>
    <row r="193" spans="1:133" hidden="1" x14ac:dyDescent="0.2">
      <c r="A193" s="62"/>
      <c r="B193" s="61">
        <v>550</v>
      </c>
      <c r="C193" s="62" t="s">
        <v>322</v>
      </c>
      <c r="D193" s="63"/>
      <c r="E193" s="63"/>
      <c r="F193" s="63">
        <f t="shared" si="13"/>
        <v>0</v>
      </c>
      <c r="G193" s="63"/>
      <c r="H193" s="63"/>
      <c r="I193" s="63"/>
      <c r="J193" s="65"/>
      <c r="K193" s="63"/>
      <c r="L193" s="63">
        <f t="shared" si="16"/>
        <v>0</v>
      </c>
      <c r="M193" s="63"/>
      <c r="N193" s="63">
        <f t="shared" si="14"/>
        <v>0</v>
      </c>
      <c r="O193" s="63">
        <f t="shared" si="12"/>
        <v>0</v>
      </c>
      <c r="P193" s="63">
        <f t="shared" si="15"/>
        <v>0</v>
      </c>
      <c r="Q193" s="65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</row>
    <row r="194" spans="1:133" hidden="1" x14ac:dyDescent="0.2">
      <c r="A194" s="62"/>
      <c r="B194" s="61">
        <v>557</v>
      </c>
      <c r="C194" s="62" t="s">
        <v>323</v>
      </c>
      <c r="D194" s="63"/>
      <c r="E194" s="63"/>
      <c r="F194" s="63">
        <f t="shared" si="13"/>
        <v>0</v>
      </c>
      <c r="G194" s="63"/>
      <c r="H194" s="63"/>
      <c r="I194" s="63"/>
      <c r="J194" s="65"/>
      <c r="K194" s="63"/>
      <c r="L194" s="63">
        <f t="shared" si="16"/>
        <v>0</v>
      </c>
      <c r="M194" s="63"/>
      <c r="N194" s="63">
        <f t="shared" si="14"/>
        <v>0</v>
      </c>
      <c r="O194" s="63">
        <f t="shared" si="12"/>
        <v>0</v>
      </c>
      <c r="P194" s="63">
        <f t="shared" si="15"/>
        <v>0</v>
      </c>
      <c r="Q194" s="65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</row>
    <row r="195" spans="1:133" hidden="1" x14ac:dyDescent="0.2">
      <c r="A195" s="62"/>
      <c r="B195" s="61">
        <v>558</v>
      </c>
      <c r="C195" s="62" t="s">
        <v>324</v>
      </c>
      <c r="D195" s="63"/>
      <c r="E195" s="63"/>
      <c r="F195" s="63">
        <f t="shared" si="13"/>
        <v>0</v>
      </c>
      <c r="G195" s="63"/>
      <c r="H195" s="63"/>
      <c r="I195" s="63"/>
      <c r="J195" s="65"/>
      <c r="K195" s="63"/>
      <c r="L195" s="63">
        <f t="shared" si="16"/>
        <v>0</v>
      </c>
      <c r="M195" s="63"/>
      <c r="N195" s="63">
        <f t="shared" si="14"/>
        <v>0</v>
      </c>
      <c r="O195" s="63">
        <f t="shared" si="12"/>
        <v>0</v>
      </c>
      <c r="P195" s="63">
        <f t="shared" si="15"/>
        <v>0</v>
      </c>
      <c r="Q195" s="65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</row>
    <row r="196" spans="1:133" hidden="1" x14ac:dyDescent="0.2">
      <c r="A196" s="62"/>
      <c r="B196" s="61">
        <v>561</v>
      </c>
      <c r="C196" s="62" t="s">
        <v>325</v>
      </c>
      <c r="D196" s="63"/>
      <c r="E196" s="63"/>
      <c r="F196" s="63">
        <f t="shared" si="13"/>
        <v>0</v>
      </c>
      <c r="G196" s="63"/>
      <c r="H196" s="63"/>
      <c r="I196" s="63"/>
      <c r="J196" s="65"/>
      <c r="K196" s="63"/>
      <c r="L196" s="63">
        <f t="shared" si="16"/>
        <v>0</v>
      </c>
      <c r="M196" s="63"/>
      <c r="N196" s="63">
        <f t="shared" si="14"/>
        <v>0</v>
      </c>
      <c r="O196" s="63">
        <f t="shared" si="12"/>
        <v>0</v>
      </c>
      <c r="P196" s="63">
        <f t="shared" si="15"/>
        <v>0</v>
      </c>
      <c r="Q196" s="65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</row>
    <row r="197" spans="1:133" hidden="1" x14ac:dyDescent="0.2">
      <c r="A197" s="62"/>
      <c r="B197" s="61">
        <v>562</v>
      </c>
      <c r="C197" s="62" t="s">
        <v>326</v>
      </c>
      <c r="D197" s="63"/>
      <c r="E197" s="63"/>
      <c r="F197" s="63">
        <f t="shared" si="13"/>
        <v>0</v>
      </c>
      <c r="G197" s="63"/>
      <c r="H197" s="63"/>
      <c r="I197" s="63"/>
      <c r="J197" s="65"/>
      <c r="K197" s="63"/>
      <c r="L197" s="63">
        <f t="shared" si="16"/>
        <v>0</v>
      </c>
      <c r="M197" s="63"/>
      <c r="N197" s="63">
        <f t="shared" si="14"/>
        <v>0</v>
      </c>
      <c r="O197" s="63">
        <f t="shared" si="12"/>
        <v>0</v>
      </c>
      <c r="P197" s="63">
        <f t="shared" si="15"/>
        <v>0</v>
      </c>
      <c r="Q197" s="65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</row>
    <row r="198" spans="1:133" hidden="1" x14ac:dyDescent="0.2">
      <c r="A198" s="62"/>
      <c r="B198" s="61">
        <v>563</v>
      </c>
      <c r="C198" s="62" t="s">
        <v>327</v>
      </c>
      <c r="D198" s="63"/>
      <c r="E198" s="63"/>
      <c r="F198" s="63">
        <f t="shared" si="13"/>
        <v>0</v>
      </c>
      <c r="G198" s="63"/>
      <c r="H198" s="63"/>
      <c r="I198" s="63"/>
      <c r="J198" s="65"/>
      <c r="K198" s="63"/>
      <c r="L198" s="63">
        <f t="shared" si="16"/>
        <v>0</v>
      </c>
      <c r="M198" s="63"/>
      <c r="N198" s="63">
        <f t="shared" si="14"/>
        <v>0</v>
      </c>
      <c r="O198" s="63">
        <f t="shared" si="12"/>
        <v>0</v>
      </c>
      <c r="P198" s="63">
        <f t="shared" si="15"/>
        <v>0</v>
      </c>
      <c r="Q198" s="65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</row>
    <row r="199" spans="1:133" hidden="1" x14ac:dyDescent="0.2">
      <c r="A199" s="62"/>
      <c r="B199" s="61">
        <v>564</v>
      </c>
      <c r="C199" s="62" t="s">
        <v>328</v>
      </c>
      <c r="D199" s="63"/>
      <c r="E199" s="63"/>
      <c r="F199" s="63">
        <f t="shared" si="13"/>
        <v>0</v>
      </c>
      <c r="G199" s="63"/>
      <c r="H199" s="63"/>
      <c r="I199" s="63"/>
      <c r="J199" s="65"/>
      <c r="K199" s="63"/>
      <c r="L199" s="63">
        <f t="shared" si="16"/>
        <v>0</v>
      </c>
      <c r="M199" s="63"/>
      <c r="N199" s="63">
        <f t="shared" si="14"/>
        <v>0</v>
      </c>
      <c r="O199" s="63">
        <f t="shared" si="12"/>
        <v>0</v>
      </c>
      <c r="P199" s="63">
        <f t="shared" si="15"/>
        <v>0</v>
      </c>
      <c r="Q199" s="65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</row>
    <row r="200" spans="1:133" hidden="1" x14ac:dyDescent="0.2">
      <c r="A200" s="62"/>
      <c r="B200" s="61">
        <v>565</v>
      </c>
      <c r="C200" s="62" t="s">
        <v>329</v>
      </c>
      <c r="D200" s="63"/>
      <c r="E200" s="63"/>
      <c r="F200" s="63">
        <f t="shared" si="13"/>
        <v>0</v>
      </c>
      <c r="G200" s="63"/>
      <c r="H200" s="63"/>
      <c r="I200" s="63"/>
      <c r="J200" s="65"/>
      <c r="K200" s="63"/>
      <c r="L200" s="63">
        <f t="shared" si="16"/>
        <v>0</v>
      </c>
      <c r="M200" s="63"/>
      <c r="N200" s="63">
        <f t="shared" si="14"/>
        <v>0</v>
      </c>
      <c r="O200" s="63">
        <f t="shared" ref="O200:O221" si="17">H200*100%</f>
        <v>0</v>
      </c>
      <c r="P200" s="63">
        <f t="shared" si="15"/>
        <v>0</v>
      </c>
      <c r="Q200" s="65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</row>
    <row r="201" spans="1:133" hidden="1" x14ac:dyDescent="0.2">
      <c r="A201" s="62"/>
      <c r="B201" s="61">
        <v>566</v>
      </c>
      <c r="C201" s="62" t="s">
        <v>330</v>
      </c>
      <c r="D201" s="63"/>
      <c r="E201" s="63"/>
      <c r="F201" s="63">
        <f t="shared" ref="F201:F221" si="18">+D201+E201</f>
        <v>0</v>
      </c>
      <c r="G201" s="63"/>
      <c r="H201" s="63"/>
      <c r="I201" s="63"/>
      <c r="J201" s="65"/>
      <c r="K201" s="63"/>
      <c r="L201" s="63">
        <f t="shared" si="16"/>
        <v>0</v>
      </c>
      <c r="M201" s="63"/>
      <c r="N201" s="63">
        <f t="shared" ref="N201:N221" si="19">+L201+M201</f>
        <v>0</v>
      </c>
      <c r="O201" s="63">
        <f t="shared" si="17"/>
        <v>0</v>
      </c>
      <c r="P201" s="63">
        <f t="shared" ref="P201:P221" si="20">+N201+O201</f>
        <v>0</v>
      </c>
      <c r="Q201" s="65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</row>
    <row r="202" spans="1:133" hidden="1" x14ac:dyDescent="0.2">
      <c r="A202" s="62"/>
      <c r="B202" s="61">
        <v>567</v>
      </c>
      <c r="C202" s="62" t="s">
        <v>331</v>
      </c>
      <c r="D202" s="63"/>
      <c r="E202" s="63"/>
      <c r="F202" s="63">
        <f t="shared" si="18"/>
        <v>0</v>
      </c>
      <c r="G202" s="63"/>
      <c r="H202" s="63"/>
      <c r="I202" s="63"/>
      <c r="J202" s="65"/>
      <c r="K202" s="63"/>
      <c r="L202" s="63">
        <f t="shared" si="16"/>
        <v>0</v>
      </c>
      <c r="M202" s="63"/>
      <c r="N202" s="63">
        <f t="shared" si="19"/>
        <v>0</v>
      </c>
      <c r="O202" s="63">
        <f t="shared" si="17"/>
        <v>0</v>
      </c>
      <c r="P202" s="63">
        <f t="shared" si="20"/>
        <v>0</v>
      </c>
      <c r="Q202" s="65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</row>
    <row r="203" spans="1:133" hidden="1" x14ac:dyDescent="0.2">
      <c r="A203" s="62"/>
      <c r="B203" s="61">
        <v>568</v>
      </c>
      <c r="C203" s="62" t="s">
        <v>332</v>
      </c>
      <c r="D203" s="63"/>
      <c r="E203" s="63"/>
      <c r="F203" s="63">
        <f t="shared" si="18"/>
        <v>0</v>
      </c>
      <c r="G203" s="63"/>
      <c r="H203" s="63"/>
      <c r="I203" s="63"/>
      <c r="J203" s="65"/>
      <c r="K203" s="63"/>
      <c r="L203" s="63">
        <f t="shared" si="16"/>
        <v>0</v>
      </c>
      <c r="M203" s="63"/>
      <c r="N203" s="63">
        <f t="shared" si="19"/>
        <v>0</v>
      </c>
      <c r="O203" s="63">
        <f t="shared" si="17"/>
        <v>0</v>
      </c>
      <c r="P203" s="63">
        <f t="shared" si="20"/>
        <v>0</v>
      </c>
      <c r="Q203" s="65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</row>
    <row r="204" spans="1:133" hidden="1" x14ac:dyDescent="0.2">
      <c r="A204" s="62"/>
      <c r="B204" s="61">
        <v>570</v>
      </c>
      <c r="C204" s="62" t="s">
        <v>333</v>
      </c>
      <c r="D204" s="63"/>
      <c r="E204" s="63"/>
      <c r="F204" s="63">
        <f t="shared" si="18"/>
        <v>0</v>
      </c>
      <c r="G204" s="63"/>
      <c r="H204" s="63"/>
      <c r="I204" s="63"/>
      <c r="J204" s="65"/>
      <c r="K204" s="63"/>
      <c r="L204" s="63">
        <f t="shared" si="16"/>
        <v>0</v>
      </c>
      <c r="M204" s="63"/>
      <c r="N204" s="63">
        <f t="shared" si="19"/>
        <v>0</v>
      </c>
      <c r="O204" s="63">
        <f t="shared" si="17"/>
        <v>0</v>
      </c>
      <c r="P204" s="63">
        <f t="shared" si="20"/>
        <v>0</v>
      </c>
      <c r="Q204" s="65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</row>
    <row r="205" spans="1:133" hidden="1" x14ac:dyDescent="0.2">
      <c r="A205" s="62"/>
      <c r="B205" s="61">
        <v>571</v>
      </c>
      <c r="C205" s="62" t="s">
        <v>334</v>
      </c>
      <c r="D205" s="63"/>
      <c r="E205" s="63"/>
      <c r="F205" s="63">
        <f t="shared" si="18"/>
        <v>0</v>
      </c>
      <c r="G205" s="63"/>
      <c r="H205" s="63"/>
      <c r="I205" s="63"/>
      <c r="J205" s="65"/>
      <c r="K205" s="63"/>
      <c r="L205" s="63">
        <f t="shared" si="16"/>
        <v>0</v>
      </c>
      <c r="M205" s="63"/>
      <c r="N205" s="63">
        <f t="shared" si="19"/>
        <v>0</v>
      </c>
      <c r="O205" s="63">
        <f t="shared" si="17"/>
        <v>0</v>
      </c>
      <c r="P205" s="63">
        <f t="shared" si="20"/>
        <v>0</v>
      </c>
      <c r="Q205" s="65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</row>
    <row r="206" spans="1:133" hidden="1" x14ac:dyDescent="0.2">
      <c r="A206" s="62"/>
      <c r="B206" s="61">
        <v>573</v>
      </c>
      <c r="C206" s="62" t="s">
        <v>335</v>
      </c>
      <c r="D206" s="63"/>
      <c r="E206" s="63"/>
      <c r="F206" s="63">
        <f t="shared" si="18"/>
        <v>0</v>
      </c>
      <c r="G206" s="63"/>
      <c r="H206" s="63"/>
      <c r="I206" s="63"/>
      <c r="J206" s="65"/>
      <c r="K206" s="63"/>
      <c r="L206" s="63">
        <f t="shared" si="16"/>
        <v>0</v>
      </c>
      <c r="M206" s="63"/>
      <c r="N206" s="63">
        <f t="shared" si="19"/>
        <v>0</v>
      </c>
      <c r="O206" s="63">
        <f t="shared" si="17"/>
        <v>0</v>
      </c>
      <c r="P206" s="63">
        <f t="shared" si="20"/>
        <v>0</v>
      </c>
      <c r="Q206" s="65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</row>
    <row r="207" spans="1:133" hidden="1" x14ac:dyDescent="0.2">
      <c r="A207" s="62"/>
      <c r="B207" s="61">
        <v>574</v>
      </c>
      <c r="C207" s="62" t="s">
        <v>336</v>
      </c>
      <c r="D207" s="63"/>
      <c r="E207" s="63"/>
      <c r="F207" s="63">
        <f t="shared" si="18"/>
        <v>0</v>
      </c>
      <c r="G207" s="63"/>
      <c r="H207" s="63"/>
      <c r="I207" s="63"/>
      <c r="J207" s="65"/>
      <c r="K207" s="63"/>
      <c r="L207" s="63">
        <f t="shared" si="16"/>
        <v>0</v>
      </c>
      <c r="M207" s="63"/>
      <c r="N207" s="63">
        <f t="shared" si="19"/>
        <v>0</v>
      </c>
      <c r="O207" s="63">
        <f t="shared" si="17"/>
        <v>0</v>
      </c>
      <c r="P207" s="63">
        <f t="shared" si="20"/>
        <v>0</v>
      </c>
      <c r="Q207" s="65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</row>
    <row r="208" spans="1:133" hidden="1" x14ac:dyDescent="0.2">
      <c r="A208" s="62"/>
      <c r="B208" s="61">
        <v>575</v>
      </c>
      <c r="C208" s="62" t="s">
        <v>337</v>
      </c>
      <c r="D208" s="63"/>
      <c r="E208" s="63"/>
      <c r="F208" s="63">
        <f t="shared" si="18"/>
        <v>0</v>
      </c>
      <c r="G208" s="63"/>
      <c r="H208" s="63"/>
      <c r="I208" s="63"/>
      <c r="J208" s="65"/>
      <c r="K208" s="63"/>
      <c r="L208" s="63">
        <f t="shared" si="16"/>
        <v>0</v>
      </c>
      <c r="M208" s="63"/>
      <c r="N208" s="63">
        <f t="shared" si="19"/>
        <v>0</v>
      </c>
      <c r="O208" s="63">
        <f t="shared" si="17"/>
        <v>0</v>
      </c>
      <c r="P208" s="63">
        <f t="shared" si="20"/>
        <v>0</v>
      </c>
      <c r="Q208" s="65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</row>
    <row r="209" spans="1:133" hidden="1" x14ac:dyDescent="0.2">
      <c r="A209" s="62"/>
      <c r="B209" s="61">
        <v>600</v>
      </c>
      <c r="C209" s="62" t="s">
        <v>338</v>
      </c>
      <c r="D209" s="63"/>
      <c r="E209" s="63"/>
      <c r="F209" s="63">
        <f t="shared" si="18"/>
        <v>0</v>
      </c>
      <c r="G209" s="63"/>
      <c r="H209" s="63"/>
      <c r="I209" s="63"/>
      <c r="J209" s="65"/>
      <c r="K209" s="63"/>
      <c r="L209" s="63">
        <f t="shared" si="16"/>
        <v>0</v>
      </c>
      <c r="M209" s="63"/>
      <c r="N209" s="63">
        <f t="shared" si="19"/>
        <v>0</v>
      </c>
      <c r="O209" s="63">
        <f t="shared" si="17"/>
        <v>0</v>
      </c>
      <c r="P209" s="63">
        <f t="shared" si="20"/>
        <v>0</v>
      </c>
      <c r="Q209" s="65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</row>
    <row r="210" spans="1:133" hidden="1" x14ac:dyDescent="0.2">
      <c r="A210" s="62"/>
      <c r="B210" s="61">
        <v>601</v>
      </c>
      <c r="C210" s="62" t="s">
        <v>339</v>
      </c>
      <c r="D210" s="63"/>
      <c r="E210" s="63"/>
      <c r="F210" s="63">
        <f t="shared" si="18"/>
        <v>0</v>
      </c>
      <c r="G210" s="63"/>
      <c r="H210" s="63"/>
      <c r="I210" s="63"/>
      <c r="J210" s="65"/>
      <c r="K210" s="63"/>
      <c r="L210" s="63">
        <f t="shared" si="16"/>
        <v>0</v>
      </c>
      <c r="M210" s="63"/>
      <c r="N210" s="63">
        <f t="shared" si="19"/>
        <v>0</v>
      </c>
      <c r="O210" s="63">
        <f t="shared" si="17"/>
        <v>0</v>
      </c>
      <c r="P210" s="63">
        <f t="shared" si="20"/>
        <v>0</v>
      </c>
      <c r="Q210" s="65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</row>
    <row r="211" spans="1:133" hidden="1" x14ac:dyDescent="0.2">
      <c r="A211" s="62"/>
      <c r="B211" s="61">
        <v>602</v>
      </c>
      <c r="C211" s="62" t="s">
        <v>340</v>
      </c>
      <c r="D211" s="63"/>
      <c r="E211" s="63"/>
      <c r="F211" s="63">
        <f t="shared" si="18"/>
        <v>0</v>
      </c>
      <c r="G211" s="63"/>
      <c r="H211" s="63"/>
      <c r="I211" s="63"/>
      <c r="J211" s="65"/>
      <c r="K211" s="63"/>
      <c r="L211" s="63">
        <f t="shared" si="16"/>
        <v>0</v>
      </c>
      <c r="M211" s="63"/>
      <c r="N211" s="63">
        <f t="shared" si="19"/>
        <v>0</v>
      </c>
      <c r="O211" s="63">
        <f t="shared" si="17"/>
        <v>0</v>
      </c>
      <c r="P211" s="63">
        <f t="shared" si="20"/>
        <v>0</v>
      </c>
      <c r="Q211" s="65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G211" s="47"/>
      <c r="CH211" s="47"/>
      <c r="CI211" s="47"/>
      <c r="CJ211" s="47"/>
      <c r="CK211" s="47"/>
      <c r="CL211" s="47"/>
      <c r="CM211" s="47"/>
      <c r="CN211" s="47"/>
      <c r="CO211" s="47"/>
      <c r="CP211" s="4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</row>
    <row r="212" spans="1:133" hidden="1" x14ac:dyDescent="0.2">
      <c r="A212" s="62"/>
      <c r="B212" s="61">
        <v>603</v>
      </c>
      <c r="C212" s="62" t="s">
        <v>341</v>
      </c>
      <c r="D212" s="63"/>
      <c r="E212" s="63"/>
      <c r="F212" s="63">
        <f t="shared" si="18"/>
        <v>0</v>
      </c>
      <c r="G212" s="63"/>
      <c r="H212" s="63"/>
      <c r="I212" s="63"/>
      <c r="J212" s="65"/>
      <c r="K212" s="63"/>
      <c r="L212" s="63">
        <f t="shared" si="16"/>
        <v>0</v>
      </c>
      <c r="M212" s="63"/>
      <c r="N212" s="63">
        <f t="shared" si="19"/>
        <v>0</v>
      </c>
      <c r="O212" s="63">
        <f t="shared" si="17"/>
        <v>0</v>
      </c>
      <c r="P212" s="63">
        <f t="shared" si="20"/>
        <v>0</v>
      </c>
      <c r="Q212" s="65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</row>
    <row r="213" spans="1:133" hidden="1" x14ac:dyDescent="0.2">
      <c r="A213" s="62"/>
      <c r="B213" s="61">
        <v>604</v>
      </c>
      <c r="C213" s="62" t="s">
        <v>342</v>
      </c>
      <c r="D213" s="63"/>
      <c r="E213" s="63"/>
      <c r="F213" s="63">
        <f t="shared" si="18"/>
        <v>0</v>
      </c>
      <c r="G213" s="63"/>
      <c r="H213" s="63"/>
      <c r="I213" s="63"/>
      <c r="J213" s="65"/>
      <c r="K213" s="63"/>
      <c r="L213" s="63">
        <f t="shared" si="16"/>
        <v>0</v>
      </c>
      <c r="M213" s="63"/>
      <c r="N213" s="63">
        <f t="shared" si="19"/>
        <v>0</v>
      </c>
      <c r="O213" s="63">
        <f t="shared" si="17"/>
        <v>0</v>
      </c>
      <c r="P213" s="63">
        <f t="shared" si="20"/>
        <v>0</v>
      </c>
      <c r="Q213" s="65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G213" s="47"/>
      <c r="CH213" s="47"/>
      <c r="CI213" s="47"/>
      <c r="CJ213" s="47"/>
      <c r="CK213" s="47"/>
      <c r="CL213" s="47"/>
      <c r="CM213" s="47"/>
      <c r="CN213" s="47"/>
      <c r="CO213" s="47"/>
      <c r="CP213" s="4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</row>
    <row r="214" spans="1:133" hidden="1" x14ac:dyDescent="0.2">
      <c r="A214" s="62"/>
      <c r="B214" s="61">
        <v>606</v>
      </c>
      <c r="C214" s="62" t="s">
        <v>343</v>
      </c>
      <c r="D214" s="63"/>
      <c r="E214" s="63"/>
      <c r="F214" s="63">
        <f t="shared" si="18"/>
        <v>0</v>
      </c>
      <c r="G214" s="63"/>
      <c r="H214" s="63"/>
      <c r="I214" s="63"/>
      <c r="J214" s="65"/>
      <c r="K214" s="63"/>
      <c r="L214" s="63">
        <f t="shared" si="16"/>
        <v>0</v>
      </c>
      <c r="M214" s="63"/>
      <c r="N214" s="63">
        <f t="shared" si="19"/>
        <v>0</v>
      </c>
      <c r="O214" s="63">
        <f t="shared" si="17"/>
        <v>0</v>
      </c>
      <c r="P214" s="63">
        <f t="shared" si="20"/>
        <v>0</v>
      </c>
      <c r="Q214" s="65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</row>
    <row r="215" spans="1:133" hidden="1" x14ac:dyDescent="0.2">
      <c r="A215" s="62"/>
      <c r="B215" s="61">
        <v>607</v>
      </c>
      <c r="C215" s="62" t="s">
        <v>344</v>
      </c>
      <c r="D215" s="63"/>
      <c r="E215" s="63"/>
      <c r="F215" s="63">
        <f t="shared" si="18"/>
        <v>0</v>
      </c>
      <c r="G215" s="63"/>
      <c r="H215" s="63"/>
      <c r="I215" s="63"/>
      <c r="J215" s="65"/>
      <c r="K215" s="63"/>
      <c r="L215" s="63">
        <f t="shared" si="16"/>
        <v>0</v>
      </c>
      <c r="M215" s="63"/>
      <c r="N215" s="63">
        <f t="shared" si="19"/>
        <v>0</v>
      </c>
      <c r="O215" s="63">
        <f t="shared" si="17"/>
        <v>0</v>
      </c>
      <c r="P215" s="63">
        <f t="shared" si="20"/>
        <v>0</v>
      </c>
      <c r="Q215" s="65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G215" s="47"/>
      <c r="CH215" s="47"/>
      <c r="CI215" s="47"/>
      <c r="CJ215" s="47"/>
      <c r="CK215" s="47"/>
      <c r="CL215" s="47"/>
      <c r="CM215" s="47"/>
      <c r="CN215" s="47"/>
      <c r="CO215" s="47"/>
      <c r="CP215" s="4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</row>
    <row r="216" spans="1:133" hidden="1" x14ac:dyDescent="0.2">
      <c r="A216" s="62"/>
      <c r="B216" s="61">
        <v>608</v>
      </c>
      <c r="C216" s="62" t="s">
        <v>345</v>
      </c>
      <c r="D216" s="63"/>
      <c r="E216" s="63"/>
      <c r="F216" s="63">
        <f t="shared" si="18"/>
        <v>0</v>
      </c>
      <c r="G216" s="63"/>
      <c r="H216" s="63"/>
      <c r="I216" s="63"/>
      <c r="J216" s="65"/>
      <c r="K216" s="63"/>
      <c r="L216" s="63">
        <f t="shared" si="16"/>
        <v>0</v>
      </c>
      <c r="M216" s="63"/>
      <c r="N216" s="63">
        <f t="shared" si="19"/>
        <v>0</v>
      </c>
      <c r="O216" s="63">
        <f t="shared" si="17"/>
        <v>0</v>
      </c>
      <c r="P216" s="63">
        <f t="shared" si="20"/>
        <v>0</v>
      </c>
      <c r="Q216" s="65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G216" s="47"/>
      <c r="CH216" s="47"/>
      <c r="CI216" s="47"/>
      <c r="CJ216" s="47"/>
      <c r="CK216" s="47"/>
      <c r="CL216" s="47"/>
      <c r="CM216" s="47"/>
      <c r="CN216" s="47"/>
      <c r="CO216" s="47"/>
      <c r="CP216" s="4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</row>
    <row r="217" spans="1:133" hidden="1" x14ac:dyDescent="0.2">
      <c r="A217" s="62"/>
      <c r="B217" s="61">
        <v>609</v>
      </c>
      <c r="C217" s="62" t="s">
        <v>346</v>
      </c>
      <c r="D217" s="63"/>
      <c r="E217" s="63"/>
      <c r="F217" s="63">
        <f t="shared" si="18"/>
        <v>0</v>
      </c>
      <c r="G217" s="63"/>
      <c r="H217" s="63"/>
      <c r="I217" s="63"/>
      <c r="J217" s="65"/>
      <c r="K217" s="63"/>
      <c r="L217" s="63">
        <f t="shared" si="16"/>
        <v>0</v>
      </c>
      <c r="M217" s="63"/>
      <c r="N217" s="63">
        <f t="shared" si="19"/>
        <v>0</v>
      </c>
      <c r="O217" s="63">
        <f t="shared" si="17"/>
        <v>0</v>
      </c>
      <c r="P217" s="63">
        <f t="shared" si="20"/>
        <v>0</v>
      </c>
      <c r="Q217" s="65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G217" s="47"/>
      <c r="CH217" s="47"/>
      <c r="CI217" s="47"/>
      <c r="CJ217" s="47"/>
      <c r="CK217" s="47"/>
      <c r="CL217" s="47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</row>
    <row r="218" spans="1:133" hidden="1" x14ac:dyDescent="0.2">
      <c r="A218" s="62"/>
      <c r="B218" s="61">
        <v>610</v>
      </c>
      <c r="C218" s="62" t="s">
        <v>347</v>
      </c>
      <c r="D218" s="63"/>
      <c r="E218" s="63"/>
      <c r="F218" s="63">
        <f t="shared" si="18"/>
        <v>0</v>
      </c>
      <c r="G218" s="63"/>
      <c r="H218" s="63"/>
      <c r="I218" s="63"/>
      <c r="J218" s="65"/>
      <c r="K218" s="63"/>
      <c r="L218" s="63">
        <f t="shared" si="16"/>
        <v>0</v>
      </c>
      <c r="M218" s="63"/>
      <c r="N218" s="63">
        <f t="shared" si="19"/>
        <v>0</v>
      </c>
      <c r="O218" s="63">
        <f t="shared" si="17"/>
        <v>0</v>
      </c>
      <c r="P218" s="63">
        <f t="shared" si="20"/>
        <v>0</v>
      </c>
      <c r="Q218" s="65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</row>
    <row r="219" spans="1:133" hidden="1" x14ac:dyDescent="0.2">
      <c r="A219" s="62"/>
      <c r="B219" s="61">
        <v>611</v>
      </c>
      <c r="C219" s="62" t="s">
        <v>348</v>
      </c>
      <c r="D219" s="63"/>
      <c r="E219" s="63"/>
      <c r="F219" s="63">
        <f t="shared" si="18"/>
        <v>0</v>
      </c>
      <c r="G219" s="63"/>
      <c r="H219" s="63"/>
      <c r="I219" s="63"/>
      <c r="J219" s="65"/>
      <c r="K219" s="63"/>
      <c r="L219" s="63">
        <f t="shared" si="16"/>
        <v>0</v>
      </c>
      <c r="M219" s="63"/>
      <c r="N219" s="63">
        <f t="shared" si="19"/>
        <v>0</v>
      </c>
      <c r="O219" s="63">
        <f t="shared" si="17"/>
        <v>0</v>
      </c>
      <c r="P219" s="63">
        <f t="shared" si="20"/>
        <v>0</v>
      </c>
      <c r="Q219" s="65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G219" s="47"/>
      <c r="CH219" s="47"/>
      <c r="CI219" s="47"/>
      <c r="CJ219" s="47"/>
      <c r="CK219" s="47"/>
      <c r="CL219" s="47"/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</row>
    <row r="220" spans="1:133" hidden="1" x14ac:dyDescent="0.2">
      <c r="A220" s="62"/>
      <c r="B220" s="61">
        <v>612</v>
      </c>
      <c r="C220" s="62" t="s">
        <v>349</v>
      </c>
      <c r="D220" s="63"/>
      <c r="E220" s="63"/>
      <c r="F220" s="63">
        <f t="shared" si="18"/>
        <v>0</v>
      </c>
      <c r="G220" s="63"/>
      <c r="H220" s="63"/>
      <c r="I220" s="63"/>
      <c r="J220" s="65"/>
      <c r="K220" s="63"/>
      <c r="L220" s="63">
        <f t="shared" si="16"/>
        <v>0</v>
      </c>
      <c r="M220" s="63"/>
      <c r="N220" s="63">
        <f t="shared" si="19"/>
        <v>0</v>
      </c>
      <c r="O220" s="63">
        <f t="shared" si="17"/>
        <v>0</v>
      </c>
      <c r="P220" s="63">
        <f t="shared" si="20"/>
        <v>0</v>
      </c>
      <c r="Q220" s="65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G220" s="47"/>
      <c r="CH220" s="47"/>
      <c r="CI220" s="47"/>
      <c r="CJ220" s="47"/>
      <c r="CK220" s="47"/>
      <c r="CL220" s="47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</row>
    <row r="221" spans="1:133" hidden="1" x14ac:dyDescent="0.2">
      <c r="A221" s="62"/>
      <c r="B221" s="61">
        <v>617</v>
      </c>
      <c r="C221" s="62" t="s">
        <v>350</v>
      </c>
      <c r="D221" s="63"/>
      <c r="E221" s="63"/>
      <c r="F221" s="63">
        <f t="shared" si="18"/>
        <v>0</v>
      </c>
      <c r="G221" s="63"/>
      <c r="H221" s="63"/>
      <c r="I221" s="63"/>
      <c r="J221" s="65"/>
      <c r="K221" s="63"/>
      <c r="L221" s="63">
        <f t="shared" si="16"/>
        <v>0</v>
      </c>
      <c r="M221" s="63"/>
      <c r="N221" s="63">
        <f t="shared" si="19"/>
        <v>0</v>
      </c>
      <c r="O221" s="63">
        <f t="shared" si="17"/>
        <v>0</v>
      </c>
      <c r="P221" s="63">
        <f t="shared" si="20"/>
        <v>0</v>
      </c>
      <c r="Q221" s="65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G221" s="47"/>
      <c r="CH221" s="47"/>
      <c r="CI221" s="47"/>
      <c r="CJ221" s="47"/>
      <c r="CK221" s="47"/>
      <c r="CL221" s="47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</row>
    <row r="222" spans="1:133" s="71" customFormat="1" x14ac:dyDescent="0.2">
      <c r="A222" s="67"/>
      <c r="B222" s="67"/>
      <c r="C222" s="67" t="s">
        <v>351</v>
      </c>
      <c r="D222" s="68">
        <f>SUM(D7:D221)</f>
        <v>4638522</v>
      </c>
      <c r="E222" s="68">
        <f t="shared" ref="E222:I222" si="21">SUM(E7:E221)</f>
        <v>-600000</v>
      </c>
      <c r="F222" s="68">
        <f t="shared" si="21"/>
        <v>4038522</v>
      </c>
      <c r="G222" s="68">
        <f t="shared" si="21"/>
        <v>4642887</v>
      </c>
      <c r="H222" s="68">
        <f t="shared" si="21"/>
        <v>-600000</v>
      </c>
      <c r="I222" s="68">
        <f t="shared" si="21"/>
        <v>4042887</v>
      </c>
      <c r="J222" s="70"/>
      <c r="K222" s="68"/>
      <c r="L222" s="63">
        <f>SUM(L7:L221)</f>
        <v>-600000</v>
      </c>
      <c r="M222" s="63">
        <f t="shared" ref="M222:BX222" si="22">SUM(M7:M221)</f>
        <v>0</v>
      </c>
      <c r="N222" s="63">
        <f t="shared" si="22"/>
        <v>0</v>
      </c>
      <c r="O222" s="63">
        <f t="shared" si="22"/>
        <v>-600000</v>
      </c>
      <c r="P222" s="63">
        <f t="shared" si="22"/>
        <v>0</v>
      </c>
      <c r="Q222" s="65">
        <f t="shared" si="22"/>
        <v>0</v>
      </c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89"/>
      <c r="BE222" s="89"/>
      <c r="BF222" s="89"/>
      <c r="BG222" s="89"/>
      <c r="BH222" s="89"/>
      <c r="BI222" s="89"/>
      <c r="BJ222" s="89"/>
      <c r="BK222" s="89"/>
      <c r="BL222" s="89"/>
      <c r="BM222" s="89"/>
      <c r="BN222" s="89"/>
      <c r="BO222" s="89"/>
      <c r="BP222" s="89"/>
      <c r="BQ222" s="89"/>
      <c r="BR222" s="89"/>
      <c r="BS222" s="89"/>
      <c r="BT222" s="89"/>
      <c r="BU222" s="89"/>
      <c r="BV222" s="89"/>
      <c r="BW222" s="89"/>
      <c r="BX222" s="89"/>
      <c r="BY222" s="89"/>
      <c r="BZ222" s="89"/>
      <c r="CA222" s="89"/>
      <c r="CB222" s="89"/>
      <c r="CC222" s="89"/>
      <c r="CD222" s="89"/>
      <c r="CE222" s="89"/>
      <c r="CF222" s="89"/>
      <c r="CG222" s="89"/>
      <c r="CH222" s="89"/>
      <c r="CI222" s="89"/>
      <c r="CJ222" s="89"/>
      <c r="CK222" s="89"/>
      <c r="CL222" s="89"/>
      <c r="CM222" s="89"/>
      <c r="CN222" s="89"/>
      <c r="CO222" s="89"/>
      <c r="CP222" s="89"/>
      <c r="CQ222" s="89"/>
      <c r="CR222" s="89"/>
      <c r="CS222" s="89"/>
      <c r="CT222" s="89"/>
      <c r="CU222" s="89"/>
      <c r="CV222" s="89"/>
      <c r="CW222" s="89"/>
      <c r="CX222" s="89"/>
      <c r="CY222" s="89"/>
      <c r="CZ222" s="89"/>
      <c r="DA222" s="89"/>
      <c r="DB222" s="89"/>
      <c r="DC222" s="89"/>
      <c r="DD222" s="89"/>
      <c r="DE222" s="89"/>
      <c r="DF222" s="89"/>
      <c r="DG222" s="89"/>
      <c r="DH222" s="89"/>
      <c r="DI222" s="89"/>
      <c r="DJ222" s="89"/>
      <c r="DK222" s="89"/>
      <c r="DL222" s="89"/>
      <c r="DM222" s="89"/>
      <c r="DN222" s="89"/>
      <c r="DO222" s="89"/>
      <c r="DP222" s="89"/>
      <c r="DQ222" s="89"/>
      <c r="DR222" s="89"/>
      <c r="DS222" s="89"/>
      <c r="DT222" s="89"/>
      <c r="DU222" s="89"/>
      <c r="DV222" s="89"/>
      <c r="DW222" s="89"/>
      <c r="DX222" s="89"/>
      <c r="DY222" s="89"/>
      <c r="DZ222" s="89"/>
      <c r="EA222" s="89"/>
      <c r="EB222" s="89"/>
      <c r="EC222" s="89"/>
    </row>
    <row r="223" spans="1:133" x14ac:dyDescent="0.2">
      <c r="A223" s="72" t="s">
        <v>352</v>
      </c>
      <c r="B223" s="62"/>
      <c r="C223" s="62"/>
      <c r="D223" s="63"/>
      <c r="E223" s="63"/>
      <c r="F223" s="63"/>
      <c r="G223" s="63">
        <f>+'[2]9500-7209-SFY23-A'!E221</f>
        <v>0</v>
      </c>
      <c r="H223" s="63"/>
      <c r="I223" s="63"/>
      <c r="J223" s="65"/>
      <c r="K223" s="63"/>
      <c r="L223" s="63"/>
      <c r="M223" s="63"/>
      <c r="N223" s="63"/>
      <c r="O223" s="63"/>
      <c r="P223" s="63"/>
      <c r="Q223" s="65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47"/>
      <c r="AQ223" s="47"/>
      <c r="AR223" s="47"/>
      <c r="AS223" s="47"/>
      <c r="AT223" s="47"/>
      <c r="AU223" s="47"/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  <c r="BZ223" s="47"/>
      <c r="CA223" s="47"/>
      <c r="CB223" s="47"/>
      <c r="CC223" s="47"/>
      <c r="CD223" s="47"/>
      <c r="CE223" s="47"/>
      <c r="CF223" s="47"/>
      <c r="CG223" s="47"/>
      <c r="CH223" s="47"/>
      <c r="CI223" s="47"/>
      <c r="CJ223" s="47"/>
      <c r="CK223" s="47"/>
      <c r="CL223" s="47"/>
      <c r="CM223" s="47"/>
      <c r="CN223" s="47"/>
      <c r="CO223" s="47"/>
      <c r="CP223" s="4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</row>
    <row r="224" spans="1:133" x14ac:dyDescent="0.2">
      <c r="A224" s="60">
        <v>403982</v>
      </c>
      <c r="B224" s="73" t="s">
        <v>353</v>
      </c>
      <c r="C224" s="62" t="s">
        <v>354</v>
      </c>
      <c r="D224" s="63">
        <f>'[4]7148'!$K$238</f>
        <v>4628071.6665893244</v>
      </c>
      <c r="E224" s="63">
        <v>-600000</v>
      </c>
      <c r="F224" s="63">
        <f>SUM(D224:E224)</f>
        <v>4028071.6665893244</v>
      </c>
      <c r="G224" s="63">
        <f>'[4]7148'!$Y$238</f>
        <v>4632024.9867919367</v>
      </c>
      <c r="H224" s="63">
        <v>-600000</v>
      </c>
      <c r="I224" s="63">
        <f>SUM(G224:H224)</f>
        <v>4032024.9867919367</v>
      </c>
      <c r="J224" s="63"/>
      <c r="K224" s="74" t="s">
        <v>355</v>
      </c>
      <c r="L224" s="75">
        <f>L222-E224</f>
        <v>0</v>
      </c>
      <c r="M224" s="76"/>
      <c r="N224" s="77"/>
      <c r="O224" s="75">
        <f>O222-H224</f>
        <v>0</v>
      </c>
      <c r="P224" s="76"/>
      <c r="Q224" s="7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G224" s="47"/>
      <c r="CH224" s="47"/>
      <c r="CI224" s="47"/>
      <c r="CJ224" s="47"/>
      <c r="CK224" s="47"/>
      <c r="CL224" s="47"/>
      <c r="CM224" s="47"/>
      <c r="CN224" s="47"/>
      <c r="CO224" s="47"/>
      <c r="CP224" s="4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</row>
    <row r="225" spans="1:133" x14ac:dyDescent="0.2">
      <c r="A225" s="62">
        <v>407095</v>
      </c>
      <c r="B225" s="62"/>
      <c r="C225" s="62" t="s">
        <v>356</v>
      </c>
      <c r="D225" s="63">
        <f>'[4]7148'!$K$239</f>
        <v>0</v>
      </c>
      <c r="E225" s="63"/>
      <c r="F225" s="63">
        <f>SUM(D225:E225)</f>
        <v>0</v>
      </c>
      <c r="G225" s="63">
        <f>'[4]7148'!$Y$239</f>
        <v>0</v>
      </c>
      <c r="H225" s="63"/>
      <c r="I225" s="63">
        <f t="shared" ref="I225" si="23">SUM(G225:H225)</f>
        <v>0</v>
      </c>
      <c r="J225" s="63"/>
      <c r="K225" s="74" t="s">
        <v>355</v>
      </c>
      <c r="L225" s="76"/>
      <c r="M225" s="75">
        <f>M222-E225</f>
        <v>0</v>
      </c>
      <c r="N225" s="77"/>
      <c r="O225" s="76"/>
      <c r="P225" s="75">
        <f>P222-H225</f>
        <v>0</v>
      </c>
      <c r="Q225" s="7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G225" s="47"/>
      <c r="CH225" s="47"/>
      <c r="CI225" s="47"/>
      <c r="CJ225" s="47"/>
      <c r="CK225" s="47"/>
      <c r="CL225" s="47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</row>
    <row r="226" spans="1:133" ht="13.5" thickBot="1" x14ac:dyDescent="0.25">
      <c r="A226" s="62"/>
      <c r="B226" s="60" t="s">
        <v>357</v>
      </c>
      <c r="C226" s="62" t="s">
        <v>358</v>
      </c>
      <c r="D226" s="63">
        <f>'[4]7148'!$K$240</f>
        <v>10450.333410675328</v>
      </c>
      <c r="E226" s="63">
        <f>E222-E224</f>
        <v>0</v>
      </c>
      <c r="F226" s="63">
        <f>SUM(D226:E226)</f>
        <v>10450.333410675328</v>
      </c>
      <c r="G226" s="63">
        <f>'[4]7148'!$Y$240</f>
        <v>10862.013208063436</v>
      </c>
      <c r="H226" s="63">
        <f>H222-H224</f>
        <v>0</v>
      </c>
      <c r="I226" s="63">
        <f>SUM(G226:H226)</f>
        <v>10862.013208063436</v>
      </c>
      <c r="J226" s="63"/>
      <c r="K226" s="78" t="s">
        <v>355</v>
      </c>
      <c r="L226" s="79"/>
      <c r="M226" s="79"/>
      <c r="N226" s="81">
        <f>N222-E226</f>
        <v>0</v>
      </c>
      <c r="O226" s="79"/>
      <c r="P226" s="79"/>
      <c r="Q226" s="81">
        <f>Q222-H226</f>
        <v>0</v>
      </c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G226" s="47"/>
      <c r="CH226" s="47"/>
      <c r="CI226" s="47"/>
      <c r="CJ226" s="47"/>
      <c r="CK226" s="47"/>
      <c r="CL226" s="47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</row>
    <row r="227" spans="1:133" x14ac:dyDescent="0.2">
      <c r="A227" s="62"/>
      <c r="B227" s="62"/>
      <c r="C227" s="67" t="s">
        <v>359</v>
      </c>
      <c r="D227" s="68">
        <f>SUM(D224:D226)</f>
        <v>4638522</v>
      </c>
      <c r="E227" s="68">
        <f t="shared" ref="E227:H227" si="24">SUM(E224:E226)</f>
        <v>-600000</v>
      </c>
      <c r="F227" s="68">
        <f>SUM(F224:F226)</f>
        <v>4038521.9999999995</v>
      </c>
      <c r="G227" s="68">
        <f t="shared" si="24"/>
        <v>4642887</v>
      </c>
      <c r="H227" s="68">
        <f t="shared" si="24"/>
        <v>-600000</v>
      </c>
      <c r="I227" s="68">
        <f>SUM(I224:I226)</f>
        <v>4042887</v>
      </c>
      <c r="J227" s="63"/>
      <c r="K227" s="63"/>
      <c r="L227" s="47"/>
      <c r="M227" s="47"/>
      <c r="N227" s="47"/>
      <c r="O227" s="63"/>
      <c r="P227" s="63"/>
      <c r="Q227" s="63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G227" s="47"/>
      <c r="CH227" s="47"/>
      <c r="CI227" s="47"/>
      <c r="CJ227" s="47"/>
      <c r="CK227" s="47"/>
      <c r="CL227" s="47"/>
      <c r="CM227" s="47"/>
      <c r="CN227" s="47"/>
      <c r="CO227" s="47"/>
      <c r="CP227" s="4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</row>
    <row r="228" spans="1:133" x14ac:dyDescent="0.2"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</row>
    <row r="229" spans="1:133" x14ac:dyDescent="0.2">
      <c r="D229" s="47"/>
      <c r="E229" s="47"/>
      <c r="F229" s="47"/>
      <c r="G229" s="47"/>
      <c r="H229" s="47"/>
      <c r="I229" s="47"/>
      <c r="J229" s="47"/>
      <c r="K229" s="47"/>
      <c r="L229" s="84"/>
      <c r="M229" s="84"/>
      <c r="N229" s="84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</row>
    <row r="230" spans="1:133" ht="12.75" customHeight="1" x14ac:dyDescent="0.25">
      <c r="A230" s="82" t="s">
        <v>360</v>
      </c>
      <c r="B230" s="229" t="s">
        <v>388</v>
      </c>
      <c r="C230" s="229"/>
      <c r="D230" s="229"/>
      <c r="E230" s="229"/>
      <c r="F230" s="229"/>
      <c r="G230" s="229"/>
      <c r="H230" s="229"/>
      <c r="I230" s="229"/>
      <c r="J230" s="229"/>
      <c r="K230" s="229"/>
      <c r="L230" s="229"/>
      <c r="M230" s="229"/>
      <c r="N230" s="229"/>
      <c r="O230" s="99"/>
      <c r="P230" s="99"/>
      <c r="Q230" s="99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</row>
    <row r="231" spans="1:133" ht="12.75" customHeight="1" x14ac:dyDescent="0.25">
      <c r="A231" s="83"/>
      <c r="B231" s="229"/>
      <c r="C231" s="229"/>
      <c r="D231" s="229"/>
      <c r="E231" s="229"/>
      <c r="F231" s="229"/>
      <c r="G231" s="229"/>
      <c r="H231" s="229"/>
      <c r="I231" s="229"/>
      <c r="J231" s="229"/>
      <c r="K231" s="229"/>
      <c r="L231" s="229"/>
      <c r="M231" s="229"/>
      <c r="N231" s="229"/>
      <c r="O231" s="99"/>
      <c r="P231" s="99"/>
      <c r="Q231" s="99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G231" s="47"/>
      <c r="CH231" s="47"/>
      <c r="CI231" s="47"/>
      <c r="CJ231" s="47"/>
      <c r="CK231" s="47"/>
      <c r="CL231" s="47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</row>
    <row r="232" spans="1:133" ht="12.75" customHeight="1" x14ac:dyDescent="0.25">
      <c r="A232" s="83"/>
      <c r="B232" s="229"/>
      <c r="C232" s="229"/>
      <c r="D232" s="229"/>
      <c r="E232" s="229"/>
      <c r="F232" s="229"/>
      <c r="G232" s="229"/>
      <c r="H232" s="229"/>
      <c r="I232" s="229"/>
      <c r="J232" s="229"/>
      <c r="K232" s="229"/>
      <c r="L232" s="229"/>
      <c r="M232" s="229"/>
      <c r="N232" s="229"/>
      <c r="O232" s="99"/>
      <c r="P232" s="99"/>
      <c r="Q232" s="99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G232" s="47"/>
      <c r="CH232" s="47"/>
      <c r="CI232" s="47"/>
      <c r="CJ232" s="47"/>
      <c r="CK232" s="47"/>
      <c r="CL232" s="47"/>
      <c r="CM232" s="47"/>
      <c r="CN232" s="47"/>
      <c r="CO232" s="47"/>
      <c r="CP232" s="4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</row>
    <row r="233" spans="1:133" ht="12.75" customHeight="1" x14ac:dyDescent="0.25">
      <c r="A233" s="83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G233" s="47"/>
      <c r="CH233" s="47"/>
      <c r="CI233" s="47"/>
      <c r="CJ233" s="47"/>
      <c r="CK233" s="47"/>
      <c r="CL233" s="47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</row>
    <row r="234" spans="1:133" ht="12.75" customHeight="1" x14ac:dyDescent="0.25">
      <c r="A234" s="83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G234" s="47"/>
      <c r="CH234" s="47"/>
      <c r="CI234" s="47"/>
      <c r="CJ234" s="47"/>
      <c r="CK234" s="47"/>
      <c r="CL234" s="47"/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</row>
    <row r="235" spans="1:133" x14ac:dyDescent="0.2"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</row>
    <row r="236" spans="1:133" x14ac:dyDescent="0.2"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G236" s="47"/>
      <c r="CH236" s="47"/>
      <c r="CI236" s="47"/>
      <c r="CJ236" s="47"/>
      <c r="CK236" s="47"/>
      <c r="CL236" s="47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</row>
    <row r="237" spans="1:133" x14ac:dyDescent="0.2"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G237" s="47"/>
      <c r="CH237" s="47"/>
      <c r="CI237" s="47"/>
      <c r="CJ237" s="47"/>
      <c r="CK237" s="47"/>
      <c r="CL237" s="47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</row>
    <row r="238" spans="1:133" x14ac:dyDescent="0.2"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G238" s="47"/>
      <c r="CH238" s="47"/>
      <c r="CI238" s="47"/>
      <c r="CJ238" s="47"/>
      <c r="CK238" s="47"/>
      <c r="CL238" s="47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</row>
    <row r="239" spans="1:133" x14ac:dyDescent="0.2"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G239" s="47"/>
      <c r="CH239" s="47"/>
      <c r="CI239" s="47"/>
      <c r="CJ239" s="47"/>
      <c r="CK239" s="47"/>
      <c r="CL239" s="47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</row>
    <row r="240" spans="1:133" x14ac:dyDescent="0.2"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</row>
    <row r="241" spans="4:133" x14ac:dyDescent="0.2"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</row>
    <row r="242" spans="4:133" x14ac:dyDescent="0.2"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G242" s="47"/>
      <c r="CH242" s="47"/>
      <c r="CI242" s="47"/>
      <c r="CJ242" s="47"/>
      <c r="CK242" s="47"/>
      <c r="CL242" s="47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</row>
    <row r="243" spans="4:133" x14ac:dyDescent="0.2"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</row>
    <row r="244" spans="4:133" x14ac:dyDescent="0.2"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</row>
    <row r="245" spans="4:133" x14ac:dyDescent="0.2"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</row>
    <row r="246" spans="4:133" x14ac:dyDescent="0.2"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</row>
    <row r="247" spans="4:133" x14ac:dyDescent="0.2"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</row>
    <row r="248" spans="4:133" x14ac:dyDescent="0.2"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</row>
    <row r="249" spans="4:133" x14ac:dyDescent="0.2"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</row>
    <row r="250" spans="4:133" x14ac:dyDescent="0.2"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</row>
    <row r="251" spans="4:133" x14ac:dyDescent="0.2"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</row>
    <row r="252" spans="4:133" x14ac:dyDescent="0.2"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</row>
    <row r="253" spans="4:133" x14ac:dyDescent="0.2"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</row>
    <row r="254" spans="4:133" x14ac:dyDescent="0.2"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</row>
    <row r="255" spans="4:133" x14ac:dyDescent="0.2"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</row>
    <row r="256" spans="4:133" x14ac:dyDescent="0.2"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</row>
    <row r="257" spans="4:133" x14ac:dyDescent="0.2"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</row>
    <row r="258" spans="4:133" x14ac:dyDescent="0.2"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</row>
    <row r="259" spans="4:133" x14ac:dyDescent="0.2"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G259" s="47"/>
      <c r="CH259" s="47"/>
      <c r="CI259" s="47"/>
      <c r="CJ259" s="47"/>
      <c r="CK259" s="47"/>
      <c r="CL259" s="47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</row>
    <row r="260" spans="4:133" x14ac:dyDescent="0.2"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</row>
    <row r="261" spans="4:133" x14ac:dyDescent="0.2"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G261" s="47"/>
      <c r="CH261" s="47"/>
      <c r="CI261" s="47"/>
      <c r="CJ261" s="47"/>
      <c r="CK261" s="47"/>
      <c r="CL261" s="47"/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</row>
    <row r="262" spans="4:133" x14ac:dyDescent="0.2"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</row>
    <row r="263" spans="4:133" x14ac:dyDescent="0.2"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G263" s="47"/>
      <c r="CH263" s="47"/>
      <c r="CI263" s="47"/>
      <c r="CJ263" s="47"/>
      <c r="CK263" s="47"/>
      <c r="CL263" s="47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</row>
    <row r="264" spans="4:133" x14ac:dyDescent="0.2"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</row>
    <row r="265" spans="4:133" x14ac:dyDescent="0.2"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</row>
    <row r="266" spans="4:133" x14ac:dyDescent="0.2"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</row>
    <row r="267" spans="4:133" x14ac:dyDescent="0.2"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</row>
    <row r="268" spans="4:133" x14ac:dyDescent="0.2"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</row>
    <row r="269" spans="4:133" x14ac:dyDescent="0.2"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</row>
    <row r="270" spans="4:133" x14ac:dyDescent="0.2"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</row>
    <row r="271" spans="4:133" x14ac:dyDescent="0.2"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</row>
    <row r="272" spans="4:133" x14ac:dyDescent="0.2"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</row>
    <row r="273" spans="4:133" x14ac:dyDescent="0.2"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</row>
    <row r="274" spans="4:133" x14ac:dyDescent="0.2"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</row>
    <row r="275" spans="4:133" x14ac:dyDescent="0.2"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</row>
    <row r="276" spans="4:133" x14ac:dyDescent="0.2"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</row>
    <row r="277" spans="4:133" x14ac:dyDescent="0.2"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</row>
    <row r="278" spans="4:133" x14ac:dyDescent="0.2"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</row>
    <row r="279" spans="4:133" x14ac:dyDescent="0.2"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</row>
    <row r="280" spans="4:133" x14ac:dyDescent="0.2"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</row>
    <row r="281" spans="4:133" x14ac:dyDescent="0.2"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</row>
    <row r="282" spans="4:133" x14ac:dyDescent="0.2"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</row>
    <row r="283" spans="4:133" x14ac:dyDescent="0.2"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</row>
    <row r="284" spans="4:133" x14ac:dyDescent="0.2"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</row>
    <row r="285" spans="4:133" x14ac:dyDescent="0.2"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</row>
    <row r="286" spans="4:133" x14ac:dyDescent="0.2"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</row>
    <row r="287" spans="4:133" x14ac:dyDescent="0.2"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</row>
    <row r="288" spans="4:133" x14ac:dyDescent="0.2"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</row>
    <row r="289" spans="4:133" x14ac:dyDescent="0.2"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</row>
    <row r="290" spans="4:133" x14ac:dyDescent="0.2"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G290" s="47"/>
      <c r="CH290" s="47"/>
      <c r="CI290" s="47"/>
      <c r="CJ290" s="47"/>
      <c r="CK290" s="47"/>
      <c r="CL290" s="47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</row>
    <row r="291" spans="4:133" x14ac:dyDescent="0.2"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</row>
    <row r="292" spans="4:133" x14ac:dyDescent="0.2"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G292" s="47"/>
      <c r="CH292" s="47"/>
      <c r="CI292" s="47"/>
      <c r="CJ292" s="47"/>
      <c r="CK292" s="47"/>
      <c r="CL292" s="47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</row>
    <row r="293" spans="4:133" x14ac:dyDescent="0.2"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</row>
    <row r="294" spans="4:133" x14ac:dyDescent="0.2"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47"/>
      <c r="AQ294" s="47"/>
      <c r="AR294" s="47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G294" s="47"/>
      <c r="CH294" s="47"/>
      <c r="CI294" s="47"/>
      <c r="CJ294" s="47"/>
      <c r="CK294" s="47"/>
      <c r="CL294" s="47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</row>
    <row r="295" spans="4:133" x14ac:dyDescent="0.2"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</row>
    <row r="296" spans="4:133" x14ac:dyDescent="0.2"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  <c r="AR296" s="47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G296" s="47"/>
      <c r="CH296" s="47"/>
      <c r="CI296" s="47"/>
      <c r="CJ296" s="47"/>
      <c r="CK296" s="47"/>
      <c r="CL296" s="47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</row>
    <row r="297" spans="4:133" x14ac:dyDescent="0.2"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</row>
    <row r="298" spans="4:133" x14ac:dyDescent="0.2"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G298" s="47"/>
      <c r="CH298" s="47"/>
      <c r="CI298" s="47"/>
      <c r="CJ298" s="47"/>
      <c r="CK298" s="47"/>
      <c r="CL298" s="47"/>
      <c r="CM298" s="47"/>
      <c r="CN298" s="47"/>
      <c r="CO298" s="47"/>
      <c r="CP298" s="4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</row>
    <row r="299" spans="4:133" x14ac:dyDescent="0.2"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</row>
    <row r="300" spans="4:133" x14ac:dyDescent="0.2"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</row>
    <row r="301" spans="4:133" x14ac:dyDescent="0.2"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</row>
    <row r="302" spans="4:133" x14ac:dyDescent="0.2"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</row>
    <row r="303" spans="4:133" x14ac:dyDescent="0.2"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</row>
    <row r="304" spans="4:133" x14ac:dyDescent="0.2"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</row>
    <row r="305" spans="4:133" x14ac:dyDescent="0.2"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</row>
    <row r="306" spans="4:133" x14ac:dyDescent="0.2"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</row>
    <row r="307" spans="4:133" x14ac:dyDescent="0.2"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</row>
    <row r="308" spans="4:133" x14ac:dyDescent="0.2"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</row>
    <row r="309" spans="4:133" x14ac:dyDescent="0.2"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</row>
    <row r="310" spans="4:133" x14ac:dyDescent="0.2"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</row>
    <row r="311" spans="4:133" x14ac:dyDescent="0.2"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</row>
    <row r="312" spans="4:133" x14ac:dyDescent="0.2"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</row>
    <row r="313" spans="4:133" x14ac:dyDescent="0.2"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</row>
    <row r="314" spans="4:133" x14ac:dyDescent="0.2"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</row>
    <row r="315" spans="4:133" x14ac:dyDescent="0.2"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</row>
    <row r="316" spans="4:133" x14ac:dyDescent="0.2"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</row>
    <row r="317" spans="4:133" x14ac:dyDescent="0.2"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</row>
    <row r="318" spans="4:133" x14ac:dyDescent="0.2"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</row>
    <row r="319" spans="4:133" x14ac:dyDescent="0.2"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</row>
    <row r="320" spans="4:133" x14ac:dyDescent="0.2"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</row>
    <row r="321" spans="4:133" x14ac:dyDescent="0.2"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</row>
    <row r="322" spans="4:133" x14ac:dyDescent="0.2"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</row>
    <row r="323" spans="4:133" x14ac:dyDescent="0.2"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G323" s="47"/>
      <c r="CH323" s="47"/>
      <c r="CI323" s="47"/>
      <c r="CJ323" s="47"/>
      <c r="CK323" s="47"/>
      <c r="CL323" s="47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</row>
    <row r="324" spans="4:133" x14ac:dyDescent="0.2"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G324" s="47"/>
      <c r="CH324" s="47"/>
      <c r="CI324" s="47"/>
      <c r="CJ324" s="47"/>
      <c r="CK324" s="47"/>
      <c r="CL324" s="47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</row>
    <row r="325" spans="4:133" x14ac:dyDescent="0.2"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</row>
    <row r="326" spans="4:133" x14ac:dyDescent="0.2"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</row>
    <row r="327" spans="4:133" x14ac:dyDescent="0.2"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</row>
    <row r="328" spans="4:133" x14ac:dyDescent="0.2"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</row>
    <row r="329" spans="4:133" x14ac:dyDescent="0.2"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G329" s="47"/>
      <c r="CH329" s="47"/>
      <c r="CI329" s="47"/>
      <c r="CJ329" s="47"/>
      <c r="CK329" s="47"/>
      <c r="CL329" s="47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</row>
    <row r="330" spans="4:133" x14ac:dyDescent="0.2"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</row>
    <row r="331" spans="4:133" x14ac:dyDescent="0.2"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</row>
    <row r="332" spans="4:133" x14ac:dyDescent="0.2"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</row>
    <row r="333" spans="4:133" x14ac:dyDescent="0.2"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</row>
    <row r="334" spans="4:133" x14ac:dyDescent="0.2"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</row>
    <row r="335" spans="4:133" x14ac:dyDescent="0.2"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</row>
    <row r="336" spans="4:133" x14ac:dyDescent="0.2"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</row>
    <row r="337" spans="4:133" x14ac:dyDescent="0.2"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</row>
    <row r="338" spans="4:133" x14ac:dyDescent="0.2"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</row>
    <row r="339" spans="4:133" x14ac:dyDescent="0.2"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G339" s="47"/>
      <c r="CH339" s="47"/>
      <c r="CI339" s="47"/>
      <c r="CJ339" s="47"/>
      <c r="CK339" s="47"/>
      <c r="CL339" s="47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</row>
    <row r="340" spans="4:133" x14ac:dyDescent="0.2"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</row>
    <row r="341" spans="4:133" x14ac:dyDescent="0.2"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G341" s="47"/>
      <c r="CH341" s="47"/>
      <c r="CI341" s="47"/>
      <c r="CJ341" s="47"/>
      <c r="CK341" s="47"/>
      <c r="CL341" s="47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</row>
    <row r="342" spans="4:133" x14ac:dyDescent="0.2"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</row>
    <row r="343" spans="4:133" x14ac:dyDescent="0.2"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G343" s="47"/>
      <c r="CH343" s="47"/>
      <c r="CI343" s="47"/>
      <c r="CJ343" s="47"/>
      <c r="CK343" s="47"/>
      <c r="CL343" s="47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</row>
    <row r="344" spans="4:133" x14ac:dyDescent="0.2"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G344" s="47"/>
      <c r="CH344" s="47"/>
      <c r="CI344" s="47"/>
      <c r="CJ344" s="47"/>
      <c r="CK344" s="47"/>
      <c r="CL344" s="47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</row>
    <row r="345" spans="4:133" x14ac:dyDescent="0.2"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</row>
    <row r="346" spans="4:133" x14ac:dyDescent="0.2"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G346" s="47"/>
      <c r="CH346" s="47"/>
      <c r="CI346" s="47"/>
      <c r="CJ346" s="47"/>
      <c r="CK346" s="47"/>
      <c r="CL346" s="47"/>
      <c r="CM346" s="47"/>
      <c r="CN346" s="47"/>
      <c r="CO346" s="47"/>
      <c r="CP346" s="4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</row>
    <row r="347" spans="4:133" x14ac:dyDescent="0.2"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</row>
    <row r="348" spans="4:133" x14ac:dyDescent="0.2"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</row>
    <row r="349" spans="4:133" x14ac:dyDescent="0.2"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</row>
    <row r="350" spans="4:133" x14ac:dyDescent="0.2"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</row>
    <row r="351" spans="4:133" x14ac:dyDescent="0.2"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</row>
    <row r="352" spans="4:133" x14ac:dyDescent="0.2"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G352" s="47"/>
      <c r="CH352" s="47"/>
      <c r="CI352" s="47"/>
      <c r="CJ352" s="47"/>
      <c r="CK352" s="47"/>
      <c r="CL352" s="47"/>
      <c r="CM352" s="47"/>
      <c r="CN352" s="47"/>
      <c r="CO352" s="47"/>
      <c r="CP352" s="4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</row>
    <row r="353" spans="4:133" x14ac:dyDescent="0.2"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</row>
    <row r="354" spans="4:133" x14ac:dyDescent="0.2"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G354" s="47"/>
      <c r="CH354" s="47"/>
      <c r="CI354" s="47"/>
      <c r="CJ354" s="47"/>
      <c r="CK354" s="47"/>
      <c r="CL354" s="47"/>
      <c r="CM354" s="47"/>
      <c r="CN354" s="47"/>
      <c r="CO354" s="47"/>
      <c r="CP354" s="4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</row>
    <row r="355" spans="4:133" x14ac:dyDescent="0.2"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</row>
    <row r="356" spans="4:133" x14ac:dyDescent="0.2"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G356" s="47"/>
      <c r="CH356" s="47"/>
      <c r="CI356" s="47"/>
      <c r="CJ356" s="47"/>
      <c r="CK356" s="47"/>
      <c r="CL356" s="47"/>
      <c r="CM356" s="47"/>
      <c r="CN356" s="47"/>
      <c r="CO356" s="47"/>
      <c r="CP356" s="4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</row>
    <row r="357" spans="4:133" x14ac:dyDescent="0.2"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</row>
    <row r="358" spans="4:133" x14ac:dyDescent="0.2"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G358" s="47"/>
      <c r="CH358" s="47"/>
      <c r="CI358" s="47"/>
      <c r="CJ358" s="47"/>
      <c r="CK358" s="47"/>
      <c r="CL358" s="47"/>
      <c r="CM358" s="47"/>
      <c r="CN358" s="47"/>
      <c r="CO358" s="47"/>
      <c r="CP358" s="4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</row>
    <row r="359" spans="4:133" x14ac:dyDescent="0.2"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</row>
    <row r="360" spans="4:133" x14ac:dyDescent="0.2"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G360" s="47"/>
      <c r="CH360" s="47"/>
      <c r="CI360" s="47"/>
      <c r="CJ360" s="47"/>
      <c r="CK360" s="47"/>
      <c r="CL360" s="47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</row>
    <row r="361" spans="4:133" x14ac:dyDescent="0.2"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</row>
    <row r="362" spans="4:133" x14ac:dyDescent="0.2"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G362" s="47"/>
      <c r="CH362" s="47"/>
      <c r="CI362" s="47"/>
      <c r="CJ362" s="47"/>
      <c r="CK362" s="47"/>
      <c r="CL362" s="47"/>
      <c r="CM362" s="47"/>
      <c r="CN362" s="47"/>
      <c r="CO362" s="47"/>
      <c r="CP362" s="4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</row>
    <row r="363" spans="4:133" x14ac:dyDescent="0.2"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</row>
    <row r="364" spans="4:133" x14ac:dyDescent="0.2"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G364" s="47"/>
      <c r="CH364" s="47"/>
      <c r="CI364" s="47"/>
      <c r="CJ364" s="47"/>
      <c r="CK364" s="47"/>
      <c r="CL364" s="47"/>
      <c r="CM364" s="47"/>
      <c r="CN364" s="47"/>
      <c r="CO364" s="47"/>
      <c r="CP364" s="4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</row>
    <row r="365" spans="4:133" x14ac:dyDescent="0.2"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</row>
    <row r="366" spans="4:133" x14ac:dyDescent="0.2"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G366" s="47"/>
      <c r="CH366" s="47"/>
      <c r="CI366" s="47"/>
      <c r="CJ366" s="47"/>
      <c r="CK366" s="47"/>
      <c r="CL366" s="47"/>
      <c r="CM366" s="47"/>
      <c r="CN366" s="47"/>
      <c r="CO366" s="47"/>
      <c r="CP366" s="4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</row>
    <row r="367" spans="4:133" x14ac:dyDescent="0.2"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</row>
    <row r="368" spans="4:133" x14ac:dyDescent="0.2"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G368" s="47"/>
      <c r="CH368" s="47"/>
      <c r="CI368" s="47"/>
      <c r="CJ368" s="47"/>
      <c r="CK368" s="47"/>
      <c r="CL368" s="47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</row>
    <row r="369" spans="4:133" x14ac:dyDescent="0.2"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</row>
    <row r="370" spans="4:133" x14ac:dyDescent="0.2"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G370" s="47"/>
      <c r="CH370" s="47"/>
      <c r="CI370" s="47"/>
      <c r="CJ370" s="47"/>
      <c r="CK370" s="47"/>
      <c r="CL370" s="47"/>
      <c r="CM370" s="47"/>
      <c r="CN370" s="47"/>
      <c r="CO370" s="47"/>
      <c r="CP370" s="4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</row>
    <row r="371" spans="4:133" x14ac:dyDescent="0.2"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G371" s="47"/>
      <c r="CH371" s="47"/>
      <c r="CI371" s="47"/>
      <c r="CJ371" s="47"/>
      <c r="CK371" s="47"/>
      <c r="CL371" s="47"/>
      <c r="CM371" s="47"/>
      <c r="CN371" s="47"/>
      <c r="CO371" s="47"/>
      <c r="CP371" s="4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</row>
    <row r="372" spans="4:133" x14ac:dyDescent="0.2"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47"/>
      <c r="AQ372" s="47"/>
      <c r="AR372" s="47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G372" s="47"/>
      <c r="CH372" s="47"/>
      <c r="CI372" s="47"/>
      <c r="CJ372" s="47"/>
      <c r="CK372" s="47"/>
      <c r="CL372" s="47"/>
      <c r="CM372" s="47"/>
      <c r="CN372" s="47"/>
      <c r="CO372" s="47"/>
      <c r="CP372" s="4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</row>
    <row r="373" spans="4:133" x14ac:dyDescent="0.2"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</row>
    <row r="374" spans="4:133" x14ac:dyDescent="0.2"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47"/>
      <c r="AQ374" s="47"/>
      <c r="AR374" s="47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G374" s="47"/>
      <c r="CH374" s="47"/>
      <c r="CI374" s="47"/>
      <c r="CJ374" s="47"/>
      <c r="CK374" s="47"/>
      <c r="CL374" s="47"/>
      <c r="CM374" s="47"/>
      <c r="CN374" s="47"/>
      <c r="CO374" s="47"/>
      <c r="CP374" s="4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</row>
    <row r="375" spans="4:133" x14ac:dyDescent="0.2"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G375" s="47"/>
      <c r="CH375" s="47"/>
      <c r="CI375" s="47"/>
      <c r="CJ375" s="47"/>
      <c r="CK375" s="47"/>
      <c r="CL375" s="47"/>
      <c r="CM375" s="47"/>
      <c r="CN375" s="47"/>
      <c r="CO375" s="47"/>
      <c r="CP375" s="4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</row>
    <row r="376" spans="4:133" x14ac:dyDescent="0.2"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G376" s="47"/>
      <c r="CH376" s="47"/>
      <c r="CI376" s="47"/>
      <c r="CJ376" s="47"/>
      <c r="CK376" s="47"/>
      <c r="CL376" s="47"/>
      <c r="CM376" s="47"/>
      <c r="CN376" s="47"/>
      <c r="CO376" s="47"/>
      <c r="CP376" s="4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</row>
    <row r="377" spans="4:133" x14ac:dyDescent="0.2"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</row>
    <row r="378" spans="4:133" x14ac:dyDescent="0.2"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G378" s="47"/>
      <c r="CH378" s="47"/>
      <c r="CI378" s="47"/>
      <c r="CJ378" s="47"/>
      <c r="CK378" s="47"/>
      <c r="CL378" s="47"/>
      <c r="CM378" s="47"/>
      <c r="CN378" s="47"/>
      <c r="CO378" s="47"/>
      <c r="CP378" s="4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</row>
    <row r="379" spans="4:133" x14ac:dyDescent="0.2"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</row>
    <row r="380" spans="4:133" x14ac:dyDescent="0.2"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</row>
    <row r="381" spans="4:133" x14ac:dyDescent="0.2"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G381" s="47"/>
      <c r="CH381" s="47"/>
      <c r="CI381" s="47"/>
      <c r="CJ381" s="47"/>
      <c r="CK381" s="47"/>
      <c r="CL381" s="47"/>
      <c r="CM381" s="47"/>
      <c r="CN381" s="47"/>
      <c r="CO381" s="47"/>
      <c r="CP381" s="4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</row>
    <row r="382" spans="4:133" x14ac:dyDescent="0.2"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G382" s="47"/>
      <c r="CH382" s="47"/>
      <c r="CI382" s="47"/>
      <c r="CJ382" s="47"/>
      <c r="CK382" s="47"/>
      <c r="CL382" s="47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</row>
    <row r="383" spans="4:133" x14ac:dyDescent="0.2"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G383" s="47"/>
      <c r="CH383" s="47"/>
      <c r="CI383" s="47"/>
      <c r="CJ383" s="47"/>
      <c r="CK383" s="47"/>
      <c r="CL383" s="47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</row>
    <row r="384" spans="4:133" x14ac:dyDescent="0.2"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</row>
    <row r="385" spans="4:133" x14ac:dyDescent="0.2"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</row>
    <row r="386" spans="4:133" x14ac:dyDescent="0.2"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G386" s="47"/>
      <c r="CH386" s="47"/>
      <c r="CI386" s="47"/>
      <c r="CJ386" s="47"/>
      <c r="CK386" s="47"/>
      <c r="CL386" s="47"/>
      <c r="CM386" s="47"/>
      <c r="CN386" s="47"/>
      <c r="CO386" s="47"/>
      <c r="CP386" s="4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</row>
    <row r="387" spans="4:133" x14ac:dyDescent="0.2"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G387" s="47"/>
      <c r="CH387" s="47"/>
      <c r="CI387" s="47"/>
      <c r="CJ387" s="47"/>
      <c r="CK387" s="47"/>
      <c r="CL387" s="47"/>
      <c r="CM387" s="47"/>
      <c r="CN387" s="47"/>
      <c r="CO387" s="47"/>
      <c r="CP387" s="4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</row>
    <row r="388" spans="4:133" x14ac:dyDescent="0.2"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G388" s="47"/>
      <c r="CH388" s="47"/>
      <c r="CI388" s="47"/>
      <c r="CJ388" s="47"/>
      <c r="CK388" s="47"/>
      <c r="CL388" s="47"/>
      <c r="CM388" s="47"/>
      <c r="CN388" s="47"/>
      <c r="CO388" s="47"/>
      <c r="CP388" s="4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</row>
    <row r="389" spans="4:133" x14ac:dyDescent="0.2"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G389" s="47"/>
      <c r="CH389" s="47"/>
      <c r="CI389" s="47"/>
      <c r="CJ389" s="47"/>
      <c r="CK389" s="47"/>
      <c r="CL389" s="47"/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</row>
    <row r="390" spans="4:133" x14ac:dyDescent="0.2"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</row>
    <row r="391" spans="4:133" x14ac:dyDescent="0.2"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</row>
    <row r="392" spans="4:133" x14ac:dyDescent="0.2"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</row>
    <row r="393" spans="4:133" x14ac:dyDescent="0.2"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G393" s="47"/>
      <c r="CH393" s="47"/>
      <c r="CI393" s="47"/>
      <c r="CJ393" s="47"/>
      <c r="CK393" s="47"/>
      <c r="CL393" s="47"/>
      <c r="CM393" s="47"/>
      <c r="CN393" s="47"/>
      <c r="CO393" s="47"/>
      <c r="CP393" s="4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</row>
    <row r="394" spans="4:133" x14ac:dyDescent="0.2"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</row>
    <row r="395" spans="4:133" x14ac:dyDescent="0.2"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</row>
    <row r="396" spans="4:133" x14ac:dyDescent="0.2"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</row>
    <row r="397" spans="4:133" x14ac:dyDescent="0.2"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</row>
    <row r="398" spans="4:133" x14ac:dyDescent="0.2"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</row>
    <row r="399" spans="4:133" x14ac:dyDescent="0.2"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</row>
    <row r="400" spans="4:133" x14ac:dyDescent="0.2"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</row>
    <row r="401" spans="4:133" x14ac:dyDescent="0.2"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</row>
    <row r="402" spans="4:133" x14ac:dyDescent="0.2"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</row>
    <row r="403" spans="4:133" x14ac:dyDescent="0.2"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</row>
    <row r="404" spans="4:133" x14ac:dyDescent="0.2"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</row>
    <row r="405" spans="4:133" x14ac:dyDescent="0.2"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</row>
    <row r="406" spans="4:133" x14ac:dyDescent="0.2"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</row>
    <row r="407" spans="4:133" x14ac:dyDescent="0.2"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</row>
    <row r="408" spans="4:133" x14ac:dyDescent="0.2"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</row>
    <row r="409" spans="4:133" x14ac:dyDescent="0.2"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</row>
    <row r="410" spans="4:133" x14ac:dyDescent="0.2"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</row>
    <row r="411" spans="4:133" x14ac:dyDescent="0.2"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</row>
    <row r="412" spans="4:133" x14ac:dyDescent="0.2"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</row>
    <row r="413" spans="4:133" x14ac:dyDescent="0.2"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</row>
    <row r="414" spans="4:133" x14ac:dyDescent="0.2"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</row>
    <row r="415" spans="4:133" x14ac:dyDescent="0.2"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</row>
    <row r="416" spans="4:133" x14ac:dyDescent="0.2"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</row>
    <row r="417" spans="4:133" x14ac:dyDescent="0.2"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</row>
    <row r="418" spans="4:133" x14ac:dyDescent="0.2"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</row>
    <row r="419" spans="4:133" x14ac:dyDescent="0.2"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</row>
    <row r="420" spans="4:133" x14ac:dyDescent="0.2"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47"/>
      <c r="AQ420" s="47"/>
      <c r="AR420" s="47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G420" s="47"/>
      <c r="CH420" s="47"/>
      <c r="CI420" s="47"/>
      <c r="CJ420" s="47"/>
      <c r="CK420" s="47"/>
      <c r="CL420" s="47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</row>
    <row r="421" spans="4:133" x14ac:dyDescent="0.2"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</row>
    <row r="422" spans="4:133" x14ac:dyDescent="0.2"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G422" s="47"/>
      <c r="CH422" s="47"/>
      <c r="CI422" s="47"/>
      <c r="CJ422" s="47"/>
      <c r="CK422" s="47"/>
      <c r="CL422" s="47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</row>
    <row r="423" spans="4:133" x14ac:dyDescent="0.2"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47"/>
      <c r="AQ423" s="47"/>
      <c r="AR423" s="47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</row>
    <row r="424" spans="4:133" x14ac:dyDescent="0.2"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</row>
    <row r="425" spans="4:133" x14ac:dyDescent="0.2"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47"/>
      <c r="AQ425" s="47"/>
      <c r="AR425" s="47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</row>
    <row r="426" spans="4:133" x14ac:dyDescent="0.2"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G426" s="47"/>
      <c r="CH426" s="47"/>
      <c r="CI426" s="47"/>
      <c r="CJ426" s="47"/>
      <c r="CK426" s="47"/>
      <c r="CL426" s="47"/>
      <c r="CM426" s="47"/>
      <c r="CN426" s="47"/>
      <c r="CO426" s="47"/>
      <c r="CP426" s="4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</row>
    <row r="427" spans="4:133" x14ac:dyDescent="0.2"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</row>
    <row r="428" spans="4:133" x14ac:dyDescent="0.2"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G428" s="47"/>
      <c r="CH428" s="47"/>
      <c r="CI428" s="47"/>
      <c r="CJ428" s="47"/>
      <c r="CK428" s="47"/>
      <c r="CL428" s="47"/>
      <c r="CM428" s="47"/>
      <c r="CN428" s="47"/>
      <c r="CO428" s="47"/>
      <c r="CP428" s="4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</row>
    <row r="429" spans="4:133" x14ac:dyDescent="0.2"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</row>
    <row r="430" spans="4:133" x14ac:dyDescent="0.2"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G430" s="47"/>
      <c r="CH430" s="47"/>
      <c r="CI430" s="47"/>
      <c r="CJ430" s="47"/>
      <c r="CK430" s="47"/>
      <c r="CL430" s="47"/>
      <c r="CM430" s="47"/>
      <c r="CN430" s="47"/>
      <c r="CO430" s="47"/>
      <c r="CP430" s="4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</row>
    <row r="431" spans="4:133" x14ac:dyDescent="0.2"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</row>
    <row r="432" spans="4:133" x14ac:dyDescent="0.2"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G432" s="47"/>
      <c r="CH432" s="47"/>
      <c r="CI432" s="47"/>
      <c r="CJ432" s="47"/>
      <c r="CK432" s="47"/>
      <c r="CL432" s="47"/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</row>
    <row r="433" spans="4:133" x14ac:dyDescent="0.2"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</row>
    <row r="434" spans="4:133" x14ac:dyDescent="0.2"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G434" s="47"/>
      <c r="CH434" s="47"/>
      <c r="CI434" s="47"/>
      <c r="CJ434" s="47"/>
      <c r="CK434" s="47"/>
      <c r="CL434" s="47"/>
      <c r="CM434" s="47"/>
      <c r="CN434" s="47"/>
      <c r="CO434" s="47"/>
      <c r="CP434" s="4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</row>
    <row r="435" spans="4:133" x14ac:dyDescent="0.2"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47"/>
      <c r="AQ435" s="47"/>
      <c r="AR435" s="47"/>
      <c r="AS435" s="47"/>
      <c r="AT435" s="47"/>
      <c r="AU435" s="47"/>
      <c r="AV435" s="47"/>
      <c r="AW435" s="47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G435" s="47"/>
      <c r="CH435" s="47"/>
      <c r="CI435" s="47"/>
      <c r="CJ435" s="47"/>
      <c r="CK435" s="47"/>
      <c r="CL435" s="47"/>
      <c r="CM435" s="47"/>
      <c r="CN435" s="47"/>
      <c r="CO435" s="47"/>
      <c r="CP435" s="4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</row>
    <row r="436" spans="4:133" x14ac:dyDescent="0.2"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47"/>
      <c r="AQ436" s="47"/>
      <c r="AR436" s="47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G436" s="47"/>
      <c r="CH436" s="47"/>
      <c r="CI436" s="47"/>
      <c r="CJ436" s="47"/>
      <c r="CK436" s="47"/>
      <c r="CL436" s="47"/>
      <c r="CM436" s="47"/>
      <c r="CN436" s="47"/>
      <c r="CO436" s="47"/>
      <c r="CP436" s="4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</row>
    <row r="437" spans="4:133" x14ac:dyDescent="0.2"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47"/>
      <c r="AQ437" s="47"/>
      <c r="AR437" s="47"/>
      <c r="AS437" s="47"/>
      <c r="AT437" s="47"/>
      <c r="AU437" s="47"/>
      <c r="AV437" s="47"/>
      <c r="AW437" s="47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G437" s="47"/>
      <c r="CH437" s="47"/>
      <c r="CI437" s="47"/>
      <c r="CJ437" s="47"/>
      <c r="CK437" s="47"/>
      <c r="CL437" s="47"/>
      <c r="CM437" s="47"/>
      <c r="CN437" s="47"/>
      <c r="CO437" s="47"/>
      <c r="CP437" s="4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</row>
    <row r="438" spans="4:133" x14ac:dyDescent="0.2"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</row>
    <row r="439" spans="4:133" x14ac:dyDescent="0.2"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47"/>
      <c r="AQ439" s="47"/>
      <c r="AR439" s="47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G439" s="47"/>
      <c r="CH439" s="47"/>
      <c r="CI439" s="47"/>
      <c r="CJ439" s="47"/>
      <c r="CK439" s="47"/>
      <c r="CL439" s="47"/>
      <c r="CM439" s="47"/>
      <c r="CN439" s="47"/>
      <c r="CO439" s="47"/>
      <c r="CP439" s="4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</row>
    <row r="440" spans="4:133" x14ac:dyDescent="0.2"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47"/>
      <c r="AQ440" s="47"/>
      <c r="AR440" s="47"/>
      <c r="AS440" s="47"/>
      <c r="AT440" s="47"/>
      <c r="AU440" s="47"/>
      <c r="AV440" s="47"/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G440" s="47"/>
      <c r="CH440" s="47"/>
      <c r="CI440" s="47"/>
      <c r="CJ440" s="47"/>
      <c r="CK440" s="47"/>
      <c r="CL440" s="47"/>
      <c r="CM440" s="47"/>
      <c r="CN440" s="47"/>
      <c r="CO440" s="47"/>
      <c r="CP440" s="4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</row>
    <row r="441" spans="4:133" x14ac:dyDescent="0.2"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47"/>
      <c r="AQ441" s="47"/>
      <c r="AR441" s="47"/>
      <c r="AS441" s="47"/>
      <c r="AT441" s="47"/>
      <c r="AU441" s="47"/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G441" s="47"/>
      <c r="CH441" s="47"/>
      <c r="CI441" s="47"/>
      <c r="CJ441" s="47"/>
      <c r="CK441" s="47"/>
      <c r="CL441" s="47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</row>
    <row r="442" spans="4:133" x14ac:dyDescent="0.2"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47"/>
      <c r="AQ442" s="47"/>
      <c r="AR442" s="47"/>
      <c r="AS442" s="47"/>
      <c r="AT442" s="47"/>
      <c r="AU442" s="47"/>
      <c r="AV442" s="47"/>
      <c r="AW442" s="47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G442" s="47"/>
      <c r="CH442" s="47"/>
      <c r="CI442" s="47"/>
      <c r="CJ442" s="47"/>
      <c r="CK442" s="47"/>
      <c r="CL442" s="47"/>
      <c r="CM442" s="47"/>
      <c r="CN442" s="47"/>
      <c r="CO442" s="47"/>
      <c r="CP442" s="4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</row>
    <row r="443" spans="4:133" x14ac:dyDescent="0.2">
      <c r="D443" s="47"/>
      <c r="E443" s="47"/>
      <c r="F443" s="47"/>
      <c r="G443" s="47"/>
      <c r="H443" s="47"/>
      <c r="I443" s="47"/>
      <c r="J443" s="47"/>
      <c r="K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47"/>
      <c r="AQ443" s="47"/>
      <c r="AR443" s="47"/>
      <c r="AS443" s="47"/>
      <c r="AT443" s="47"/>
      <c r="AU443" s="47"/>
      <c r="AV443" s="47"/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G443" s="47"/>
      <c r="CH443" s="47"/>
      <c r="CI443" s="47"/>
      <c r="CJ443" s="47"/>
      <c r="CK443" s="47"/>
      <c r="CL443" s="47"/>
      <c r="CM443" s="47"/>
      <c r="CN443" s="47"/>
      <c r="CO443" s="47"/>
      <c r="CP443" s="4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</row>
  </sheetData>
  <mergeCells count="3">
    <mergeCell ref="B230:N230"/>
    <mergeCell ref="B231:N231"/>
    <mergeCell ref="B232:N232"/>
  </mergeCells>
  <pageMargins left="0.7" right="0.7" top="0.75" bottom="0.75" header="0.3" footer="0.3"/>
  <pageSetup scale="56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14EDD-0507-49C4-929D-62B0F9847D1F}">
  <sheetPr>
    <pageSetUpPr fitToPage="1"/>
  </sheetPr>
  <dimension ref="A1:T130"/>
  <sheetViews>
    <sheetView zoomScale="85" workbookViewId="0">
      <pane xSplit="2" ySplit="8" topLeftCell="C9" activePane="bottomRight" state="frozen"/>
      <selection activeCell="D46" sqref="D46"/>
      <selection pane="topRight" activeCell="D46" sqref="D46"/>
      <selection pane="bottomLeft" activeCell="D46" sqref="D46"/>
      <selection pane="bottomRight" activeCell="Q67" sqref="A1:Q67"/>
    </sheetView>
  </sheetViews>
  <sheetFormatPr defaultColWidth="9.140625" defaultRowHeight="12.75" x14ac:dyDescent="0.2"/>
  <cols>
    <col min="1" max="1" width="14.140625" style="104" customWidth="1"/>
    <col min="2" max="2" width="5.7109375" style="104" customWidth="1"/>
    <col min="3" max="3" width="30.85546875" style="110" customWidth="1"/>
    <col min="4" max="5" width="16.42578125" style="106" customWidth="1"/>
    <col min="6" max="9" width="16.42578125" style="110" customWidth="1"/>
    <col min="10" max="10" width="4.7109375" style="110" customWidth="1"/>
    <col min="11" max="11" width="7.28515625" style="110" customWidth="1"/>
    <col min="12" max="12" width="14.5703125" style="110" bestFit="1" customWidth="1"/>
    <col min="13" max="13" width="14" style="110" customWidth="1"/>
    <col min="14" max="15" width="14.5703125" style="110" bestFit="1" customWidth="1"/>
    <col min="16" max="16" width="13.7109375" style="110" bestFit="1" customWidth="1"/>
    <col min="17" max="17" width="14.5703125" style="110" bestFit="1" customWidth="1"/>
    <col min="18" max="16384" width="9.140625" style="110"/>
  </cols>
  <sheetData>
    <row r="1" spans="1:20" ht="15.75" x14ac:dyDescent="0.25">
      <c r="A1" s="103" t="s">
        <v>0</v>
      </c>
      <c r="C1" s="105"/>
      <c r="E1" s="107"/>
      <c r="F1" s="108"/>
      <c r="G1" s="108"/>
      <c r="H1" s="107"/>
      <c r="I1" s="109"/>
      <c r="J1" s="109"/>
    </row>
    <row r="2" spans="1:20" ht="15.75" x14ac:dyDescent="0.25">
      <c r="A2" s="103" t="s">
        <v>1</v>
      </c>
      <c r="C2" s="105"/>
      <c r="E2" s="107"/>
      <c r="F2" s="108"/>
      <c r="G2" s="108"/>
      <c r="H2" s="107"/>
      <c r="I2" s="109"/>
      <c r="J2" s="109"/>
    </row>
    <row r="3" spans="1:20" ht="31.5" x14ac:dyDescent="0.2">
      <c r="A3" s="111" t="s">
        <v>5</v>
      </c>
      <c r="C3" s="105" t="s">
        <v>389</v>
      </c>
      <c r="E3" s="107"/>
      <c r="F3" s="108"/>
      <c r="G3" s="108"/>
      <c r="H3" s="107"/>
      <c r="I3" s="109"/>
      <c r="J3" s="109"/>
    </row>
    <row r="4" spans="1:20" ht="15.75" x14ac:dyDescent="0.25">
      <c r="A4" s="103" t="s">
        <v>61</v>
      </c>
      <c r="B4" s="112"/>
      <c r="C4" s="113">
        <v>44251</v>
      </c>
      <c r="E4" s="107"/>
      <c r="F4" s="108"/>
      <c r="G4" s="108"/>
      <c r="H4" s="107"/>
      <c r="I4" s="109"/>
      <c r="J4" s="109"/>
      <c r="L4" s="230" t="s">
        <v>390</v>
      </c>
      <c r="M4" s="230"/>
      <c r="N4" s="230"/>
      <c r="O4" s="230"/>
      <c r="P4" s="230"/>
      <c r="Q4" s="230"/>
    </row>
    <row r="5" spans="1:20" ht="16.5" thickBot="1" x14ac:dyDescent="0.3">
      <c r="A5" s="103"/>
      <c r="C5" s="105"/>
      <c r="E5" s="107"/>
      <c r="F5" s="108"/>
      <c r="G5" s="108"/>
      <c r="H5" s="107"/>
      <c r="I5" s="109"/>
      <c r="J5" s="109"/>
    </row>
    <row r="6" spans="1:20" s="108" customFormat="1" x14ac:dyDescent="0.2">
      <c r="A6" s="104"/>
      <c r="B6" s="104"/>
      <c r="C6" s="114"/>
      <c r="D6" s="115" t="s">
        <v>62</v>
      </c>
      <c r="E6" s="115" t="s">
        <v>62</v>
      </c>
      <c r="F6" s="115" t="s">
        <v>62</v>
      </c>
      <c r="G6" s="115" t="s">
        <v>391</v>
      </c>
      <c r="H6" s="115" t="s">
        <v>391</v>
      </c>
      <c r="I6" s="115" t="s">
        <v>391</v>
      </c>
      <c r="J6" s="115"/>
      <c r="K6" s="116"/>
      <c r="L6" s="117" t="s">
        <v>62</v>
      </c>
      <c r="M6" s="117" t="s">
        <v>62</v>
      </c>
      <c r="N6" s="117" t="s">
        <v>62</v>
      </c>
      <c r="O6" s="117" t="s">
        <v>391</v>
      </c>
      <c r="P6" s="117" t="s">
        <v>391</v>
      </c>
      <c r="Q6" s="118" t="s">
        <v>391</v>
      </c>
      <c r="T6" s="115" t="s">
        <v>392</v>
      </c>
    </row>
    <row r="7" spans="1:20" s="120" customFormat="1" x14ac:dyDescent="0.2">
      <c r="A7" s="119" t="s">
        <v>4</v>
      </c>
      <c r="B7" s="119" t="s">
        <v>393</v>
      </c>
      <c r="C7" s="120" t="s">
        <v>394</v>
      </c>
      <c r="D7" s="121" t="s">
        <v>395</v>
      </c>
      <c r="E7" s="121" t="s">
        <v>396</v>
      </c>
      <c r="F7" s="121" t="s">
        <v>397</v>
      </c>
      <c r="G7" s="121" t="s">
        <v>395</v>
      </c>
      <c r="H7" s="121" t="s">
        <v>396</v>
      </c>
      <c r="I7" s="121" t="s">
        <v>397</v>
      </c>
      <c r="J7" s="121"/>
      <c r="K7" s="122"/>
      <c r="L7" s="121" t="s">
        <v>3</v>
      </c>
      <c r="M7" s="121" t="s">
        <v>398</v>
      </c>
      <c r="N7" s="121" t="s">
        <v>377</v>
      </c>
      <c r="O7" s="121" t="s">
        <v>3</v>
      </c>
      <c r="P7" s="121" t="s">
        <v>399</v>
      </c>
      <c r="Q7" s="123" t="s">
        <v>377</v>
      </c>
    </row>
    <row r="8" spans="1:20" x14ac:dyDescent="0.2">
      <c r="C8" s="108" t="s">
        <v>400</v>
      </c>
      <c r="D8" s="121" t="s">
        <v>401</v>
      </c>
      <c r="E8" s="124" t="s">
        <v>402</v>
      </c>
      <c r="F8" s="121" t="s">
        <v>401</v>
      </c>
      <c r="G8" s="121" t="s">
        <v>401</v>
      </c>
      <c r="H8" s="124" t="s">
        <v>402</v>
      </c>
      <c r="I8" s="121" t="s">
        <v>401</v>
      </c>
      <c r="J8" s="121"/>
      <c r="K8" s="125"/>
      <c r="L8" s="121" t="s">
        <v>403</v>
      </c>
      <c r="M8" s="121" t="s">
        <v>403</v>
      </c>
      <c r="N8" s="121" t="s">
        <v>403</v>
      </c>
      <c r="O8" s="121" t="s">
        <v>403</v>
      </c>
      <c r="P8" s="121" t="s">
        <v>403</v>
      </c>
      <c r="Q8" s="123" t="s">
        <v>403</v>
      </c>
    </row>
    <row r="9" spans="1:20" ht="15.75" hidden="1" x14ac:dyDescent="0.25">
      <c r="A9" s="112">
        <v>8920</v>
      </c>
      <c r="B9" s="126" t="s">
        <v>72</v>
      </c>
      <c r="C9" s="110" t="s">
        <v>404</v>
      </c>
      <c r="D9" s="127"/>
      <c r="E9" s="128"/>
      <c r="F9" s="129">
        <f t="shared" ref="F9:F56" si="0">SUM(D9:E9)</f>
        <v>0</v>
      </c>
      <c r="G9" s="127"/>
      <c r="H9" s="128"/>
      <c r="I9" s="129">
        <f t="shared" ref="I9:I56" si="1">SUM(G9:H9)</f>
        <v>0</v>
      </c>
      <c r="J9" s="129"/>
      <c r="K9" s="130"/>
      <c r="L9" s="131">
        <f t="shared" ref="L9:L56" si="2">+E9</f>
        <v>0</v>
      </c>
      <c r="M9" s="131">
        <v>0</v>
      </c>
      <c r="N9" s="131">
        <v>0</v>
      </c>
      <c r="O9" s="131">
        <v>0</v>
      </c>
      <c r="P9" s="131">
        <v>0</v>
      </c>
      <c r="Q9" s="132">
        <v>0</v>
      </c>
    </row>
    <row r="10" spans="1:20" ht="15.75" hidden="1" x14ac:dyDescent="0.25">
      <c r="B10" s="126" t="s">
        <v>76</v>
      </c>
      <c r="C10" s="110" t="s">
        <v>405</v>
      </c>
      <c r="D10" s="127"/>
      <c r="E10" s="128"/>
      <c r="F10" s="129">
        <f t="shared" si="0"/>
        <v>0</v>
      </c>
      <c r="G10" s="127"/>
      <c r="H10" s="128"/>
      <c r="I10" s="129">
        <f t="shared" si="1"/>
        <v>0</v>
      </c>
      <c r="J10" s="129"/>
      <c r="K10" s="130"/>
      <c r="L10" s="131">
        <f t="shared" si="2"/>
        <v>0</v>
      </c>
      <c r="M10" s="131">
        <v>0</v>
      </c>
      <c r="N10" s="131">
        <v>0</v>
      </c>
      <c r="O10" s="131">
        <v>0</v>
      </c>
      <c r="P10" s="131">
        <v>0</v>
      </c>
      <c r="Q10" s="132">
        <v>0</v>
      </c>
    </row>
    <row r="11" spans="1:20" ht="15.75" hidden="1" x14ac:dyDescent="0.25">
      <c r="B11" s="126" t="s">
        <v>84</v>
      </c>
      <c r="C11" s="110" t="s">
        <v>406</v>
      </c>
      <c r="D11" s="127"/>
      <c r="E11" s="128"/>
      <c r="F11" s="129">
        <f t="shared" si="0"/>
        <v>0</v>
      </c>
      <c r="G11" s="127"/>
      <c r="H11" s="128"/>
      <c r="I11" s="129">
        <f t="shared" si="1"/>
        <v>0</v>
      </c>
      <c r="J11" s="129"/>
      <c r="K11" s="130"/>
      <c r="L11" s="131">
        <f t="shared" si="2"/>
        <v>0</v>
      </c>
      <c r="M11" s="131">
        <v>0</v>
      </c>
      <c r="N11" s="131">
        <v>0</v>
      </c>
      <c r="O11" s="131">
        <v>0</v>
      </c>
      <c r="P11" s="131">
        <v>0</v>
      </c>
      <c r="Q11" s="132">
        <v>0</v>
      </c>
    </row>
    <row r="12" spans="1:20" ht="15.75" hidden="1" x14ac:dyDescent="0.25">
      <c r="B12" s="126" t="s">
        <v>86</v>
      </c>
      <c r="C12" s="110" t="s">
        <v>407</v>
      </c>
      <c r="D12" s="127"/>
      <c r="E12" s="128"/>
      <c r="F12" s="129">
        <f t="shared" si="0"/>
        <v>0</v>
      </c>
      <c r="G12" s="127"/>
      <c r="H12" s="128"/>
      <c r="I12" s="129">
        <f t="shared" si="1"/>
        <v>0</v>
      </c>
      <c r="J12" s="129"/>
      <c r="K12" s="130"/>
      <c r="L12" s="131">
        <f t="shared" si="2"/>
        <v>0</v>
      </c>
      <c r="M12" s="131">
        <v>0</v>
      </c>
      <c r="N12" s="131">
        <v>0</v>
      </c>
      <c r="O12" s="131">
        <v>0</v>
      </c>
      <c r="P12" s="131">
        <v>0</v>
      </c>
      <c r="Q12" s="132">
        <v>0</v>
      </c>
    </row>
    <row r="13" spans="1:20" ht="15.75" hidden="1" x14ac:dyDescent="0.25">
      <c r="B13" s="126" t="s">
        <v>88</v>
      </c>
      <c r="C13" s="110" t="s">
        <v>408</v>
      </c>
      <c r="D13" s="127"/>
      <c r="E13" s="128"/>
      <c r="F13" s="129">
        <f t="shared" si="0"/>
        <v>0</v>
      </c>
      <c r="G13" s="127"/>
      <c r="H13" s="128"/>
      <c r="I13" s="129">
        <f t="shared" si="1"/>
        <v>0</v>
      </c>
      <c r="J13" s="129"/>
      <c r="K13" s="130"/>
      <c r="L13" s="131">
        <f t="shared" si="2"/>
        <v>0</v>
      </c>
      <c r="M13" s="131">
        <v>0</v>
      </c>
      <c r="N13" s="131">
        <v>0</v>
      </c>
      <c r="O13" s="131">
        <v>0</v>
      </c>
      <c r="P13" s="131">
        <v>0</v>
      </c>
      <c r="Q13" s="132">
        <v>0</v>
      </c>
    </row>
    <row r="14" spans="1:20" ht="15.75" hidden="1" x14ac:dyDescent="0.25">
      <c r="B14" s="126"/>
      <c r="D14" s="127"/>
      <c r="E14" s="128"/>
      <c r="F14" s="129">
        <f t="shared" si="0"/>
        <v>0</v>
      </c>
      <c r="G14" s="127"/>
      <c r="H14" s="128"/>
      <c r="I14" s="129">
        <f t="shared" si="1"/>
        <v>0</v>
      </c>
      <c r="J14" s="129"/>
      <c r="K14" s="130"/>
      <c r="L14" s="131">
        <f t="shared" si="2"/>
        <v>0</v>
      </c>
      <c r="M14" s="131">
        <v>0</v>
      </c>
      <c r="N14" s="131">
        <v>0</v>
      </c>
      <c r="O14" s="131">
        <v>0</v>
      </c>
      <c r="P14" s="131">
        <v>0</v>
      </c>
      <c r="Q14" s="132">
        <v>0</v>
      </c>
    </row>
    <row r="15" spans="1:20" ht="15.75" hidden="1" x14ac:dyDescent="0.25">
      <c r="B15" s="126"/>
      <c r="D15" s="127"/>
      <c r="E15" s="128"/>
      <c r="F15" s="129">
        <f t="shared" si="0"/>
        <v>0</v>
      </c>
      <c r="G15" s="127"/>
      <c r="H15" s="128"/>
      <c r="I15" s="129">
        <f t="shared" si="1"/>
        <v>0</v>
      </c>
      <c r="J15" s="129"/>
      <c r="K15" s="130"/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2">
        <v>0</v>
      </c>
    </row>
    <row r="16" spans="1:20" ht="15.75" hidden="1" x14ac:dyDescent="0.25">
      <c r="B16" s="126" t="s">
        <v>90</v>
      </c>
      <c r="C16" s="110" t="s">
        <v>409</v>
      </c>
      <c r="D16" s="127"/>
      <c r="E16" s="128"/>
      <c r="F16" s="129">
        <f t="shared" si="0"/>
        <v>0</v>
      </c>
      <c r="G16" s="127"/>
      <c r="H16" s="128"/>
      <c r="I16" s="129">
        <f t="shared" si="1"/>
        <v>0</v>
      </c>
      <c r="J16" s="129"/>
      <c r="K16" s="130"/>
      <c r="L16" s="131">
        <f t="shared" si="2"/>
        <v>0</v>
      </c>
      <c r="M16" s="131">
        <v>0</v>
      </c>
      <c r="N16" s="131">
        <v>0</v>
      </c>
      <c r="O16" s="131">
        <v>0</v>
      </c>
      <c r="P16" s="131">
        <v>0</v>
      </c>
      <c r="Q16" s="132">
        <v>0</v>
      </c>
    </row>
    <row r="17" spans="1:17" ht="15.75" hidden="1" x14ac:dyDescent="0.25">
      <c r="B17" s="126" t="s">
        <v>92</v>
      </c>
      <c r="C17" s="110" t="s">
        <v>410</v>
      </c>
      <c r="D17" s="127"/>
      <c r="E17" s="128"/>
      <c r="F17" s="129">
        <f t="shared" si="0"/>
        <v>0</v>
      </c>
      <c r="G17" s="127"/>
      <c r="H17" s="128"/>
      <c r="I17" s="129">
        <f t="shared" si="1"/>
        <v>0</v>
      </c>
      <c r="J17" s="129"/>
      <c r="K17" s="130"/>
      <c r="L17" s="131">
        <f t="shared" si="2"/>
        <v>0</v>
      </c>
      <c r="M17" s="131">
        <v>0</v>
      </c>
      <c r="N17" s="131">
        <v>0</v>
      </c>
      <c r="O17" s="131">
        <v>0</v>
      </c>
      <c r="P17" s="131">
        <v>0</v>
      </c>
      <c r="Q17" s="132">
        <v>0</v>
      </c>
    </row>
    <row r="18" spans="1:17" ht="15.75" hidden="1" x14ac:dyDescent="0.25">
      <c r="B18" s="126" t="s">
        <v>94</v>
      </c>
      <c r="C18" s="110" t="s">
        <v>411</v>
      </c>
      <c r="D18" s="127"/>
      <c r="E18" s="128"/>
      <c r="F18" s="129">
        <f t="shared" si="0"/>
        <v>0</v>
      </c>
      <c r="G18" s="127"/>
      <c r="H18" s="128"/>
      <c r="I18" s="129">
        <f t="shared" si="1"/>
        <v>0</v>
      </c>
      <c r="J18" s="129"/>
      <c r="K18" s="130"/>
      <c r="L18" s="131">
        <f t="shared" si="2"/>
        <v>0</v>
      </c>
      <c r="M18" s="131">
        <v>0</v>
      </c>
      <c r="N18" s="131">
        <v>0</v>
      </c>
      <c r="O18" s="131">
        <v>0</v>
      </c>
      <c r="P18" s="131">
        <v>0</v>
      </c>
      <c r="Q18" s="132">
        <v>0</v>
      </c>
    </row>
    <row r="19" spans="1:17" ht="15.75" hidden="1" x14ac:dyDescent="0.25">
      <c r="B19" s="126"/>
      <c r="D19" s="127"/>
      <c r="E19" s="128"/>
      <c r="F19" s="129">
        <f t="shared" si="0"/>
        <v>0</v>
      </c>
      <c r="G19" s="127"/>
      <c r="H19" s="128"/>
      <c r="I19" s="129">
        <f t="shared" si="1"/>
        <v>0</v>
      </c>
      <c r="J19" s="129"/>
      <c r="K19" s="130"/>
      <c r="L19" s="131">
        <f t="shared" si="2"/>
        <v>0</v>
      </c>
      <c r="M19" s="131">
        <v>0</v>
      </c>
      <c r="N19" s="131">
        <v>0</v>
      </c>
      <c r="O19" s="131">
        <v>0</v>
      </c>
      <c r="P19" s="131">
        <v>0</v>
      </c>
      <c r="Q19" s="132">
        <v>0</v>
      </c>
    </row>
    <row r="20" spans="1:17" ht="15.75" hidden="1" x14ac:dyDescent="0.25">
      <c r="B20" s="126"/>
      <c r="D20" s="127"/>
      <c r="E20" s="128"/>
      <c r="F20" s="129">
        <f t="shared" si="0"/>
        <v>0</v>
      </c>
      <c r="G20" s="127"/>
      <c r="H20" s="128"/>
      <c r="I20" s="129">
        <f t="shared" si="1"/>
        <v>0</v>
      </c>
      <c r="J20" s="129"/>
      <c r="K20" s="130"/>
      <c r="L20" s="131">
        <f t="shared" si="2"/>
        <v>0</v>
      </c>
      <c r="M20" s="131">
        <v>0</v>
      </c>
      <c r="N20" s="131">
        <v>0</v>
      </c>
      <c r="O20" s="131">
        <v>0</v>
      </c>
      <c r="P20" s="131">
        <v>0</v>
      </c>
      <c r="Q20" s="132">
        <v>0</v>
      </c>
    </row>
    <row r="21" spans="1:17" ht="15.75" hidden="1" x14ac:dyDescent="0.25">
      <c r="B21" s="126" t="s">
        <v>100</v>
      </c>
      <c r="C21" s="110" t="s">
        <v>412</v>
      </c>
      <c r="D21" s="127"/>
      <c r="E21" s="128"/>
      <c r="F21" s="129">
        <f t="shared" si="0"/>
        <v>0</v>
      </c>
      <c r="G21" s="127"/>
      <c r="H21" s="128"/>
      <c r="I21" s="129">
        <f t="shared" si="1"/>
        <v>0</v>
      </c>
      <c r="J21" s="129"/>
      <c r="K21" s="130"/>
      <c r="L21" s="131">
        <f t="shared" si="2"/>
        <v>0</v>
      </c>
      <c r="M21" s="131">
        <v>0</v>
      </c>
      <c r="N21" s="131">
        <v>0</v>
      </c>
      <c r="O21" s="131">
        <v>0</v>
      </c>
      <c r="P21" s="131">
        <v>0</v>
      </c>
      <c r="Q21" s="132">
        <v>0</v>
      </c>
    </row>
    <row r="22" spans="1:17" ht="15.75" hidden="1" x14ac:dyDescent="0.25">
      <c r="B22" s="126" t="s">
        <v>102</v>
      </c>
      <c r="C22" s="110" t="s">
        <v>413</v>
      </c>
      <c r="D22" s="127"/>
      <c r="E22" s="128"/>
      <c r="F22" s="129">
        <f t="shared" si="0"/>
        <v>0</v>
      </c>
      <c r="G22" s="127"/>
      <c r="H22" s="128"/>
      <c r="I22" s="129">
        <f t="shared" si="1"/>
        <v>0</v>
      </c>
      <c r="J22" s="129"/>
      <c r="K22" s="130"/>
      <c r="L22" s="131">
        <f t="shared" si="2"/>
        <v>0</v>
      </c>
      <c r="M22" s="131">
        <v>0</v>
      </c>
      <c r="N22" s="131">
        <v>0</v>
      </c>
      <c r="O22" s="131">
        <v>0</v>
      </c>
      <c r="P22" s="131">
        <v>0</v>
      </c>
      <c r="Q22" s="132">
        <v>0</v>
      </c>
    </row>
    <row r="23" spans="1:17" ht="15.75" hidden="1" x14ac:dyDescent="0.25">
      <c r="B23" s="126" t="s">
        <v>104</v>
      </c>
      <c r="C23" s="110" t="s">
        <v>414</v>
      </c>
      <c r="D23" s="127"/>
      <c r="E23" s="128"/>
      <c r="F23" s="129">
        <f t="shared" si="0"/>
        <v>0</v>
      </c>
      <c r="G23" s="127"/>
      <c r="H23" s="128"/>
      <c r="I23" s="129">
        <f t="shared" si="1"/>
        <v>0</v>
      </c>
      <c r="J23" s="129"/>
      <c r="K23" s="130"/>
      <c r="L23" s="131">
        <f t="shared" si="2"/>
        <v>0</v>
      </c>
      <c r="M23" s="131">
        <v>0</v>
      </c>
      <c r="N23" s="131">
        <v>0</v>
      </c>
      <c r="O23" s="131">
        <v>0</v>
      </c>
      <c r="P23" s="131">
        <v>0</v>
      </c>
      <c r="Q23" s="132">
        <v>0</v>
      </c>
    </row>
    <row r="24" spans="1:17" ht="15.75" hidden="1" x14ac:dyDescent="0.25">
      <c r="B24" s="126" t="s">
        <v>106</v>
      </c>
      <c r="C24" s="110" t="s">
        <v>415</v>
      </c>
      <c r="D24" s="127"/>
      <c r="E24" s="128"/>
      <c r="F24" s="129">
        <f t="shared" si="0"/>
        <v>0</v>
      </c>
      <c r="G24" s="127"/>
      <c r="H24" s="128"/>
      <c r="I24" s="129">
        <f t="shared" si="1"/>
        <v>0</v>
      </c>
      <c r="J24" s="129"/>
      <c r="K24" s="130"/>
      <c r="L24" s="131">
        <f t="shared" si="2"/>
        <v>0</v>
      </c>
      <c r="M24" s="131">
        <v>0</v>
      </c>
      <c r="N24" s="131">
        <v>0</v>
      </c>
      <c r="O24" s="131">
        <v>0</v>
      </c>
      <c r="P24" s="131">
        <v>0</v>
      </c>
      <c r="Q24" s="132">
        <v>0</v>
      </c>
    </row>
    <row r="25" spans="1:17" ht="15.75" hidden="1" x14ac:dyDescent="0.25">
      <c r="B25" s="126" t="s">
        <v>108</v>
      </c>
      <c r="C25" s="110" t="s">
        <v>416</v>
      </c>
      <c r="D25" s="127"/>
      <c r="E25" s="128"/>
      <c r="F25" s="129">
        <f t="shared" si="0"/>
        <v>0</v>
      </c>
      <c r="G25" s="127"/>
      <c r="H25" s="128"/>
      <c r="I25" s="129">
        <f t="shared" si="1"/>
        <v>0</v>
      </c>
      <c r="J25" s="129"/>
      <c r="K25" s="130"/>
      <c r="L25" s="131">
        <f t="shared" si="2"/>
        <v>0</v>
      </c>
      <c r="M25" s="131">
        <v>0</v>
      </c>
      <c r="N25" s="131">
        <v>0</v>
      </c>
      <c r="O25" s="131">
        <v>0</v>
      </c>
      <c r="P25" s="131">
        <v>0</v>
      </c>
      <c r="Q25" s="132">
        <v>0</v>
      </c>
    </row>
    <row r="26" spans="1:17" ht="15.75" hidden="1" x14ac:dyDescent="0.25">
      <c r="B26" s="126" t="s">
        <v>118</v>
      </c>
      <c r="C26" s="110" t="s">
        <v>417</v>
      </c>
      <c r="D26" s="127"/>
      <c r="E26" s="128"/>
      <c r="F26" s="129">
        <f t="shared" si="0"/>
        <v>0</v>
      </c>
      <c r="G26" s="127"/>
      <c r="H26" s="128"/>
      <c r="I26" s="129">
        <f t="shared" si="1"/>
        <v>0</v>
      </c>
      <c r="J26" s="129"/>
      <c r="K26" s="130"/>
      <c r="L26" s="131">
        <f t="shared" si="2"/>
        <v>0</v>
      </c>
      <c r="M26" s="131">
        <v>0</v>
      </c>
      <c r="N26" s="131">
        <v>0</v>
      </c>
      <c r="O26" s="131">
        <v>0</v>
      </c>
      <c r="P26" s="131">
        <v>0</v>
      </c>
      <c r="Q26" s="132">
        <v>0</v>
      </c>
    </row>
    <row r="27" spans="1:17" ht="15.75" hidden="1" x14ac:dyDescent="0.25">
      <c r="B27" s="126" t="s">
        <v>120</v>
      </c>
      <c r="C27" s="110" t="s">
        <v>418</v>
      </c>
      <c r="D27" s="127"/>
      <c r="E27" s="128"/>
      <c r="F27" s="129">
        <f t="shared" si="0"/>
        <v>0</v>
      </c>
      <c r="G27" s="127"/>
      <c r="H27" s="128"/>
      <c r="I27" s="129">
        <f t="shared" si="1"/>
        <v>0</v>
      </c>
      <c r="J27" s="129"/>
      <c r="K27" s="130"/>
      <c r="L27" s="131">
        <f t="shared" si="2"/>
        <v>0</v>
      </c>
      <c r="M27" s="131">
        <v>0</v>
      </c>
      <c r="N27" s="131">
        <v>0</v>
      </c>
      <c r="O27" s="131">
        <v>0</v>
      </c>
      <c r="P27" s="131">
        <v>0</v>
      </c>
      <c r="Q27" s="132">
        <v>0</v>
      </c>
    </row>
    <row r="28" spans="1:17" ht="15.75" hidden="1" x14ac:dyDescent="0.25">
      <c r="B28" s="126" t="s">
        <v>122</v>
      </c>
      <c r="C28" s="110" t="s">
        <v>419</v>
      </c>
      <c r="D28" s="127"/>
      <c r="E28" s="128"/>
      <c r="F28" s="129">
        <f t="shared" si="0"/>
        <v>0</v>
      </c>
      <c r="G28" s="127"/>
      <c r="H28" s="128"/>
      <c r="I28" s="129">
        <f t="shared" si="1"/>
        <v>0</v>
      </c>
      <c r="J28" s="129"/>
      <c r="K28" s="130"/>
      <c r="L28" s="131">
        <v>0</v>
      </c>
      <c r="M28" s="131">
        <v>0</v>
      </c>
      <c r="N28" s="131">
        <v>0</v>
      </c>
      <c r="O28" s="131">
        <v>0</v>
      </c>
      <c r="P28" s="131">
        <v>0</v>
      </c>
      <c r="Q28" s="132">
        <v>0</v>
      </c>
    </row>
    <row r="29" spans="1:17" ht="15.75" hidden="1" x14ac:dyDescent="0.25">
      <c r="B29" s="126" t="s">
        <v>124</v>
      </c>
      <c r="C29" s="110" t="s">
        <v>420</v>
      </c>
      <c r="D29" s="127"/>
      <c r="E29" s="128"/>
      <c r="F29" s="129">
        <f t="shared" si="0"/>
        <v>0</v>
      </c>
      <c r="G29" s="127"/>
      <c r="H29" s="128"/>
      <c r="I29" s="129">
        <f t="shared" si="1"/>
        <v>0</v>
      </c>
      <c r="J29" s="129"/>
      <c r="K29" s="130"/>
      <c r="L29" s="131">
        <f t="shared" si="2"/>
        <v>0</v>
      </c>
      <c r="M29" s="131">
        <v>0</v>
      </c>
      <c r="N29" s="131">
        <v>0</v>
      </c>
      <c r="O29" s="131">
        <v>0</v>
      </c>
      <c r="P29" s="131">
        <v>0</v>
      </c>
      <c r="Q29" s="132">
        <v>0</v>
      </c>
    </row>
    <row r="30" spans="1:17" ht="15.75" x14ac:dyDescent="0.25">
      <c r="A30" s="112">
        <v>8920</v>
      </c>
      <c r="B30" s="126" t="s">
        <v>126</v>
      </c>
      <c r="C30" s="110" t="s">
        <v>421</v>
      </c>
      <c r="D30" s="127">
        <v>1</v>
      </c>
      <c r="E30" s="128">
        <v>-1</v>
      </c>
      <c r="F30" s="129">
        <f t="shared" si="0"/>
        <v>0</v>
      </c>
      <c r="G30" s="127">
        <v>1</v>
      </c>
      <c r="H30" s="128">
        <v>-1</v>
      </c>
      <c r="I30" s="129">
        <f t="shared" si="1"/>
        <v>0</v>
      </c>
      <c r="J30" s="129"/>
      <c r="K30" s="130"/>
      <c r="L30" s="131">
        <f t="shared" si="2"/>
        <v>-1</v>
      </c>
      <c r="M30" s="131">
        <v>0</v>
      </c>
      <c r="N30" s="131">
        <v>0</v>
      </c>
      <c r="O30" s="131">
        <f>+H30</f>
        <v>-1</v>
      </c>
      <c r="P30" s="131">
        <v>0</v>
      </c>
      <c r="Q30" s="132">
        <v>0</v>
      </c>
    </row>
    <row r="31" spans="1:17" ht="15.75" hidden="1" x14ac:dyDescent="0.25">
      <c r="B31" s="126" t="s">
        <v>128</v>
      </c>
      <c r="C31" s="110" t="s">
        <v>422</v>
      </c>
      <c r="D31" s="127"/>
      <c r="E31" s="128"/>
      <c r="F31" s="129">
        <f t="shared" si="0"/>
        <v>0</v>
      </c>
      <c r="G31" s="127"/>
      <c r="H31" s="128"/>
      <c r="I31" s="129">
        <f t="shared" si="1"/>
        <v>0</v>
      </c>
      <c r="J31" s="129"/>
      <c r="K31" s="130"/>
      <c r="L31" s="131">
        <f t="shared" si="2"/>
        <v>0</v>
      </c>
      <c r="M31" s="131">
        <v>0</v>
      </c>
      <c r="N31" s="131">
        <v>0</v>
      </c>
      <c r="O31" s="131">
        <f t="shared" ref="O31:O45" si="3">+H31</f>
        <v>0</v>
      </c>
      <c r="P31" s="131">
        <v>0</v>
      </c>
      <c r="Q31" s="132">
        <v>0</v>
      </c>
    </row>
    <row r="32" spans="1:17" ht="15.75" hidden="1" x14ac:dyDescent="0.25">
      <c r="B32" s="126"/>
      <c r="D32" s="127"/>
      <c r="E32" s="128"/>
      <c r="F32" s="129">
        <f t="shared" si="0"/>
        <v>0</v>
      </c>
      <c r="G32" s="127"/>
      <c r="H32" s="128"/>
      <c r="I32" s="129">
        <f t="shared" si="1"/>
        <v>0</v>
      </c>
      <c r="J32" s="129"/>
      <c r="K32" s="130"/>
      <c r="L32" s="131">
        <f t="shared" si="2"/>
        <v>0</v>
      </c>
      <c r="M32" s="131">
        <v>0</v>
      </c>
      <c r="N32" s="131">
        <v>0</v>
      </c>
      <c r="O32" s="131">
        <f t="shared" si="3"/>
        <v>0</v>
      </c>
      <c r="P32" s="131">
        <v>0</v>
      </c>
      <c r="Q32" s="132">
        <v>0</v>
      </c>
    </row>
    <row r="33" spans="2:17" ht="15.75" hidden="1" x14ac:dyDescent="0.25">
      <c r="B33" s="126" t="s">
        <v>136</v>
      </c>
      <c r="C33" s="110" t="s">
        <v>423</v>
      </c>
      <c r="D33" s="127"/>
      <c r="E33" s="128"/>
      <c r="F33" s="129">
        <f t="shared" si="0"/>
        <v>0</v>
      </c>
      <c r="G33" s="127"/>
      <c r="H33" s="128"/>
      <c r="I33" s="129">
        <f t="shared" si="1"/>
        <v>0</v>
      </c>
      <c r="J33" s="129"/>
      <c r="K33" s="130"/>
      <c r="L33" s="131">
        <f t="shared" si="2"/>
        <v>0</v>
      </c>
      <c r="M33" s="131">
        <v>0</v>
      </c>
      <c r="N33" s="131">
        <v>0</v>
      </c>
      <c r="O33" s="131">
        <f t="shared" si="3"/>
        <v>0</v>
      </c>
      <c r="P33" s="131">
        <v>0</v>
      </c>
      <c r="Q33" s="132">
        <v>0</v>
      </c>
    </row>
    <row r="34" spans="2:17" ht="15.75" hidden="1" x14ac:dyDescent="0.25">
      <c r="B34" s="126" t="s">
        <v>142</v>
      </c>
      <c r="D34" s="127"/>
      <c r="E34" s="128"/>
      <c r="F34" s="129">
        <f t="shared" si="0"/>
        <v>0</v>
      </c>
      <c r="G34" s="127"/>
      <c r="H34" s="128"/>
      <c r="I34" s="129">
        <f t="shared" si="1"/>
        <v>0</v>
      </c>
      <c r="J34" s="129"/>
      <c r="K34" s="130"/>
      <c r="L34" s="131">
        <f t="shared" si="2"/>
        <v>0</v>
      </c>
      <c r="M34" s="131">
        <v>0</v>
      </c>
      <c r="N34" s="131">
        <v>0</v>
      </c>
      <c r="O34" s="131">
        <f t="shared" si="3"/>
        <v>0</v>
      </c>
      <c r="P34" s="131">
        <v>0</v>
      </c>
      <c r="Q34" s="132">
        <v>0</v>
      </c>
    </row>
    <row r="35" spans="2:17" ht="15.75" hidden="1" x14ac:dyDescent="0.25">
      <c r="B35" s="126" t="s">
        <v>144</v>
      </c>
      <c r="C35" s="110" t="s">
        <v>424</v>
      </c>
      <c r="D35" s="127"/>
      <c r="E35" s="128"/>
      <c r="F35" s="129">
        <f t="shared" si="0"/>
        <v>0</v>
      </c>
      <c r="G35" s="127"/>
      <c r="H35" s="128"/>
      <c r="I35" s="129">
        <f t="shared" si="1"/>
        <v>0</v>
      </c>
      <c r="J35" s="129"/>
      <c r="K35" s="130"/>
      <c r="L35" s="131">
        <f t="shared" si="2"/>
        <v>0</v>
      </c>
      <c r="M35" s="131">
        <v>0</v>
      </c>
      <c r="N35" s="131">
        <v>0</v>
      </c>
      <c r="O35" s="131">
        <f t="shared" si="3"/>
        <v>0</v>
      </c>
      <c r="P35" s="131">
        <v>0</v>
      </c>
      <c r="Q35" s="132">
        <v>0</v>
      </c>
    </row>
    <row r="36" spans="2:17" ht="15.75" hidden="1" x14ac:dyDescent="0.25">
      <c r="B36" s="126" t="s">
        <v>150</v>
      </c>
      <c r="C36" s="110" t="s">
        <v>425</v>
      </c>
      <c r="D36" s="127"/>
      <c r="E36" s="128"/>
      <c r="F36" s="129">
        <f t="shared" si="0"/>
        <v>0</v>
      </c>
      <c r="G36" s="127"/>
      <c r="H36" s="128"/>
      <c r="I36" s="129">
        <f t="shared" si="1"/>
        <v>0</v>
      </c>
      <c r="J36" s="129"/>
      <c r="K36" s="130"/>
      <c r="L36" s="131">
        <f t="shared" si="2"/>
        <v>0</v>
      </c>
      <c r="M36" s="131">
        <v>0</v>
      </c>
      <c r="N36" s="131">
        <v>0</v>
      </c>
      <c r="O36" s="131">
        <f t="shared" si="3"/>
        <v>0</v>
      </c>
      <c r="P36" s="131">
        <v>0</v>
      </c>
      <c r="Q36" s="132">
        <v>0</v>
      </c>
    </row>
    <row r="37" spans="2:17" ht="15.75" hidden="1" x14ac:dyDescent="0.25">
      <c r="B37" s="126" t="s">
        <v>152</v>
      </c>
      <c r="D37" s="127"/>
      <c r="E37" s="128"/>
      <c r="F37" s="129">
        <f t="shared" si="0"/>
        <v>0</v>
      </c>
      <c r="G37" s="127"/>
      <c r="H37" s="128"/>
      <c r="I37" s="129">
        <f t="shared" si="1"/>
        <v>0</v>
      </c>
      <c r="J37" s="129"/>
      <c r="K37" s="130"/>
      <c r="L37" s="131">
        <f t="shared" si="2"/>
        <v>0</v>
      </c>
      <c r="M37" s="131">
        <v>0</v>
      </c>
      <c r="N37" s="131">
        <v>0</v>
      </c>
      <c r="O37" s="131">
        <f t="shared" si="3"/>
        <v>0</v>
      </c>
      <c r="P37" s="131">
        <v>0</v>
      </c>
      <c r="Q37" s="132">
        <v>0</v>
      </c>
    </row>
    <row r="38" spans="2:17" ht="15.75" hidden="1" x14ac:dyDescent="0.25">
      <c r="B38" s="126" t="s">
        <v>154</v>
      </c>
      <c r="C38" s="110" t="s">
        <v>426</v>
      </c>
      <c r="D38" s="127"/>
      <c r="E38" s="128"/>
      <c r="F38" s="129">
        <f t="shared" si="0"/>
        <v>0</v>
      </c>
      <c r="G38" s="127"/>
      <c r="H38" s="128"/>
      <c r="I38" s="129">
        <f t="shared" si="1"/>
        <v>0</v>
      </c>
      <c r="J38" s="129"/>
      <c r="K38" s="130"/>
      <c r="L38" s="131">
        <f t="shared" si="2"/>
        <v>0</v>
      </c>
      <c r="M38" s="131">
        <v>0</v>
      </c>
      <c r="N38" s="131">
        <v>0</v>
      </c>
      <c r="O38" s="131">
        <f t="shared" si="3"/>
        <v>0</v>
      </c>
      <c r="P38" s="131">
        <v>0</v>
      </c>
      <c r="Q38" s="132">
        <v>0</v>
      </c>
    </row>
    <row r="39" spans="2:17" ht="15.75" hidden="1" x14ac:dyDescent="0.25">
      <c r="B39" s="126" t="s">
        <v>166</v>
      </c>
      <c r="C39" s="110" t="s">
        <v>427</v>
      </c>
      <c r="D39" s="127"/>
      <c r="E39" s="128"/>
      <c r="F39" s="129">
        <f t="shared" si="0"/>
        <v>0</v>
      </c>
      <c r="G39" s="127"/>
      <c r="H39" s="128"/>
      <c r="I39" s="129">
        <f t="shared" si="1"/>
        <v>0</v>
      </c>
      <c r="J39" s="129"/>
      <c r="K39" s="130"/>
      <c r="L39" s="131">
        <f t="shared" si="2"/>
        <v>0</v>
      </c>
      <c r="M39" s="131">
        <v>0</v>
      </c>
      <c r="N39" s="131">
        <v>0</v>
      </c>
      <c r="O39" s="131">
        <f t="shared" si="3"/>
        <v>0</v>
      </c>
      <c r="P39" s="131">
        <v>0</v>
      </c>
      <c r="Q39" s="132">
        <v>0</v>
      </c>
    </row>
    <row r="40" spans="2:17" ht="15.75" hidden="1" x14ac:dyDescent="0.25">
      <c r="B40" s="126" t="s">
        <v>170</v>
      </c>
      <c r="C40" s="110" t="s">
        <v>428</v>
      </c>
      <c r="D40" s="127"/>
      <c r="E40" s="128"/>
      <c r="F40" s="129">
        <f t="shared" si="0"/>
        <v>0</v>
      </c>
      <c r="G40" s="127"/>
      <c r="H40" s="128"/>
      <c r="I40" s="129">
        <f t="shared" si="1"/>
        <v>0</v>
      </c>
      <c r="J40" s="129"/>
      <c r="K40" s="130"/>
      <c r="L40" s="131">
        <v>0</v>
      </c>
      <c r="M40" s="131">
        <v>0</v>
      </c>
      <c r="N40" s="131">
        <v>0</v>
      </c>
      <c r="O40" s="131">
        <f t="shared" si="3"/>
        <v>0</v>
      </c>
      <c r="P40" s="131">
        <v>0</v>
      </c>
      <c r="Q40" s="132">
        <v>0</v>
      </c>
    </row>
    <row r="41" spans="2:17" ht="15.75" hidden="1" x14ac:dyDescent="0.25">
      <c r="B41" s="126" t="s">
        <v>174</v>
      </c>
      <c r="C41" s="110" t="s">
        <v>429</v>
      </c>
      <c r="D41" s="127"/>
      <c r="E41" s="128"/>
      <c r="F41" s="129">
        <f t="shared" si="0"/>
        <v>0</v>
      </c>
      <c r="G41" s="127"/>
      <c r="H41" s="128"/>
      <c r="I41" s="129">
        <f t="shared" si="1"/>
        <v>0</v>
      </c>
      <c r="J41" s="129"/>
      <c r="K41" s="130"/>
      <c r="L41" s="131">
        <f>+E41*0.49</f>
        <v>0</v>
      </c>
      <c r="M41" s="131">
        <v>0</v>
      </c>
      <c r="N41" s="131">
        <v>0</v>
      </c>
      <c r="O41" s="131">
        <f t="shared" si="3"/>
        <v>0</v>
      </c>
      <c r="P41" s="131">
        <v>0</v>
      </c>
      <c r="Q41" s="132">
        <f>+H41*0.51</f>
        <v>0</v>
      </c>
    </row>
    <row r="42" spans="2:17" ht="15.75" hidden="1" x14ac:dyDescent="0.25">
      <c r="B42" s="126" t="s">
        <v>180</v>
      </c>
      <c r="C42" s="110" t="s">
        <v>430</v>
      </c>
      <c r="D42" s="127"/>
      <c r="E42" s="128"/>
      <c r="F42" s="129">
        <f t="shared" si="0"/>
        <v>0</v>
      </c>
      <c r="G42" s="127"/>
      <c r="H42" s="128"/>
      <c r="I42" s="129">
        <f t="shared" si="1"/>
        <v>0</v>
      </c>
      <c r="J42" s="129"/>
      <c r="K42" s="130"/>
      <c r="L42" s="131">
        <v>0</v>
      </c>
      <c r="M42" s="131">
        <v>0</v>
      </c>
      <c r="N42" s="131">
        <v>0</v>
      </c>
      <c r="O42" s="131">
        <f t="shared" si="3"/>
        <v>0</v>
      </c>
      <c r="P42" s="131">
        <v>0</v>
      </c>
      <c r="Q42" s="132">
        <v>0</v>
      </c>
    </row>
    <row r="43" spans="2:17" ht="15.75" hidden="1" x14ac:dyDescent="0.25">
      <c r="B43" s="126" t="s">
        <v>192</v>
      </c>
      <c r="C43" s="110" t="s">
        <v>431</v>
      </c>
      <c r="D43" s="127"/>
      <c r="E43" s="128"/>
      <c r="F43" s="129">
        <f t="shared" si="0"/>
        <v>0</v>
      </c>
      <c r="G43" s="127"/>
      <c r="H43" s="128"/>
      <c r="I43" s="129">
        <f t="shared" si="1"/>
        <v>0</v>
      </c>
      <c r="J43" s="129"/>
      <c r="K43" s="130"/>
      <c r="L43" s="131">
        <v>0</v>
      </c>
      <c r="M43" s="131">
        <v>0</v>
      </c>
      <c r="N43" s="131">
        <v>0</v>
      </c>
      <c r="O43" s="131">
        <f t="shared" si="3"/>
        <v>0</v>
      </c>
      <c r="P43" s="131">
        <v>0</v>
      </c>
      <c r="Q43" s="132">
        <v>0</v>
      </c>
    </row>
    <row r="44" spans="2:17" ht="15.75" hidden="1" x14ac:dyDescent="0.25">
      <c r="B44" s="126" t="s">
        <v>192</v>
      </c>
      <c r="C44" s="110" t="s">
        <v>431</v>
      </c>
      <c r="D44" s="127"/>
      <c r="E44" s="128"/>
      <c r="F44" s="129">
        <f t="shared" si="0"/>
        <v>0</v>
      </c>
      <c r="G44" s="127"/>
      <c r="H44" s="128"/>
      <c r="I44" s="129">
        <f t="shared" si="1"/>
        <v>0</v>
      </c>
      <c r="J44" s="129"/>
      <c r="K44" s="130"/>
      <c r="L44" s="131">
        <f t="shared" si="2"/>
        <v>0</v>
      </c>
      <c r="M44" s="131"/>
      <c r="N44" s="131">
        <v>0</v>
      </c>
      <c r="O44" s="131">
        <f t="shared" si="3"/>
        <v>0</v>
      </c>
      <c r="P44" s="131"/>
      <c r="Q44" s="132">
        <v>0</v>
      </c>
    </row>
    <row r="45" spans="2:17" ht="15.75" x14ac:dyDescent="0.25">
      <c r="B45" s="126" t="s">
        <v>205</v>
      </c>
      <c r="C45" s="110" t="s">
        <v>432</v>
      </c>
      <c r="D45" s="127">
        <v>1</v>
      </c>
      <c r="E45" s="133">
        <v>-1</v>
      </c>
      <c r="F45" s="129">
        <f t="shared" si="0"/>
        <v>0</v>
      </c>
      <c r="G45" s="127">
        <v>1</v>
      </c>
      <c r="H45" s="133">
        <v>-1</v>
      </c>
      <c r="I45" s="129">
        <f t="shared" si="1"/>
        <v>0</v>
      </c>
      <c r="J45" s="129"/>
      <c r="K45" s="130"/>
      <c r="L45" s="131">
        <f t="shared" si="2"/>
        <v>-1</v>
      </c>
      <c r="M45" s="131">
        <v>0</v>
      </c>
      <c r="N45" s="131">
        <v>0</v>
      </c>
      <c r="O45" s="131">
        <f t="shared" si="3"/>
        <v>-1</v>
      </c>
      <c r="P45" s="131">
        <v>0</v>
      </c>
      <c r="Q45" s="132">
        <v>0</v>
      </c>
    </row>
    <row r="46" spans="2:17" ht="15.75" hidden="1" x14ac:dyDescent="0.25">
      <c r="B46" s="126">
        <v>103</v>
      </c>
      <c r="C46" s="110" t="s">
        <v>433</v>
      </c>
      <c r="D46" s="127"/>
      <c r="E46" s="133"/>
      <c r="F46" s="129">
        <f t="shared" si="0"/>
        <v>0</v>
      </c>
      <c r="G46" s="127"/>
      <c r="H46" s="133"/>
      <c r="I46" s="129">
        <f t="shared" si="1"/>
        <v>0</v>
      </c>
      <c r="J46" s="129"/>
      <c r="K46" s="130"/>
      <c r="L46" s="131">
        <v>0</v>
      </c>
      <c r="M46" s="131">
        <f>+E46</f>
        <v>0</v>
      </c>
      <c r="N46" s="131">
        <v>0</v>
      </c>
      <c r="O46" s="131">
        <v>0</v>
      </c>
      <c r="P46" s="131">
        <f>+H46</f>
        <v>0</v>
      </c>
      <c r="Q46" s="132">
        <v>0</v>
      </c>
    </row>
    <row r="47" spans="2:17" ht="15.75" hidden="1" x14ac:dyDescent="0.25">
      <c r="B47" s="126">
        <v>229</v>
      </c>
      <c r="C47" s="110" t="s">
        <v>434</v>
      </c>
      <c r="D47" s="127"/>
      <c r="E47" s="133"/>
      <c r="F47" s="129">
        <f t="shared" si="0"/>
        <v>0</v>
      </c>
      <c r="G47" s="127"/>
      <c r="H47" s="133"/>
      <c r="I47" s="129">
        <f t="shared" si="1"/>
        <v>0</v>
      </c>
      <c r="J47" s="129"/>
      <c r="K47" s="130"/>
      <c r="L47" s="131">
        <f t="shared" si="2"/>
        <v>0</v>
      </c>
      <c r="M47" s="131"/>
      <c r="N47" s="131">
        <v>0</v>
      </c>
      <c r="O47" s="131">
        <f t="shared" ref="O47:O49" si="4">+H47</f>
        <v>0</v>
      </c>
      <c r="P47" s="131"/>
      <c r="Q47" s="132">
        <v>0</v>
      </c>
    </row>
    <row r="48" spans="2:17" ht="15.75" hidden="1" x14ac:dyDescent="0.25">
      <c r="B48" s="126"/>
      <c r="D48" s="127"/>
      <c r="E48" s="133"/>
      <c r="F48" s="129">
        <f t="shared" si="0"/>
        <v>0</v>
      </c>
      <c r="G48" s="127"/>
      <c r="H48" s="133"/>
      <c r="I48" s="129">
        <f t="shared" si="1"/>
        <v>0</v>
      </c>
      <c r="J48" s="129"/>
      <c r="K48" s="130"/>
      <c r="L48" s="131">
        <f t="shared" si="2"/>
        <v>0</v>
      </c>
      <c r="M48" s="131"/>
      <c r="N48" s="131">
        <v>0</v>
      </c>
      <c r="O48" s="131">
        <f t="shared" si="4"/>
        <v>0</v>
      </c>
      <c r="P48" s="131"/>
      <c r="Q48" s="132">
        <v>0</v>
      </c>
    </row>
    <row r="49" spans="1:17" ht="15.75" hidden="1" x14ac:dyDescent="0.25">
      <c r="B49" s="126">
        <v>502</v>
      </c>
      <c r="C49" s="110" t="s">
        <v>435</v>
      </c>
      <c r="D49" s="127"/>
      <c r="E49" s="133"/>
      <c r="F49" s="129">
        <f t="shared" si="0"/>
        <v>0</v>
      </c>
      <c r="G49" s="127"/>
      <c r="H49" s="133"/>
      <c r="I49" s="129">
        <f t="shared" si="1"/>
        <v>0</v>
      </c>
      <c r="J49" s="129"/>
      <c r="K49" s="130"/>
      <c r="L49" s="131">
        <f t="shared" si="2"/>
        <v>0</v>
      </c>
      <c r="M49" s="131">
        <v>0</v>
      </c>
      <c r="N49" s="131">
        <v>0</v>
      </c>
      <c r="O49" s="131">
        <f t="shared" si="4"/>
        <v>0</v>
      </c>
      <c r="P49" s="131">
        <v>0</v>
      </c>
      <c r="Q49" s="132">
        <v>0</v>
      </c>
    </row>
    <row r="50" spans="1:17" ht="15.75" hidden="1" x14ac:dyDescent="0.25">
      <c r="B50" s="126">
        <v>504</v>
      </c>
      <c r="C50" s="110" t="s">
        <v>436</v>
      </c>
      <c r="D50" s="127"/>
      <c r="E50" s="133"/>
      <c r="F50" s="129">
        <f t="shared" si="0"/>
        <v>0</v>
      </c>
      <c r="G50" s="127"/>
      <c r="H50" s="133"/>
      <c r="I50" s="129">
        <f t="shared" si="1"/>
        <v>0</v>
      </c>
      <c r="J50" s="129"/>
      <c r="K50" s="130"/>
      <c r="L50" s="131">
        <f>+E50/2</f>
        <v>0</v>
      </c>
      <c r="M50" s="131">
        <f>+E50/2</f>
        <v>0</v>
      </c>
      <c r="N50" s="131">
        <v>0</v>
      </c>
      <c r="O50" s="131">
        <f>+H50/2</f>
        <v>0</v>
      </c>
      <c r="P50" s="131">
        <f>+H50/2</f>
        <v>0</v>
      </c>
      <c r="Q50" s="132">
        <v>0</v>
      </c>
    </row>
    <row r="51" spans="1:17" ht="15.75" hidden="1" x14ac:dyDescent="0.25">
      <c r="B51" s="126">
        <v>505</v>
      </c>
      <c r="C51" s="110" t="s">
        <v>437</v>
      </c>
      <c r="D51" s="127"/>
      <c r="E51" s="133"/>
      <c r="F51" s="129">
        <f t="shared" si="0"/>
        <v>0</v>
      </c>
      <c r="G51" s="127"/>
      <c r="H51" s="133"/>
      <c r="I51" s="129">
        <f t="shared" si="1"/>
        <v>0</v>
      </c>
      <c r="J51" s="129"/>
      <c r="K51" s="130"/>
      <c r="L51" s="131">
        <f t="shared" si="2"/>
        <v>0</v>
      </c>
      <c r="M51" s="131">
        <v>0</v>
      </c>
      <c r="N51" s="131">
        <f>+E51</f>
        <v>0</v>
      </c>
      <c r="O51" s="131">
        <f t="shared" ref="O51:O56" si="5">+H51</f>
        <v>0</v>
      </c>
      <c r="P51" s="131">
        <v>0</v>
      </c>
      <c r="Q51" s="132">
        <f>+H51</f>
        <v>0</v>
      </c>
    </row>
    <row r="52" spans="1:17" ht="15.75" hidden="1" x14ac:dyDescent="0.25">
      <c r="B52" s="126">
        <v>506</v>
      </c>
      <c r="C52" s="110" t="s">
        <v>438</v>
      </c>
      <c r="D52" s="127"/>
      <c r="E52" s="133"/>
      <c r="F52" s="129">
        <f t="shared" si="0"/>
        <v>0</v>
      </c>
      <c r="G52" s="127"/>
      <c r="H52" s="133"/>
      <c r="I52" s="129">
        <f t="shared" si="1"/>
        <v>0</v>
      </c>
      <c r="J52" s="129"/>
      <c r="K52" s="130"/>
      <c r="L52" s="131">
        <f t="shared" si="2"/>
        <v>0</v>
      </c>
      <c r="M52" s="131">
        <v>0</v>
      </c>
      <c r="N52" s="131">
        <f>+E52</f>
        <v>0</v>
      </c>
      <c r="O52" s="131">
        <f t="shared" si="5"/>
        <v>0</v>
      </c>
      <c r="P52" s="131">
        <v>0</v>
      </c>
      <c r="Q52" s="132">
        <f>+H52</f>
        <v>0</v>
      </c>
    </row>
    <row r="53" spans="1:17" ht="15.75" hidden="1" x14ac:dyDescent="0.25">
      <c r="B53" s="126" t="s">
        <v>439</v>
      </c>
      <c r="C53" s="110" t="s">
        <v>440</v>
      </c>
      <c r="D53" s="127"/>
      <c r="E53" s="133"/>
      <c r="F53" s="129">
        <f t="shared" si="0"/>
        <v>0</v>
      </c>
      <c r="G53" s="127"/>
      <c r="H53" s="133"/>
      <c r="I53" s="129">
        <f t="shared" si="1"/>
        <v>0</v>
      </c>
      <c r="J53" s="129"/>
      <c r="K53" s="130"/>
      <c r="L53" s="131">
        <f t="shared" si="2"/>
        <v>0</v>
      </c>
      <c r="M53" s="131">
        <v>0</v>
      </c>
      <c r="N53" s="131">
        <v>0</v>
      </c>
      <c r="O53" s="131">
        <f t="shared" si="5"/>
        <v>0</v>
      </c>
      <c r="P53" s="131">
        <v>0</v>
      </c>
      <c r="Q53" s="132">
        <v>0</v>
      </c>
    </row>
    <row r="54" spans="1:17" ht="15.75" hidden="1" x14ac:dyDescent="0.25">
      <c r="B54" s="110"/>
      <c r="D54" s="127"/>
      <c r="E54" s="133"/>
      <c r="F54" s="129">
        <f t="shared" si="0"/>
        <v>0</v>
      </c>
      <c r="G54" s="127"/>
      <c r="H54" s="133"/>
      <c r="I54" s="129">
        <f t="shared" si="1"/>
        <v>0</v>
      </c>
      <c r="J54" s="129"/>
      <c r="K54" s="130"/>
      <c r="L54" s="131">
        <f t="shared" si="2"/>
        <v>0</v>
      </c>
      <c r="M54" s="131"/>
      <c r="N54" s="131">
        <f>+E54</f>
        <v>0</v>
      </c>
      <c r="O54" s="131">
        <f t="shared" si="5"/>
        <v>0</v>
      </c>
      <c r="P54" s="131"/>
      <c r="Q54" s="132">
        <f>+H54</f>
        <v>0</v>
      </c>
    </row>
    <row r="55" spans="1:17" ht="15.75" hidden="1" x14ac:dyDescent="0.25">
      <c r="B55" s="110"/>
      <c r="D55" s="127"/>
      <c r="E55" s="133"/>
      <c r="F55" s="129">
        <f t="shared" si="0"/>
        <v>0</v>
      </c>
      <c r="G55" s="127"/>
      <c r="H55" s="133"/>
      <c r="I55" s="129">
        <f t="shared" si="1"/>
        <v>0</v>
      </c>
      <c r="J55" s="129"/>
      <c r="K55" s="130"/>
      <c r="L55" s="131">
        <f t="shared" si="2"/>
        <v>0</v>
      </c>
      <c r="M55" s="131"/>
      <c r="N55" s="131"/>
      <c r="O55" s="131">
        <f t="shared" si="5"/>
        <v>0</v>
      </c>
      <c r="P55" s="131"/>
      <c r="Q55" s="132"/>
    </row>
    <row r="56" spans="1:17" ht="15.75" hidden="1" x14ac:dyDescent="0.25">
      <c r="B56" s="110">
        <v>601</v>
      </c>
      <c r="C56" s="110" t="s">
        <v>441</v>
      </c>
      <c r="D56" s="127"/>
      <c r="E56" s="133"/>
      <c r="F56" s="129">
        <f t="shared" si="0"/>
        <v>0</v>
      </c>
      <c r="G56" s="127"/>
      <c r="H56" s="133"/>
      <c r="I56" s="129">
        <f t="shared" si="1"/>
        <v>0</v>
      </c>
      <c r="J56" s="129"/>
      <c r="K56" s="130"/>
      <c r="L56" s="131">
        <f t="shared" si="2"/>
        <v>0</v>
      </c>
      <c r="M56" s="131"/>
      <c r="N56" s="131"/>
      <c r="O56" s="131">
        <f t="shared" si="5"/>
        <v>0</v>
      </c>
      <c r="P56" s="131"/>
      <c r="Q56" s="132"/>
    </row>
    <row r="57" spans="1:17" s="135" customFormat="1" ht="15.75" x14ac:dyDescent="0.25">
      <c r="A57" s="121"/>
      <c r="B57" s="134"/>
      <c r="C57" s="135" t="s">
        <v>442</v>
      </c>
      <c r="D57" s="136">
        <f t="shared" ref="D57:I57" si="6">SUM(D9:D56)</f>
        <v>2</v>
      </c>
      <c r="E57" s="136">
        <f t="shared" si="6"/>
        <v>-2</v>
      </c>
      <c r="F57" s="136">
        <f t="shared" si="6"/>
        <v>0</v>
      </c>
      <c r="G57" s="136">
        <f t="shared" si="6"/>
        <v>2</v>
      </c>
      <c r="H57" s="136">
        <f t="shared" si="6"/>
        <v>-2</v>
      </c>
      <c r="I57" s="136">
        <f t="shared" si="6"/>
        <v>0</v>
      </c>
      <c r="J57" s="136"/>
      <c r="K57" s="137"/>
      <c r="L57" s="136">
        <f>SUM(L9:L55)</f>
        <v>-2</v>
      </c>
      <c r="M57" s="136">
        <f t="shared" ref="M57:N57" si="7">SUM(M9:M55)</f>
        <v>0</v>
      </c>
      <c r="N57" s="136">
        <f t="shared" si="7"/>
        <v>0</v>
      </c>
      <c r="O57" s="136">
        <f>SUM(O9:O55)</f>
        <v>-2</v>
      </c>
      <c r="P57" s="136">
        <f t="shared" ref="P57:Q57" si="8">SUM(P9:P55)</f>
        <v>0</v>
      </c>
      <c r="Q57" s="138">
        <f t="shared" si="8"/>
        <v>0</v>
      </c>
    </row>
    <row r="58" spans="1:17" ht="15" x14ac:dyDescent="0.2">
      <c r="A58" s="104" t="s">
        <v>352</v>
      </c>
      <c r="B58" s="139"/>
      <c r="C58" s="139"/>
      <c r="D58" s="140"/>
      <c r="E58" s="140"/>
      <c r="F58" s="129"/>
      <c r="G58" s="140"/>
      <c r="H58" s="140"/>
      <c r="I58" s="140"/>
      <c r="J58" s="140"/>
      <c r="K58" s="130"/>
      <c r="L58" s="129"/>
      <c r="M58" s="129"/>
      <c r="N58" s="129"/>
      <c r="O58" s="129"/>
      <c r="P58" s="129"/>
      <c r="Q58" s="141"/>
    </row>
    <row r="59" spans="1:17" ht="15.75" x14ac:dyDescent="0.25">
      <c r="A59" s="142">
        <v>400146</v>
      </c>
      <c r="B59" s="143" t="s">
        <v>353</v>
      </c>
      <c r="C59" s="110" t="s">
        <v>443</v>
      </c>
      <c r="D59" s="127">
        <f>+D57</f>
        <v>2</v>
      </c>
      <c r="E59" s="128">
        <f>+E57</f>
        <v>-2</v>
      </c>
      <c r="F59" s="129">
        <f>SUM(D59:E59)</f>
        <v>0</v>
      </c>
      <c r="G59" s="127">
        <f>+G57</f>
        <v>2</v>
      </c>
      <c r="H59" s="128">
        <f>+H57</f>
        <v>-2</v>
      </c>
      <c r="I59" s="129">
        <f>SUM(G59:H59)</f>
        <v>0</v>
      </c>
      <c r="J59" s="129"/>
      <c r="K59" s="130" t="s">
        <v>355</v>
      </c>
      <c r="L59" s="144">
        <f>L57-E59</f>
        <v>0</v>
      </c>
      <c r="M59" s="129"/>
      <c r="N59" s="129"/>
      <c r="O59" s="144">
        <f>O57-H59</f>
        <v>0</v>
      </c>
      <c r="P59" s="129"/>
      <c r="Q59" s="141"/>
    </row>
    <row r="60" spans="1:17" ht="15.75" x14ac:dyDescent="0.25">
      <c r="A60" s="142"/>
      <c r="B60" s="145"/>
      <c r="C60" s="110" t="s">
        <v>356</v>
      </c>
      <c r="D60" s="127">
        <v>0</v>
      </c>
      <c r="E60" s="128">
        <v>0</v>
      </c>
      <c r="F60" s="129">
        <f>SUM(D60:E60)</f>
        <v>0</v>
      </c>
      <c r="G60" s="127">
        <v>0</v>
      </c>
      <c r="H60" s="128">
        <v>0</v>
      </c>
      <c r="I60" s="129">
        <f>SUM(G60:H60)</f>
        <v>0</v>
      </c>
      <c r="J60" s="129"/>
      <c r="K60" s="130" t="s">
        <v>355</v>
      </c>
      <c r="L60" s="129"/>
      <c r="M60" s="146">
        <f>M57-E60</f>
        <v>0</v>
      </c>
      <c r="N60" s="129"/>
      <c r="O60" s="129"/>
      <c r="P60" s="146">
        <f>P57-H60</f>
        <v>0</v>
      </c>
      <c r="Q60" s="141"/>
    </row>
    <row r="61" spans="1:17" ht="15.75" x14ac:dyDescent="0.25">
      <c r="A61" s="147"/>
      <c r="B61" s="148"/>
      <c r="D61" s="127"/>
      <c r="E61" s="128"/>
      <c r="F61" s="129">
        <f>SUM(D61:E61)</f>
        <v>0</v>
      </c>
      <c r="G61" s="127"/>
      <c r="H61" s="128"/>
      <c r="I61" s="129">
        <f>SUM(G61:H61)</f>
        <v>0</v>
      </c>
      <c r="J61" s="129"/>
      <c r="K61" s="130"/>
      <c r="L61" s="129"/>
      <c r="M61" s="146"/>
      <c r="N61" s="129"/>
      <c r="O61" s="129"/>
      <c r="P61" s="146"/>
      <c r="Q61" s="141"/>
    </row>
    <row r="62" spans="1:17" ht="15.75" x14ac:dyDescent="0.25">
      <c r="B62" s="143" t="s">
        <v>357</v>
      </c>
      <c r="C62" s="110" t="s">
        <v>358</v>
      </c>
      <c r="D62" s="129">
        <f>+D57-D60-D59</f>
        <v>0</v>
      </c>
      <c r="E62" s="131">
        <f>+E57-E60-E59</f>
        <v>0</v>
      </c>
      <c r="F62" s="129">
        <f>SUM(D62:E62)</f>
        <v>0</v>
      </c>
      <c r="G62" s="129">
        <f>+G57-G60-G59</f>
        <v>0</v>
      </c>
      <c r="H62" s="131">
        <f>+H57-H60-H59</f>
        <v>0</v>
      </c>
      <c r="I62" s="129">
        <f>SUM(G62:H62)</f>
        <v>0</v>
      </c>
      <c r="J62" s="129"/>
      <c r="K62" s="130" t="s">
        <v>355</v>
      </c>
      <c r="L62" s="129"/>
      <c r="M62" s="129"/>
      <c r="N62" s="149">
        <f>N57-E62</f>
        <v>0</v>
      </c>
      <c r="O62" s="129"/>
      <c r="P62" s="129"/>
      <c r="Q62" s="150">
        <f>Q57-H62</f>
        <v>0</v>
      </c>
    </row>
    <row r="63" spans="1:17" s="135" customFormat="1" ht="16.5" thickBot="1" x14ac:dyDescent="0.3">
      <c r="A63" s="121"/>
      <c r="B63" s="134"/>
      <c r="C63" s="135" t="s">
        <v>359</v>
      </c>
      <c r="D63" s="136">
        <f>SUM(D59:D62)</f>
        <v>2</v>
      </c>
      <c r="E63" s="136">
        <f>SUM(E59:E62)</f>
        <v>-2</v>
      </c>
      <c r="F63" s="136">
        <f>SUM(D63:E63)</f>
        <v>0</v>
      </c>
      <c r="G63" s="136">
        <f>SUM(G59:G62)</f>
        <v>2</v>
      </c>
      <c r="H63" s="136">
        <f>SUM(H59:H62)</f>
        <v>-2</v>
      </c>
      <c r="I63" s="136">
        <f>SUM(I59:I62)</f>
        <v>0</v>
      </c>
      <c r="J63" s="136"/>
      <c r="K63" s="151"/>
      <c r="L63" s="152"/>
      <c r="M63" s="152"/>
      <c r="N63" s="152"/>
      <c r="O63" s="152"/>
      <c r="P63" s="152"/>
      <c r="Q63" s="153"/>
    </row>
    <row r="64" spans="1:17" x14ac:dyDescent="0.2">
      <c r="D64" s="154"/>
      <c r="E64" s="154"/>
      <c r="F64" s="154"/>
      <c r="G64" s="154"/>
      <c r="H64" s="154"/>
      <c r="I64" s="154"/>
      <c r="J64" s="154"/>
    </row>
    <row r="65" spans="1:17" x14ac:dyDescent="0.2">
      <c r="B65" s="110"/>
      <c r="C65" s="135" t="s">
        <v>392</v>
      </c>
      <c r="D65" s="155"/>
      <c r="E65" s="155"/>
      <c r="F65" s="154"/>
      <c r="G65" s="154"/>
      <c r="H65" s="154"/>
      <c r="I65" s="154"/>
      <c r="J65" s="154"/>
    </row>
    <row r="66" spans="1:17" x14ac:dyDescent="0.2">
      <c r="D66" s="154"/>
      <c r="E66" s="154"/>
      <c r="F66" s="154"/>
      <c r="G66" s="154"/>
      <c r="H66" s="154"/>
      <c r="I66" s="154"/>
      <c r="J66" s="154"/>
    </row>
    <row r="67" spans="1:17" ht="15" customHeight="1" x14ac:dyDescent="0.2">
      <c r="A67" s="156" t="s">
        <v>444</v>
      </c>
      <c r="B67" s="157"/>
      <c r="C67" s="157" t="s">
        <v>445</v>
      </c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</row>
    <row r="68" spans="1:17" ht="15" customHeight="1" x14ac:dyDescent="0.2">
      <c r="A68" s="156"/>
      <c r="B68" s="157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</row>
    <row r="69" spans="1:17" x14ac:dyDescent="0.2">
      <c r="A69" s="158"/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</row>
    <row r="70" spans="1:17" x14ac:dyDescent="0.2">
      <c r="A70" s="159"/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</row>
    <row r="71" spans="1:17" ht="24" customHeight="1" x14ac:dyDescent="0.2">
      <c r="A71" s="157"/>
      <c r="B71" s="157"/>
      <c r="C71" s="157"/>
      <c r="D71" s="157"/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</row>
    <row r="72" spans="1:17" x14ac:dyDescent="0.2">
      <c r="D72" s="155"/>
      <c r="E72" s="154"/>
      <c r="F72" s="154"/>
      <c r="G72" s="154"/>
      <c r="H72" s="154"/>
      <c r="I72" s="154"/>
      <c r="J72" s="154"/>
    </row>
    <row r="73" spans="1:17" x14ac:dyDescent="0.2">
      <c r="D73" s="160"/>
      <c r="E73" s="161"/>
      <c r="F73" s="154"/>
      <c r="G73" s="154"/>
      <c r="H73" s="154"/>
      <c r="I73" s="154"/>
      <c r="J73" s="154"/>
    </row>
    <row r="74" spans="1:17" x14ac:dyDescent="0.2">
      <c r="D74" s="160"/>
      <c r="E74" s="160"/>
      <c r="F74" s="154"/>
      <c r="G74" s="154"/>
      <c r="H74" s="154"/>
      <c r="I74" s="154"/>
      <c r="J74" s="154"/>
    </row>
    <row r="75" spans="1:17" x14ac:dyDescent="0.2">
      <c r="D75" s="160"/>
      <c r="E75" s="160"/>
      <c r="F75" s="154"/>
      <c r="G75" s="154"/>
      <c r="H75" s="154"/>
      <c r="I75" s="154"/>
      <c r="J75" s="154"/>
    </row>
    <row r="76" spans="1:17" x14ac:dyDescent="0.2">
      <c r="D76" s="160"/>
      <c r="E76" s="160"/>
      <c r="F76" s="154"/>
      <c r="G76" s="154"/>
      <c r="H76" s="154"/>
      <c r="I76" s="154"/>
      <c r="J76" s="154"/>
    </row>
    <row r="77" spans="1:17" x14ac:dyDescent="0.2">
      <c r="A77" s="162"/>
      <c r="C77" s="163"/>
      <c r="D77" s="164"/>
      <c r="E77" s="164"/>
      <c r="F77" s="154"/>
      <c r="G77" s="154"/>
      <c r="H77" s="154"/>
      <c r="I77" s="154"/>
      <c r="J77" s="154"/>
    </row>
    <row r="78" spans="1:17" x14ac:dyDescent="0.2">
      <c r="D78" s="160"/>
      <c r="E78" s="160"/>
      <c r="F78" s="154"/>
      <c r="G78" s="154"/>
      <c r="H78" s="154"/>
      <c r="I78" s="154"/>
      <c r="J78" s="154"/>
    </row>
    <row r="79" spans="1:17" x14ac:dyDescent="0.2">
      <c r="A79" s="162"/>
      <c r="C79" s="163"/>
      <c r="D79" s="164"/>
      <c r="E79" s="164"/>
      <c r="F79" s="154"/>
      <c r="G79" s="154"/>
      <c r="H79" s="154"/>
      <c r="I79" s="154"/>
      <c r="J79" s="154"/>
    </row>
    <row r="80" spans="1:17" x14ac:dyDescent="0.2">
      <c r="D80" s="160"/>
      <c r="E80" s="160"/>
      <c r="F80" s="154"/>
      <c r="G80" s="154"/>
      <c r="H80" s="154"/>
      <c r="I80" s="154"/>
      <c r="J80" s="154"/>
    </row>
    <row r="81" spans="4:10" x14ac:dyDescent="0.2">
      <c r="D81" s="165"/>
      <c r="E81" s="165"/>
      <c r="F81" s="154"/>
      <c r="G81" s="154"/>
      <c r="H81" s="154"/>
      <c r="I81" s="154"/>
      <c r="J81" s="154"/>
    </row>
    <row r="82" spans="4:10" x14ac:dyDescent="0.2">
      <c r="D82" s="165"/>
      <c r="E82" s="165"/>
      <c r="F82" s="154"/>
      <c r="G82" s="154"/>
      <c r="H82" s="154"/>
      <c r="I82" s="154"/>
      <c r="J82" s="154"/>
    </row>
    <row r="83" spans="4:10" x14ac:dyDescent="0.2">
      <c r="D83" s="155"/>
      <c r="E83" s="155"/>
      <c r="F83" s="154"/>
      <c r="G83" s="154"/>
      <c r="H83" s="154"/>
      <c r="I83" s="154"/>
      <c r="J83" s="154"/>
    </row>
    <row r="84" spans="4:10" x14ac:dyDescent="0.2">
      <c r="D84" s="155"/>
      <c r="E84" s="155"/>
      <c r="F84" s="154"/>
      <c r="G84" s="154"/>
      <c r="H84" s="154"/>
      <c r="I84" s="154"/>
      <c r="J84" s="154"/>
    </row>
    <row r="85" spans="4:10" x14ac:dyDescent="0.2">
      <c r="D85" s="155"/>
      <c r="E85" s="155"/>
      <c r="F85" s="154"/>
      <c r="G85" s="154"/>
      <c r="H85" s="154"/>
      <c r="I85" s="154"/>
      <c r="J85" s="154"/>
    </row>
    <row r="86" spans="4:10" x14ac:dyDescent="0.2">
      <c r="D86" s="155"/>
      <c r="E86" s="155"/>
      <c r="F86" s="154"/>
      <c r="G86" s="154"/>
      <c r="H86" s="154"/>
      <c r="I86" s="154"/>
      <c r="J86" s="154"/>
    </row>
    <row r="87" spans="4:10" x14ac:dyDescent="0.2">
      <c r="D87" s="155"/>
      <c r="E87" s="155"/>
      <c r="F87" s="154"/>
      <c r="G87" s="154"/>
      <c r="H87" s="154"/>
      <c r="I87" s="154"/>
      <c r="J87" s="154"/>
    </row>
    <row r="88" spans="4:10" x14ac:dyDescent="0.2">
      <c r="D88" s="155"/>
      <c r="E88" s="155"/>
      <c r="F88" s="154"/>
      <c r="G88" s="154"/>
      <c r="H88" s="154"/>
      <c r="I88" s="154"/>
      <c r="J88" s="154"/>
    </row>
    <row r="89" spans="4:10" x14ac:dyDescent="0.2">
      <c r="D89" s="155"/>
      <c r="E89" s="155"/>
      <c r="F89" s="154"/>
      <c r="G89" s="154"/>
      <c r="H89" s="154"/>
      <c r="I89" s="154"/>
      <c r="J89" s="154"/>
    </row>
    <row r="90" spans="4:10" x14ac:dyDescent="0.2">
      <c r="D90" s="155"/>
      <c r="E90" s="155"/>
      <c r="F90" s="154"/>
      <c r="G90" s="154"/>
      <c r="H90" s="154"/>
      <c r="I90" s="154"/>
      <c r="J90" s="154"/>
    </row>
    <row r="91" spans="4:10" x14ac:dyDescent="0.2">
      <c r="D91" s="155"/>
      <c r="E91" s="155"/>
      <c r="F91" s="154"/>
      <c r="G91" s="154"/>
      <c r="H91" s="154"/>
      <c r="I91" s="154"/>
      <c r="J91" s="154"/>
    </row>
    <row r="92" spans="4:10" x14ac:dyDescent="0.2">
      <c r="D92" s="155"/>
      <c r="E92" s="155"/>
      <c r="F92" s="154"/>
      <c r="G92" s="154"/>
      <c r="H92" s="154"/>
      <c r="I92" s="154"/>
      <c r="J92" s="154"/>
    </row>
    <row r="93" spans="4:10" x14ac:dyDescent="0.2">
      <c r="D93" s="155"/>
      <c r="E93" s="155"/>
      <c r="F93" s="154"/>
      <c r="G93" s="154"/>
      <c r="H93" s="154"/>
      <c r="I93" s="154"/>
      <c r="J93" s="154"/>
    </row>
    <row r="94" spans="4:10" x14ac:dyDescent="0.2">
      <c r="D94" s="155"/>
      <c r="E94" s="155"/>
      <c r="F94" s="154"/>
      <c r="G94" s="154"/>
      <c r="H94" s="154"/>
      <c r="I94" s="154"/>
      <c r="J94" s="154"/>
    </row>
    <row r="95" spans="4:10" x14ac:dyDescent="0.2">
      <c r="D95" s="155"/>
      <c r="E95" s="155"/>
      <c r="F95" s="154"/>
      <c r="G95" s="154"/>
      <c r="H95" s="154"/>
      <c r="I95" s="154"/>
      <c r="J95" s="154"/>
    </row>
    <row r="96" spans="4:10" x14ac:dyDescent="0.2">
      <c r="D96" s="155"/>
      <c r="E96" s="155"/>
      <c r="F96" s="154"/>
      <c r="G96" s="154"/>
      <c r="H96" s="154"/>
      <c r="I96" s="154"/>
      <c r="J96" s="154"/>
    </row>
    <row r="97" spans="4:10" x14ac:dyDescent="0.2">
      <c r="D97" s="155"/>
      <c r="E97" s="155"/>
      <c r="F97" s="154"/>
      <c r="G97" s="154"/>
      <c r="H97" s="154"/>
      <c r="I97" s="154"/>
      <c r="J97" s="154"/>
    </row>
    <row r="98" spans="4:10" x14ac:dyDescent="0.2">
      <c r="D98" s="155"/>
      <c r="E98" s="155"/>
      <c r="F98" s="154"/>
      <c r="G98" s="154"/>
      <c r="H98" s="154"/>
      <c r="I98" s="154"/>
      <c r="J98" s="154"/>
    </row>
    <row r="99" spans="4:10" x14ac:dyDescent="0.2">
      <c r="D99" s="155"/>
      <c r="E99" s="155"/>
      <c r="F99" s="154"/>
      <c r="G99" s="154"/>
      <c r="H99" s="154"/>
      <c r="I99" s="154"/>
      <c r="J99" s="154"/>
    </row>
    <row r="100" spans="4:10" x14ac:dyDescent="0.2">
      <c r="D100" s="155"/>
      <c r="E100" s="155"/>
      <c r="F100" s="154"/>
      <c r="G100" s="154"/>
      <c r="H100" s="154"/>
      <c r="I100" s="154"/>
      <c r="J100" s="154"/>
    </row>
    <row r="101" spans="4:10" x14ac:dyDescent="0.2">
      <c r="D101" s="155"/>
      <c r="E101" s="155"/>
      <c r="F101" s="154"/>
      <c r="G101" s="154"/>
      <c r="H101" s="154"/>
      <c r="I101" s="154"/>
      <c r="J101" s="154"/>
    </row>
    <row r="102" spans="4:10" x14ac:dyDescent="0.2">
      <c r="D102" s="155"/>
      <c r="E102" s="155"/>
      <c r="F102" s="154"/>
      <c r="G102" s="154"/>
      <c r="H102" s="154"/>
      <c r="I102" s="154"/>
      <c r="J102" s="154"/>
    </row>
    <row r="103" spans="4:10" x14ac:dyDescent="0.2">
      <c r="D103" s="155"/>
      <c r="E103" s="155"/>
      <c r="F103" s="154"/>
      <c r="G103" s="154"/>
      <c r="H103" s="154"/>
      <c r="I103" s="154"/>
      <c r="J103" s="154"/>
    </row>
    <row r="104" spans="4:10" x14ac:dyDescent="0.2">
      <c r="D104" s="155"/>
      <c r="E104" s="155"/>
      <c r="F104" s="154"/>
      <c r="G104" s="154"/>
      <c r="H104" s="154"/>
      <c r="I104" s="154"/>
      <c r="J104" s="154"/>
    </row>
    <row r="105" spans="4:10" x14ac:dyDescent="0.2">
      <c r="D105" s="155"/>
      <c r="E105" s="155"/>
      <c r="F105" s="154"/>
      <c r="G105" s="154"/>
      <c r="H105" s="154"/>
      <c r="I105" s="154"/>
      <c r="J105" s="154"/>
    </row>
    <row r="106" spans="4:10" x14ac:dyDescent="0.2">
      <c r="D106" s="155"/>
      <c r="E106" s="155"/>
      <c r="F106" s="154"/>
      <c r="G106" s="154"/>
      <c r="H106" s="154"/>
      <c r="I106" s="154"/>
      <c r="J106" s="154"/>
    </row>
    <row r="107" spans="4:10" x14ac:dyDescent="0.2">
      <c r="D107" s="155"/>
      <c r="E107" s="155"/>
      <c r="F107" s="154"/>
      <c r="G107" s="154"/>
      <c r="H107" s="154"/>
      <c r="I107" s="154"/>
      <c r="J107" s="154"/>
    </row>
    <row r="108" spans="4:10" x14ac:dyDescent="0.2">
      <c r="D108" s="155"/>
      <c r="E108" s="155"/>
      <c r="F108" s="154"/>
      <c r="G108" s="154"/>
      <c r="H108" s="154"/>
      <c r="I108" s="154"/>
      <c r="J108" s="154"/>
    </row>
    <row r="109" spans="4:10" x14ac:dyDescent="0.2">
      <c r="D109" s="155"/>
      <c r="E109" s="155"/>
      <c r="F109" s="154"/>
      <c r="G109" s="154"/>
      <c r="H109" s="154"/>
      <c r="I109" s="154"/>
      <c r="J109" s="154"/>
    </row>
    <row r="110" spans="4:10" x14ac:dyDescent="0.2">
      <c r="D110" s="155"/>
      <c r="E110" s="155"/>
      <c r="F110" s="154"/>
      <c r="G110" s="154"/>
      <c r="H110" s="154"/>
      <c r="I110" s="154"/>
      <c r="J110" s="154"/>
    </row>
    <row r="111" spans="4:10" x14ac:dyDescent="0.2">
      <c r="D111" s="155"/>
      <c r="E111" s="155"/>
      <c r="F111" s="154"/>
      <c r="G111" s="154"/>
      <c r="H111" s="154"/>
      <c r="I111" s="154"/>
      <c r="J111" s="154"/>
    </row>
    <row r="112" spans="4:10" x14ac:dyDescent="0.2">
      <c r="D112" s="155"/>
      <c r="E112" s="155"/>
      <c r="F112" s="154"/>
      <c r="G112" s="154"/>
      <c r="H112" s="154"/>
      <c r="I112" s="154"/>
      <c r="J112" s="154"/>
    </row>
    <row r="113" spans="4:10" x14ac:dyDescent="0.2">
      <c r="D113" s="155"/>
      <c r="E113" s="155"/>
      <c r="F113" s="154"/>
      <c r="G113" s="154"/>
      <c r="H113" s="154"/>
      <c r="I113" s="154"/>
      <c r="J113" s="154"/>
    </row>
    <row r="114" spans="4:10" x14ac:dyDescent="0.2">
      <c r="D114" s="155"/>
      <c r="E114" s="155"/>
      <c r="F114" s="154"/>
      <c r="G114" s="154"/>
      <c r="H114" s="154"/>
      <c r="I114" s="154"/>
      <c r="J114" s="154"/>
    </row>
    <row r="115" spans="4:10" x14ac:dyDescent="0.2">
      <c r="D115" s="155"/>
      <c r="E115" s="155"/>
      <c r="F115" s="154"/>
      <c r="G115" s="154"/>
      <c r="H115" s="154"/>
      <c r="I115" s="154"/>
      <c r="J115" s="154"/>
    </row>
    <row r="116" spans="4:10" x14ac:dyDescent="0.2">
      <c r="D116" s="155"/>
      <c r="E116" s="155"/>
      <c r="F116" s="154"/>
      <c r="G116" s="154"/>
      <c r="H116" s="154"/>
      <c r="I116" s="154"/>
      <c r="J116" s="154"/>
    </row>
    <row r="117" spans="4:10" x14ac:dyDescent="0.2">
      <c r="D117" s="155"/>
      <c r="E117" s="155"/>
      <c r="F117" s="154"/>
      <c r="G117" s="154"/>
      <c r="H117" s="154"/>
      <c r="I117" s="154"/>
      <c r="J117" s="154"/>
    </row>
    <row r="118" spans="4:10" x14ac:dyDescent="0.2">
      <c r="D118" s="155"/>
      <c r="E118" s="155"/>
      <c r="F118" s="154"/>
      <c r="G118" s="154"/>
      <c r="H118" s="154"/>
      <c r="I118" s="154"/>
      <c r="J118" s="154"/>
    </row>
    <row r="119" spans="4:10" x14ac:dyDescent="0.2">
      <c r="D119" s="155"/>
      <c r="E119" s="155"/>
      <c r="F119" s="154"/>
      <c r="G119" s="154"/>
      <c r="H119" s="154"/>
      <c r="I119" s="154"/>
      <c r="J119" s="154"/>
    </row>
    <row r="120" spans="4:10" x14ac:dyDescent="0.2">
      <c r="D120" s="155"/>
      <c r="E120" s="155"/>
      <c r="F120" s="154"/>
      <c r="G120" s="154"/>
      <c r="H120" s="154"/>
      <c r="I120" s="154"/>
      <c r="J120" s="154"/>
    </row>
    <row r="121" spans="4:10" x14ac:dyDescent="0.2">
      <c r="D121" s="155"/>
      <c r="E121" s="155"/>
      <c r="F121" s="154"/>
      <c r="G121" s="154"/>
      <c r="H121" s="154"/>
      <c r="I121" s="154"/>
      <c r="J121" s="154"/>
    </row>
    <row r="122" spans="4:10" x14ac:dyDescent="0.2">
      <c r="D122" s="155"/>
      <c r="E122" s="155"/>
      <c r="F122" s="154"/>
      <c r="G122" s="154"/>
      <c r="H122" s="154"/>
      <c r="I122" s="154"/>
      <c r="J122" s="154"/>
    </row>
    <row r="123" spans="4:10" x14ac:dyDescent="0.2">
      <c r="D123" s="155"/>
      <c r="E123" s="155"/>
      <c r="F123" s="154"/>
      <c r="G123" s="154"/>
      <c r="H123" s="154"/>
      <c r="I123" s="154"/>
      <c r="J123" s="154"/>
    </row>
    <row r="124" spans="4:10" x14ac:dyDescent="0.2">
      <c r="D124" s="155"/>
      <c r="E124" s="155"/>
      <c r="F124" s="154"/>
      <c r="G124" s="154"/>
      <c r="H124" s="154"/>
      <c r="I124" s="154"/>
      <c r="J124" s="154"/>
    </row>
    <row r="125" spans="4:10" x14ac:dyDescent="0.2">
      <c r="D125" s="155"/>
      <c r="E125" s="155"/>
      <c r="F125" s="154"/>
      <c r="G125" s="154"/>
      <c r="H125" s="154"/>
      <c r="I125" s="154"/>
      <c r="J125" s="154"/>
    </row>
    <row r="126" spans="4:10" x14ac:dyDescent="0.2">
      <c r="D126" s="155"/>
      <c r="E126" s="155"/>
      <c r="F126" s="154"/>
      <c r="G126" s="154"/>
      <c r="H126" s="154"/>
      <c r="I126" s="154"/>
      <c r="J126" s="154"/>
    </row>
    <row r="127" spans="4:10" x14ac:dyDescent="0.2">
      <c r="D127" s="155"/>
      <c r="E127" s="155"/>
      <c r="F127" s="154"/>
      <c r="G127" s="154"/>
      <c r="H127" s="154"/>
      <c r="I127" s="154"/>
      <c r="J127" s="154"/>
    </row>
    <row r="128" spans="4:10" x14ac:dyDescent="0.2">
      <c r="D128" s="155"/>
      <c r="E128" s="155"/>
      <c r="F128" s="154"/>
      <c r="G128" s="154"/>
      <c r="H128" s="154"/>
      <c r="I128" s="154"/>
      <c r="J128" s="154"/>
    </row>
    <row r="129" spans="4:10" x14ac:dyDescent="0.2">
      <c r="D129" s="155"/>
      <c r="E129" s="155"/>
      <c r="F129" s="154"/>
      <c r="G129" s="154"/>
      <c r="H129" s="154"/>
      <c r="I129" s="154"/>
      <c r="J129" s="154"/>
    </row>
    <row r="130" spans="4:10" x14ac:dyDescent="0.2">
      <c r="D130" s="155"/>
      <c r="E130" s="155"/>
      <c r="F130" s="154"/>
      <c r="G130" s="154"/>
      <c r="H130" s="154"/>
      <c r="I130" s="154"/>
      <c r="J130" s="154"/>
    </row>
  </sheetData>
  <mergeCells count="1">
    <mergeCell ref="L4:Q4"/>
  </mergeCells>
  <printOptions headings="1" gridLines="1"/>
  <pageMargins left="0.25" right="0.25" top="0.75" bottom="0.75" header="0.3" footer="0.3"/>
  <pageSetup scale="53" orientation="landscape" r:id="rId1"/>
  <headerFooter alignWithMargins="0">
    <oddHeader>&amp;LNH, DHHS&amp;C&amp;A</oddHeader>
    <oddFooter>&amp;L&amp;Z&amp;F&amp;CPage 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C5416-0BE2-4AA3-B242-548CC65C0CCB}">
  <sheetPr>
    <pageSetUpPr fitToPage="1"/>
  </sheetPr>
  <dimension ref="A1:T130"/>
  <sheetViews>
    <sheetView zoomScale="85" workbookViewId="0">
      <pane xSplit="2" ySplit="8" topLeftCell="C9" activePane="bottomRight" state="frozen"/>
      <selection activeCell="D46" sqref="D46"/>
      <selection pane="topRight" activeCell="D46" sqref="D46"/>
      <selection pane="bottomLeft" activeCell="D46" sqref="D46"/>
      <selection pane="bottomRight" activeCell="K80" sqref="K80"/>
    </sheetView>
  </sheetViews>
  <sheetFormatPr defaultColWidth="9.140625" defaultRowHeight="12.75" x14ac:dyDescent="0.2"/>
  <cols>
    <col min="1" max="1" width="14.140625" style="104" customWidth="1"/>
    <col min="2" max="2" width="5.7109375" style="104" customWidth="1"/>
    <col min="3" max="3" width="30.85546875" style="110" customWidth="1"/>
    <col min="4" max="5" width="16.42578125" style="106" customWidth="1"/>
    <col min="6" max="9" width="16.42578125" style="110" customWidth="1"/>
    <col min="10" max="10" width="4.7109375" style="110" customWidth="1"/>
    <col min="11" max="11" width="7.28515625" style="110" customWidth="1"/>
    <col min="12" max="12" width="14.5703125" style="110" bestFit="1" customWidth="1"/>
    <col min="13" max="13" width="14" style="110" customWidth="1"/>
    <col min="14" max="15" width="14.5703125" style="110" bestFit="1" customWidth="1"/>
    <col min="16" max="16" width="13.7109375" style="110" bestFit="1" customWidth="1"/>
    <col min="17" max="17" width="14.5703125" style="110" bestFit="1" customWidth="1"/>
    <col min="18" max="16384" width="9.140625" style="110"/>
  </cols>
  <sheetData>
    <row r="1" spans="1:20" ht="15.75" x14ac:dyDescent="0.25">
      <c r="A1" s="103" t="s">
        <v>0</v>
      </c>
      <c r="C1" s="105"/>
      <c r="E1" s="107"/>
      <c r="F1" s="108"/>
      <c r="G1" s="108"/>
      <c r="H1" s="107"/>
      <c r="I1" s="109"/>
      <c r="J1" s="109"/>
    </row>
    <row r="2" spans="1:20" ht="15.75" x14ac:dyDescent="0.25">
      <c r="A2" s="103" t="s">
        <v>1</v>
      </c>
      <c r="C2" s="105"/>
      <c r="E2" s="107"/>
      <c r="F2" s="108"/>
      <c r="G2" s="108"/>
      <c r="H2" s="107"/>
      <c r="I2" s="109"/>
      <c r="J2" s="109"/>
    </row>
    <row r="3" spans="1:20" ht="31.5" x14ac:dyDescent="0.2">
      <c r="A3" s="111" t="s">
        <v>5</v>
      </c>
      <c r="C3" s="105" t="s">
        <v>44</v>
      </c>
      <c r="E3" s="107"/>
      <c r="F3" s="108"/>
      <c r="G3" s="108"/>
      <c r="H3" s="107"/>
      <c r="I3" s="109"/>
      <c r="J3" s="109"/>
    </row>
    <row r="4" spans="1:20" ht="15.75" x14ac:dyDescent="0.25">
      <c r="A4" s="103" t="s">
        <v>61</v>
      </c>
      <c r="B4" s="112"/>
      <c r="C4" s="113">
        <v>44252</v>
      </c>
      <c r="E4" s="107"/>
      <c r="F4" s="108"/>
      <c r="G4" s="108"/>
      <c r="H4" s="107"/>
      <c r="I4" s="109"/>
      <c r="J4" s="109"/>
      <c r="L4" s="230" t="s">
        <v>390</v>
      </c>
      <c r="M4" s="230"/>
      <c r="N4" s="230"/>
      <c r="O4" s="230"/>
      <c r="P4" s="230"/>
      <c r="Q4" s="230"/>
    </row>
    <row r="5" spans="1:20" ht="16.5" thickBot="1" x14ac:dyDescent="0.3">
      <c r="A5" s="103"/>
      <c r="C5" s="105"/>
      <c r="E5" s="107"/>
      <c r="F5" s="108"/>
      <c r="G5" s="108"/>
      <c r="H5" s="107"/>
      <c r="I5" s="109"/>
      <c r="J5" s="109"/>
    </row>
    <row r="6" spans="1:20" s="108" customFormat="1" x14ac:dyDescent="0.2">
      <c r="A6" s="104"/>
      <c r="B6" s="104"/>
      <c r="C6" s="114"/>
      <c r="D6" s="115" t="s">
        <v>62</v>
      </c>
      <c r="E6" s="115" t="s">
        <v>62</v>
      </c>
      <c r="F6" s="115" t="s">
        <v>62</v>
      </c>
      <c r="G6" s="115" t="s">
        <v>391</v>
      </c>
      <c r="H6" s="115" t="s">
        <v>391</v>
      </c>
      <c r="I6" s="115" t="s">
        <v>391</v>
      </c>
      <c r="J6" s="115"/>
      <c r="K6" s="116"/>
      <c r="L6" s="117" t="s">
        <v>62</v>
      </c>
      <c r="M6" s="117" t="s">
        <v>62</v>
      </c>
      <c r="N6" s="117" t="s">
        <v>62</v>
      </c>
      <c r="O6" s="117" t="s">
        <v>391</v>
      </c>
      <c r="P6" s="117" t="s">
        <v>391</v>
      </c>
      <c r="Q6" s="118" t="s">
        <v>391</v>
      </c>
      <c r="T6" s="115" t="s">
        <v>392</v>
      </c>
    </row>
    <row r="7" spans="1:20" s="120" customFormat="1" x14ac:dyDescent="0.2">
      <c r="A7" s="119" t="s">
        <v>4</v>
      </c>
      <c r="B7" s="119" t="s">
        <v>393</v>
      </c>
      <c r="C7" s="120" t="s">
        <v>394</v>
      </c>
      <c r="D7" s="121" t="s">
        <v>395</v>
      </c>
      <c r="E7" s="121" t="s">
        <v>396</v>
      </c>
      <c r="F7" s="121" t="s">
        <v>397</v>
      </c>
      <c r="G7" s="121" t="s">
        <v>395</v>
      </c>
      <c r="H7" s="121" t="s">
        <v>396</v>
      </c>
      <c r="I7" s="121" t="s">
        <v>397</v>
      </c>
      <c r="J7" s="121"/>
      <c r="K7" s="122"/>
      <c r="L7" s="121" t="s">
        <v>3</v>
      </c>
      <c r="M7" s="121" t="s">
        <v>398</v>
      </c>
      <c r="N7" s="121" t="s">
        <v>377</v>
      </c>
      <c r="O7" s="121" t="s">
        <v>3</v>
      </c>
      <c r="P7" s="121" t="s">
        <v>399</v>
      </c>
      <c r="Q7" s="123" t="s">
        <v>377</v>
      </c>
    </row>
    <row r="8" spans="1:20" x14ac:dyDescent="0.2">
      <c r="C8" s="108" t="s">
        <v>400</v>
      </c>
      <c r="D8" s="121" t="s">
        <v>401</v>
      </c>
      <c r="E8" s="124" t="s">
        <v>402</v>
      </c>
      <c r="F8" s="121" t="s">
        <v>401</v>
      </c>
      <c r="G8" s="121" t="s">
        <v>401</v>
      </c>
      <c r="H8" s="124" t="s">
        <v>402</v>
      </c>
      <c r="I8" s="121" t="s">
        <v>401</v>
      </c>
      <c r="J8" s="121"/>
      <c r="K8" s="125"/>
      <c r="L8" s="121" t="s">
        <v>403</v>
      </c>
      <c r="M8" s="121" t="s">
        <v>403</v>
      </c>
      <c r="N8" s="121" t="s">
        <v>403</v>
      </c>
      <c r="O8" s="121" t="s">
        <v>403</v>
      </c>
      <c r="P8" s="121" t="s">
        <v>403</v>
      </c>
      <c r="Q8" s="123" t="s">
        <v>403</v>
      </c>
    </row>
    <row r="9" spans="1:20" ht="15.75" hidden="1" x14ac:dyDescent="0.25">
      <c r="A9" s="112"/>
      <c r="B9" s="126" t="s">
        <v>72</v>
      </c>
      <c r="C9" s="110" t="s">
        <v>404</v>
      </c>
      <c r="D9" s="127"/>
      <c r="E9" s="128"/>
      <c r="F9" s="129">
        <f t="shared" ref="F9:F56" si="0">SUM(D9:E9)</f>
        <v>0</v>
      </c>
      <c r="G9" s="127"/>
      <c r="H9" s="128"/>
      <c r="I9" s="129">
        <f t="shared" ref="I9:I56" si="1">SUM(G9:H9)</f>
        <v>0</v>
      </c>
      <c r="J9" s="129"/>
      <c r="K9" s="130"/>
      <c r="L9" s="131">
        <f t="shared" ref="L9:L56" si="2">+E9</f>
        <v>0</v>
      </c>
      <c r="M9" s="131">
        <v>0</v>
      </c>
      <c r="N9" s="131">
        <v>0</v>
      </c>
      <c r="O9" s="131">
        <v>0</v>
      </c>
      <c r="P9" s="131">
        <v>0</v>
      </c>
      <c r="Q9" s="132">
        <v>0</v>
      </c>
    </row>
    <row r="10" spans="1:20" ht="15.75" hidden="1" x14ac:dyDescent="0.25">
      <c r="B10" s="126" t="s">
        <v>76</v>
      </c>
      <c r="C10" s="110" t="s">
        <v>405</v>
      </c>
      <c r="D10" s="127"/>
      <c r="E10" s="128"/>
      <c r="F10" s="129">
        <f t="shared" si="0"/>
        <v>0</v>
      </c>
      <c r="G10" s="127"/>
      <c r="H10" s="128"/>
      <c r="I10" s="129">
        <f t="shared" si="1"/>
        <v>0</v>
      </c>
      <c r="J10" s="129"/>
      <c r="K10" s="130"/>
      <c r="L10" s="131">
        <f t="shared" si="2"/>
        <v>0</v>
      </c>
      <c r="M10" s="131">
        <v>0</v>
      </c>
      <c r="N10" s="131">
        <v>0</v>
      </c>
      <c r="O10" s="131">
        <v>0</v>
      </c>
      <c r="P10" s="131">
        <v>0</v>
      </c>
      <c r="Q10" s="132">
        <v>0</v>
      </c>
    </row>
    <row r="11" spans="1:20" ht="15.75" hidden="1" x14ac:dyDescent="0.25">
      <c r="B11" s="126" t="s">
        <v>84</v>
      </c>
      <c r="C11" s="110" t="s">
        <v>406</v>
      </c>
      <c r="D11" s="127"/>
      <c r="E11" s="128"/>
      <c r="F11" s="129">
        <f t="shared" si="0"/>
        <v>0</v>
      </c>
      <c r="G11" s="127"/>
      <c r="H11" s="128"/>
      <c r="I11" s="129">
        <f t="shared" si="1"/>
        <v>0</v>
      </c>
      <c r="J11" s="129"/>
      <c r="K11" s="130"/>
      <c r="L11" s="131">
        <f t="shared" si="2"/>
        <v>0</v>
      </c>
      <c r="M11" s="131">
        <v>0</v>
      </c>
      <c r="N11" s="131">
        <v>0</v>
      </c>
      <c r="O11" s="131">
        <v>0</v>
      </c>
      <c r="P11" s="131">
        <v>0</v>
      </c>
      <c r="Q11" s="132">
        <v>0</v>
      </c>
    </row>
    <row r="12" spans="1:20" ht="15.75" hidden="1" x14ac:dyDescent="0.25">
      <c r="B12" s="126" t="s">
        <v>86</v>
      </c>
      <c r="C12" s="110" t="s">
        <v>407</v>
      </c>
      <c r="D12" s="127"/>
      <c r="E12" s="128"/>
      <c r="F12" s="129">
        <f t="shared" si="0"/>
        <v>0</v>
      </c>
      <c r="G12" s="127"/>
      <c r="H12" s="128"/>
      <c r="I12" s="129">
        <f t="shared" si="1"/>
        <v>0</v>
      </c>
      <c r="J12" s="129"/>
      <c r="K12" s="130"/>
      <c r="L12" s="131">
        <f t="shared" si="2"/>
        <v>0</v>
      </c>
      <c r="M12" s="131">
        <v>0</v>
      </c>
      <c r="N12" s="131">
        <v>0</v>
      </c>
      <c r="O12" s="131">
        <v>0</v>
      </c>
      <c r="P12" s="131">
        <v>0</v>
      </c>
      <c r="Q12" s="132">
        <v>0</v>
      </c>
    </row>
    <row r="13" spans="1:20" ht="15.75" hidden="1" x14ac:dyDescent="0.25">
      <c r="B13" s="126" t="s">
        <v>88</v>
      </c>
      <c r="C13" s="110" t="s">
        <v>408</v>
      </c>
      <c r="D13" s="127"/>
      <c r="E13" s="128"/>
      <c r="F13" s="129">
        <f t="shared" si="0"/>
        <v>0</v>
      </c>
      <c r="G13" s="127"/>
      <c r="H13" s="128"/>
      <c r="I13" s="129">
        <f t="shared" si="1"/>
        <v>0</v>
      </c>
      <c r="J13" s="129"/>
      <c r="K13" s="130"/>
      <c r="L13" s="131">
        <f t="shared" si="2"/>
        <v>0</v>
      </c>
      <c r="M13" s="131">
        <v>0</v>
      </c>
      <c r="N13" s="131">
        <v>0</v>
      </c>
      <c r="O13" s="131">
        <v>0</v>
      </c>
      <c r="P13" s="131">
        <v>0</v>
      </c>
      <c r="Q13" s="132">
        <v>0</v>
      </c>
    </row>
    <row r="14" spans="1:20" ht="15.75" hidden="1" x14ac:dyDescent="0.25">
      <c r="B14" s="126"/>
      <c r="D14" s="127"/>
      <c r="E14" s="128"/>
      <c r="F14" s="129">
        <f t="shared" si="0"/>
        <v>0</v>
      </c>
      <c r="G14" s="127"/>
      <c r="H14" s="128"/>
      <c r="I14" s="129">
        <f t="shared" si="1"/>
        <v>0</v>
      </c>
      <c r="J14" s="129"/>
      <c r="K14" s="130"/>
      <c r="L14" s="131">
        <f t="shared" si="2"/>
        <v>0</v>
      </c>
      <c r="M14" s="131">
        <v>0</v>
      </c>
      <c r="N14" s="131">
        <v>0</v>
      </c>
      <c r="O14" s="131">
        <v>0</v>
      </c>
      <c r="P14" s="131">
        <v>0</v>
      </c>
      <c r="Q14" s="132">
        <v>0</v>
      </c>
    </row>
    <row r="15" spans="1:20" ht="15.75" hidden="1" x14ac:dyDescent="0.25">
      <c r="B15" s="126"/>
      <c r="D15" s="127"/>
      <c r="E15" s="128"/>
      <c r="F15" s="129">
        <f t="shared" si="0"/>
        <v>0</v>
      </c>
      <c r="G15" s="127"/>
      <c r="H15" s="128"/>
      <c r="I15" s="129">
        <f t="shared" si="1"/>
        <v>0</v>
      </c>
      <c r="J15" s="129"/>
      <c r="K15" s="130"/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2">
        <v>0</v>
      </c>
    </row>
    <row r="16" spans="1:20" ht="15.75" hidden="1" x14ac:dyDescent="0.25">
      <c r="B16" s="126" t="s">
        <v>90</v>
      </c>
      <c r="C16" s="110" t="s">
        <v>409</v>
      </c>
      <c r="D16" s="127"/>
      <c r="E16" s="128"/>
      <c r="F16" s="129">
        <f t="shared" si="0"/>
        <v>0</v>
      </c>
      <c r="G16" s="127"/>
      <c r="H16" s="128"/>
      <c r="I16" s="129">
        <f t="shared" si="1"/>
        <v>0</v>
      </c>
      <c r="J16" s="129"/>
      <c r="K16" s="130"/>
      <c r="L16" s="131">
        <f t="shared" si="2"/>
        <v>0</v>
      </c>
      <c r="M16" s="131">
        <v>0</v>
      </c>
      <c r="N16" s="131">
        <v>0</v>
      </c>
      <c r="O16" s="131">
        <v>0</v>
      </c>
      <c r="P16" s="131">
        <v>0</v>
      </c>
      <c r="Q16" s="132">
        <v>0</v>
      </c>
    </row>
    <row r="17" spans="1:17" ht="15.75" hidden="1" x14ac:dyDescent="0.25">
      <c r="B17" s="126" t="s">
        <v>92</v>
      </c>
      <c r="C17" s="110" t="s">
        <v>410</v>
      </c>
      <c r="D17" s="127"/>
      <c r="E17" s="128"/>
      <c r="F17" s="129">
        <f t="shared" si="0"/>
        <v>0</v>
      </c>
      <c r="G17" s="127"/>
      <c r="H17" s="128"/>
      <c r="I17" s="129">
        <f t="shared" si="1"/>
        <v>0</v>
      </c>
      <c r="J17" s="129"/>
      <c r="K17" s="130"/>
      <c r="L17" s="131">
        <f t="shared" si="2"/>
        <v>0</v>
      </c>
      <c r="M17" s="131">
        <v>0</v>
      </c>
      <c r="N17" s="131">
        <v>0</v>
      </c>
      <c r="O17" s="131">
        <v>0</v>
      </c>
      <c r="P17" s="131">
        <v>0</v>
      </c>
      <c r="Q17" s="132">
        <v>0</v>
      </c>
    </row>
    <row r="18" spans="1:17" ht="15.75" hidden="1" x14ac:dyDescent="0.25">
      <c r="B18" s="126" t="s">
        <v>94</v>
      </c>
      <c r="C18" s="110" t="s">
        <v>411</v>
      </c>
      <c r="D18" s="127"/>
      <c r="E18" s="128"/>
      <c r="F18" s="129">
        <f t="shared" si="0"/>
        <v>0</v>
      </c>
      <c r="G18" s="127"/>
      <c r="H18" s="128"/>
      <c r="I18" s="129">
        <f t="shared" si="1"/>
        <v>0</v>
      </c>
      <c r="J18" s="129"/>
      <c r="K18" s="130"/>
      <c r="L18" s="131">
        <f t="shared" si="2"/>
        <v>0</v>
      </c>
      <c r="M18" s="131">
        <v>0</v>
      </c>
      <c r="N18" s="131">
        <v>0</v>
      </c>
      <c r="O18" s="131">
        <v>0</v>
      </c>
      <c r="P18" s="131">
        <v>0</v>
      </c>
      <c r="Q18" s="132">
        <v>0</v>
      </c>
    </row>
    <row r="19" spans="1:17" ht="15.75" hidden="1" x14ac:dyDescent="0.25">
      <c r="B19" s="126"/>
      <c r="D19" s="127"/>
      <c r="E19" s="128"/>
      <c r="F19" s="129">
        <f t="shared" si="0"/>
        <v>0</v>
      </c>
      <c r="G19" s="127"/>
      <c r="H19" s="128"/>
      <c r="I19" s="129">
        <f t="shared" si="1"/>
        <v>0</v>
      </c>
      <c r="J19" s="129"/>
      <c r="K19" s="130"/>
      <c r="L19" s="131">
        <f t="shared" si="2"/>
        <v>0</v>
      </c>
      <c r="M19" s="131">
        <v>0</v>
      </c>
      <c r="N19" s="131">
        <v>0</v>
      </c>
      <c r="O19" s="131">
        <v>0</v>
      </c>
      <c r="P19" s="131">
        <v>0</v>
      </c>
      <c r="Q19" s="132">
        <v>0</v>
      </c>
    </row>
    <row r="20" spans="1:17" ht="15.75" hidden="1" x14ac:dyDescent="0.25">
      <c r="B20" s="126"/>
      <c r="D20" s="127"/>
      <c r="E20" s="128"/>
      <c r="F20" s="129">
        <f t="shared" si="0"/>
        <v>0</v>
      </c>
      <c r="G20" s="127"/>
      <c r="H20" s="128"/>
      <c r="I20" s="129">
        <f t="shared" si="1"/>
        <v>0</v>
      </c>
      <c r="J20" s="129"/>
      <c r="K20" s="130"/>
      <c r="L20" s="131">
        <f t="shared" si="2"/>
        <v>0</v>
      </c>
      <c r="M20" s="131">
        <v>0</v>
      </c>
      <c r="N20" s="131">
        <v>0</v>
      </c>
      <c r="O20" s="131">
        <v>0</v>
      </c>
      <c r="P20" s="131">
        <v>0</v>
      </c>
      <c r="Q20" s="132">
        <v>0</v>
      </c>
    </row>
    <row r="21" spans="1:17" ht="15.75" hidden="1" x14ac:dyDescent="0.25">
      <c r="B21" s="126" t="s">
        <v>100</v>
      </c>
      <c r="C21" s="110" t="s">
        <v>412</v>
      </c>
      <c r="D21" s="127"/>
      <c r="E21" s="128"/>
      <c r="F21" s="129">
        <f t="shared" si="0"/>
        <v>0</v>
      </c>
      <c r="G21" s="127"/>
      <c r="H21" s="128"/>
      <c r="I21" s="129">
        <f t="shared" si="1"/>
        <v>0</v>
      </c>
      <c r="J21" s="129"/>
      <c r="K21" s="130"/>
      <c r="L21" s="131">
        <f t="shared" si="2"/>
        <v>0</v>
      </c>
      <c r="M21" s="131">
        <v>0</v>
      </c>
      <c r="N21" s="131">
        <v>0</v>
      </c>
      <c r="O21" s="131">
        <v>0</v>
      </c>
      <c r="P21" s="131">
        <v>0</v>
      </c>
      <c r="Q21" s="132">
        <v>0</v>
      </c>
    </row>
    <row r="22" spans="1:17" ht="15.75" hidden="1" x14ac:dyDescent="0.25">
      <c r="B22" s="126" t="s">
        <v>102</v>
      </c>
      <c r="C22" s="110" t="s">
        <v>413</v>
      </c>
      <c r="D22" s="127"/>
      <c r="E22" s="128"/>
      <c r="F22" s="129">
        <f t="shared" si="0"/>
        <v>0</v>
      </c>
      <c r="G22" s="127"/>
      <c r="H22" s="128"/>
      <c r="I22" s="129">
        <f t="shared" si="1"/>
        <v>0</v>
      </c>
      <c r="J22" s="129"/>
      <c r="K22" s="130"/>
      <c r="L22" s="131">
        <f t="shared" si="2"/>
        <v>0</v>
      </c>
      <c r="M22" s="131">
        <v>0</v>
      </c>
      <c r="N22" s="131">
        <v>0</v>
      </c>
      <c r="O22" s="131">
        <v>0</v>
      </c>
      <c r="P22" s="131">
        <v>0</v>
      </c>
      <c r="Q22" s="132">
        <v>0</v>
      </c>
    </row>
    <row r="23" spans="1:17" ht="15.75" hidden="1" x14ac:dyDescent="0.25">
      <c r="B23" s="126" t="s">
        <v>104</v>
      </c>
      <c r="C23" s="110" t="s">
        <v>414</v>
      </c>
      <c r="D23" s="127"/>
      <c r="E23" s="128"/>
      <c r="F23" s="129">
        <f t="shared" si="0"/>
        <v>0</v>
      </c>
      <c r="G23" s="127"/>
      <c r="H23" s="128"/>
      <c r="I23" s="129">
        <f t="shared" si="1"/>
        <v>0</v>
      </c>
      <c r="J23" s="129"/>
      <c r="K23" s="130"/>
      <c r="L23" s="131">
        <f t="shared" si="2"/>
        <v>0</v>
      </c>
      <c r="M23" s="131">
        <v>0</v>
      </c>
      <c r="N23" s="131">
        <v>0</v>
      </c>
      <c r="O23" s="131">
        <v>0</v>
      </c>
      <c r="P23" s="131">
        <v>0</v>
      </c>
      <c r="Q23" s="132">
        <v>0</v>
      </c>
    </row>
    <row r="24" spans="1:17" ht="15.75" hidden="1" x14ac:dyDescent="0.25">
      <c r="B24" s="126" t="s">
        <v>106</v>
      </c>
      <c r="C24" s="110" t="s">
        <v>415</v>
      </c>
      <c r="D24" s="127"/>
      <c r="E24" s="128"/>
      <c r="F24" s="129">
        <f t="shared" si="0"/>
        <v>0</v>
      </c>
      <c r="G24" s="127"/>
      <c r="H24" s="128"/>
      <c r="I24" s="129">
        <f t="shared" si="1"/>
        <v>0</v>
      </c>
      <c r="J24" s="129"/>
      <c r="K24" s="130"/>
      <c r="L24" s="131">
        <f t="shared" si="2"/>
        <v>0</v>
      </c>
      <c r="M24" s="131">
        <v>0</v>
      </c>
      <c r="N24" s="131">
        <v>0</v>
      </c>
      <c r="O24" s="131">
        <v>0</v>
      </c>
      <c r="P24" s="131">
        <v>0</v>
      </c>
      <c r="Q24" s="132">
        <v>0</v>
      </c>
    </row>
    <row r="25" spans="1:17" ht="15.75" hidden="1" x14ac:dyDescent="0.25">
      <c r="B25" s="126" t="s">
        <v>108</v>
      </c>
      <c r="C25" s="110" t="s">
        <v>416</v>
      </c>
      <c r="D25" s="127"/>
      <c r="E25" s="128"/>
      <c r="F25" s="129">
        <f t="shared" si="0"/>
        <v>0</v>
      </c>
      <c r="G25" s="127"/>
      <c r="H25" s="128"/>
      <c r="I25" s="129">
        <f t="shared" si="1"/>
        <v>0</v>
      </c>
      <c r="J25" s="129"/>
      <c r="K25" s="130"/>
      <c r="L25" s="131">
        <f t="shared" si="2"/>
        <v>0</v>
      </c>
      <c r="M25" s="131">
        <v>0</v>
      </c>
      <c r="N25" s="131">
        <v>0</v>
      </c>
      <c r="O25" s="131">
        <v>0</v>
      </c>
      <c r="P25" s="131">
        <v>0</v>
      </c>
      <c r="Q25" s="132">
        <v>0</v>
      </c>
    </row>
    <row r="26" spans="1:17" ht="15.75" hidden="1" x14ac:dyDescent="0.25">
      <c r="B26" s="126" t="s">
        <v>118</v>
      </c>
      <c r="C26" s="110" t="s">
        <v>417</v>
      </c>
      <c r="D26" s="127"/>
      <c r="E26" s="128"/>
      <c r="F26" s="129">
        <f t="shared" si="0"/>
        <v>0</v>
      </c>
      <c r="G26" s="127"/>
      <c r="H26" s="128"/>
      <c r="I26" s="129">
        <f t="shared" si="1"/>
        <v>0</v>
      </c>
      <c r="J26" s="129"/>
      <c r="K26" s="130"/>
      <c r="L26" s="131">
        <f t="shared" si="2"/>
        <v>0</v>
      </c>
      <c r="M26" s="131">
        <v>0</v>
      </c>
      <c r="N26" s="131">
        <v>0</v>
      </c>
      <c r="O26" s="131">
        <v>0</v>
      </c>
      <c r="P26" s="131">
        <v>0</v>
      </c>
      <c r="Q26" s="132">
        <v>0</v>
      </c>
    </row>
    <row r="27" spans="1:17" ht="15.75" hidden="1" x14ac:dyDescent="0.25">
      <c r="B27" s="126" t="s">
        <v>120</v>
      </c>
      <c r="C27" s="110" t="s">
        <v>418</v>
      </c>
      <c r="D27" s="127"/>
      <c r="E27" s="128"/>
      <c r="F27" s="129">
        <f t="shared" si="0"/>
        <v>0</v>
      </c>
      <c r="G27" s="127"/>
      <c r="H27" s="128"/>
      <c r="I27" s="129">
        <f t="shared" si="1"/>
        <v>0</v>
      </c>
      <c r="J27" s="129"/>
      <c r="K27" s="130"/>
      <c r="L27" s="131">
        <f t="shared" si="2"/>
        <v>0</v>
      </c>
      <c r="M27" s="131">
        <v>0</v>
      </c>
      <c r="N27" s="131">
        <v>0</v>
      </c>
      <c r="O27" s="131">
        <v>0</v>
      </c>
      <c r="P27" s="131">
        <v>0</v>
      </c>
      <c r="Q27" s="132">
        <v>0</v>
      </c>
    </row>
    <row r="28" spans="1:17" ht="15.75" hidden="1" x14ac:dyDescent="0.25">
      <c r="B28" s="126" t="s">
        <v>122</v>
      </c>
      <c r="C28" s="110" t="s">
        <v>419</v>
      </c>
      <c r="D28" s="127"/>
      <c r="E28" s="128"/>
      <c r="F28" s="129">
        <f t="shared" si="0"/>
        <v>0</v>
      </c>
      <c r="G28" s="127"/>
      <c r="H28" s="128"/>
      <c r="I28" s="129">
        <f t="shared" si="1"/>
        <v>0</v>
      </c>
      <c r="J28" s="129"/>
      <c r="K28" s="130"/>
      <c r="L28" s="131">
        <v>0</v>
      </c>
      <c r="M28" s="131">
        <v>0</v>
      </c>
      <c r="N28" s="131">
        <v>0</v>
      </c>
      <c r="O28" s="131">
        <v>0</v>
      </c>
      <c r="P28" s="131">
        <v>0</v>
      </c>
      <c r="Q28" s="132">
        <v>0</v>
      </c>
    </row>
    <row r="29" spans="1:17" ht="15.75" x14ac:dyDescent="0.25">
      <c r="A29" s="112">
        <v>9255</v>
      </c>
      <c r="B29" s="126" t="s">
        <v>124</v>
      </c>
      <c r="C29" s="110" t="s">
        <v>420</v>
      </c>
      <c r="D29" s="127">
        <v>18909</v>
      </c>
      <c r="E29" s="128"/>
      <c r="F29" s="129">
        <f t="shared" si="0"/>
        <v>18909</v>
      </c>
      <c r="G29" s="127">
        <v>18909</v>
      </c>
      <c r="H29" s="128"/>
      <c r="I29" s="129">
        <f t="shared" si="1"/>
        <v>18909</v>
      </c>
      <c r="J29" s="129"/>
      <c r="K29" s="130"/>
      <c r="L29" s="131">
        <f t="shared" si="2"/>
        <v>0</v>
      </c>
      <c r="M29" s="131">
        <v>0</v>
      </c>
      <c r="N29" s="131">
        <v>0</v>
      </c>
      <c r="O29" s="131">
        <v>0</v>
      </c>
      <c r="P29" s="131">
        <v>0</v>
      </c>
      <c r="Q29" s="132">
        <v>0</v>
      </c>
    </row>
    <row r="30" spans="1:17" ht="15.75" x14ac:dyDescent="0.25">
      <c r="B30" s="126" t="s">
        <v>126</v>
      </c>
      <c r="C30" s="110" t="s">
        <v>421</v>
      </c>
      <c r="D30" s="127">
        <v>5899</v>
      </c>
      <c r="E30" s="128"/>
      <c r="F30" s="129">
        <f t="shared" si="0"/>
        <v>5899</v>
      </c>
      <c r="G30" s="127">
        <v>5899</v>
      </c>
      <c r="H30" s="128"/>
      <c r="I30" s="129">
        <f t="shared" si="1"/>
        <v>5899</v>
      </c>
      <c r="J30" s="129"/>
      <c r="K30" s="130"/>
      <c r="L30" s="131">
        <f t="shared" si="2"/>
        <v>0</v>
      </c>
      <c r="M30" s="131">
        <v>0</v>
      </c>
      <c r="N30" s="131">
        <v>0</v>
      </c>
      <c r="O30" s="131">
        <f>+H30</f>
        <v>0</v>
      </c>
      <c r="P30" s="131">
        <v>0</v>
      </c>
      <c r="Q30" s="132">
        <v>0</v>
      </c>
    </row>
    <row r="31" spans="1:17" ht="15.75" hidden="1" x14ac:dyDescent="0.25">
      <c r="B31" s="126" t="s">
        <v>128</v>
      </c>
      <c r="C31" s="110" t="s">
        <v>422</v>
      </c>
      <c r="D31" s="127"/>
      <c r="E31" s="128"/>
      <c r="F31" s="129">
        <f t="shared" si="0"/>
        <v>0</v>
      </c>
      <c r="G31" s="127"/>
      <c r="H31" s="128"/>
      <c r="I31" s="129">
        <f t="shared" si="1"/>
        <v>0</v>
      </c>
      <c r="J31" s="129"/>
      <c r="K31" s="130"/>
      <c r="L31" s="131">
        <f t="shared" si="2"/>
        <v>0</v>
      </c>
      <c r="M31" s="131">
        <v>0</v>
      </c>
      <c r="N31" s="131">
        <v>0</v>
      </c>
      <c r="O31" s="131">
        <f t="shared" ref="O31:O45" si="3">+H31</f>
        <v>0</v>
      </c>
      <c r="P31" s="131">
        <v>0</v>
      </c>
      <c r="Q31" s="132">
        <v>0</v>
      </c>
    </row>
    <row r="32" spans="1:17" ht="15.75" hidden="1" x14ac:dyDescent="0.25">
      <c r="B32" s="126"/>
      <c r="D32" s="127"/>
      <c r="E32" s="128"/>
      <c r="F32" s="129">
        <f t="shared" si="0"/>
        <v>0</v>
      </c>
      <c r="G32" s="127"/>
      <c r="H32" s="128"/>
      <c r="I32" s="129">
        <f t="shared" si="1"/>
        <v>0</v>
      </c>
      <c r="J32" s="129"/>
      <c r="K32" s="130"/>
      <c r="L32" s="131">
        <f t="shared" si="2"/>
        <v>0</v>
      </c>
      <c r="M32" s="131">
        <v>0</v>
      </c>
      <c r="N32" s="131">
        <v>0</v>
      </c>
      <c r="O32" s="131">
        <f t="shared" si="3"/>
        <v>0</v>
      </c>
      <c r="P32" s="131">
        <v>0</v>
      </c>
      <c r="Q32" s="132">
        <v>0</v>
      </c>
    </row>
    <row r="33" spans="2:17" ht="15.75" hidden="1" x14ac:dyDescent="0.25">
      <c r="B33" s="126" t="s">
        <v>136</v>
      </c>
      <c r="C33" s="110" t="s">
        <v>423</v>
      </c>
      <c r="D33" s="127"/>
      <c r="E33" s="128"/>
      <c r="F33" s="129">
        <f t="shared" si="0"/>
        <v>0</v>
      </c>
      <c r="G33" s="127"/>
      <c r="H33" s="128"/>
      <c r="I33" s="129">
        <f t="shared" si="1"/>
        <v>0</v>
      </c>
      <c r="J33" s="129"/>
      <c r="K33" s="130"/>
      <c r="L33" s="131">
        <f t="shared" si="2"/>
        <v>0</v>
      </c>
      <c r="M33" s="131">
        <v>0</v>
      </c>
      <c r="N33" s="131">
        <v>0</v>
      </c>
      <c r="O33" s="131">
        <f t="shared" si="3"/>
        <v>0</v>
      </c>
      <c r="P33" s="131">
        <v>0</v>
      </c>
      <c r="Q33" s="132">
        <v>0</v>
      </c>
    </row>
    <row r="34" spans="2:17" ht="15.75" hidden="1" x14ac:dyDescent="0.25">
      <c r="B34" s="126" t="s">
        <v>142</v>
      </c>
      <c r="D34" s="127"/>
      <c r="E34" s="128"/>
      <c r="F34" s="129">
        <f t="shared" si="0"/>
        <v>0</v>
      </c>
      <c r="G34" s="127"/>
      <c r="H34" s="128"/>
      <c r="I34" s="129">
        <f t="shared" si="1"/>
        <v>0</v>
      </c>
      <c r="J34" s="129"/>
      <c r="K34" s="130"/>
      <c r="L34" s="131">
        <f t="shared" si="2"/>
        <v>0</v>
      </c>
      <c r="M34" s="131">
        <v>0</v>
      </c>
      <c r="N34" s="131">
        <v>0</v>
      </c>
      <c r="O34" s="131">
        <f t="shared" si="3"/>
        <v>0</v>
      </c>
      <c r="P34" s="131">
        <v>0</v>
      </c>
      <c r="Q34" s="132">
        <v>0</v>
      </c>
    </row>
    <row r="35" spans="2:17" ht="15.75" hidden="1" x14ac:dyDescent="0.25">
      <c r="B35" s="126" t="s">
        <v>144</v>
      </c>
      <c r="C35" s="110" t="s">
        <v>424</v>
      </c>
      <c r="D35" s="127"/>
      <c r="E35" s="128"/>
      <c r="F35" s="129">
        <f t="shared" si="0"/>
        <v>0</v>
      </c>
      <c r="G35" s="127"/>
      <c r="H35" s="128"/>
      <c r="I35" s="129">
        <f t="shared" si="1"/>
        <v>0</v>
      </c>
      <c r="J35" s="129"/>
      <c r="K35" s="130"/>
      <c r="L35" s="131">
        <f t="shared" si="2"/>
        <v>0</v>
      </c>
      <c r="M35" s="131">
        <v>0</v>
      </c>
      <c r="N35" s="131">
        <v>0</v>
      </c>
      <c r="O35" s="131">
        <f t="shared" si="3"/>
        <v>0</v>
      </c>
      <c r="P35" s="131">
        <v>0</v>
      </c>
      <c r="Q35" s="132">
        <v>0</v>
      </c>
    </row>
    <row r="36" spans="2:17" ht="15.75" hidden="1" x14ac:dyDescent="0.25">
      <c r="B36" s="126" t="s">
        <v>150</v>
      </c>
      <c r="C36" s="110" t="s">
        <v>425</v>
      </c>
      <c r="D36" s="127"/>
      <c r="E36" s="128"/>
      <c r="F36" s="129">
        <f t="shared" si="0"/>
        <v>0</v>
      </c>
      <c r="G36" s="127"/>
      <c r="H36" s="128"/>
      <c r="I36" s="129">
        <f t="shared" si="1"/>
        <v>0</v>
      </c>
      <c r="J36" s="129"/>
      <c r="K36" s="130"/>
      <c r="L36" s="131">
        <f t="shared" si="2"/>
        <v>0</v>
      </c>
      <c r="M36" s="131">
        <v>0</v>
      </c>
      <c r="N36" s="131">
        <v>0</v>
      </c>
      <c r="O36" s="131">
        <f t="shared" si="3"/>
        <v>0</v>
      </c>
      <c r="P36" s="131">
        <v>0</v>
      </c>
      <c r="Q36" s="132">
        <v>0</v>
      </c>
    </row>
    <row r="37" spans="2:17" ht="15.75" hidden="1" x14ac:dyDescent="0.25">
      <c r="B37" s="126" t="s">
        <v>152</v>
      </c>
      <c r="D37" s="127"/>
      <c r="E37" s="128"/>
      <c r="F37" s="129">
        <f t="shared" si="0"/>
        <v>0</v>
      </c>
      <c r="G37" s="127"/>
      <c r="H37" s="128"/>
      <c r="I37" s="129">
        <f t="shared" si="1"/>
        <v>0</v>
      </c>
      <c r="J37" s="129"/>
      <c r="K37" s="130"/>
      <c r="L37" s="131">
        <f t="shared" si="2"/>
        <v>0</v>
      </c>
      <c r="M37" s="131">
        <v>0</v>
      </c>
      <c r="N37" s="131">
        <v>0</v>
      </c>
      <c r="O37" s="131">
        <f t="shared" si="3"/>
        <v>0</v>
      </c>
      <c r="P37" s="131">
        <v>0</v>
      </c>
      <c r="Q37" s="132">
        <v>0</v>
      </c>
    </row>
    <row r="38" spans="2:17" ht="15.75" hidden="1" x14ac:dyDescent="0.25">
      <c r="B38" s="126" t="s">
        <v>154</v>
      </c>
      <c r="C38" s="110" t="s">
        <v>426</v>
      </c>
      <c r="D38" s="127"/>
      <c r="E38" s="128"/>
      <c r="F38" s="129">
        <f t="shared" si="0"/>
        <v>0</v>
      </c>
      <c r="G38" s="127"/>
      <c r="H38" s="128"/>
      <c r="I38" s="129">
        <f t="shared" si="1"/>
        <v>0</v>
      </c>
      <c r="J38" s="129"/>
      <c r="K38" s="130"/>
      <c r="L38" s="131">
        <f t="shared" si="2"/>
        <v>0</v>
      </c>
      <c r="M38" s="131">
        <v>0</v>
      </c>
      <c r="N38" s="131">
        <v>0</v>
      </c>
      <c r="O38" s="131">
        <f t="shared" si="3"/>
        <v>0</v>
      </c>
      <c r="P38" s="131">
        <v>0</v>
      </c>
      <c r="Q38" s="132">
        <v>0</v>
      </c>
    </row>
    <row r="39" spans="2:17" ht="15.75" hidden="1" x14ac:dyDescent="0.25">
      <c r="B39" s="126" t="s">
        <v>166</v>
      </c>
      <c r="C39" s="110" t="s">
        <v>427</v>
      </c>
      <c r="D39" s="127"/>
      <c r="E39" s="128"/>
      <c r="F39" s="129">
        <f t="shared" si="0"/>
        <v>0</v>
      </c>
      <c r="G39" s="127"/>
      <c r="H39" s="128"/>
      <c r="I39" s="129">
        <f t="shared" si="1"/>
        <v>0</v>
      </c>
      <c r="J39" s="129"/>
      <c r="K39" s="130"/>
      <c r="L39" s="131">
        <f t="shared" si="2"/>
        <v>0</v>
      </c>
      <c r="M39" s="131">
        <v>0</v>
      </c>
      <c r="N39" s="131">
        <v>0</v>
      </c>
      <c r="O39" s="131">
        <f t="shared" si="3"/>
        <v>0</v>
      </c>
      <c r="P39" s="131">
        <v>0</v>
      </c>
      <c r="Q39" s="132">
        <v>0</v>
      </c>
    </row>
    <row r="40" spans="2:17" ht="15.75" hidden="1" x14ac:dyDescent="0.25">
      <c r="B40" s="126" t="s">
        <v>170</v>
      </c>
      <c r="C40" s="110" t="s">
        <v>428</v>
      </c>
      <c r="D40" s="127"/>
      <c r="E40" s="128"/>
      <c r="F40" s="129">
        <f t="shared" si="0"/>
        <v>0</v>
      </c>
      <c r="G40" s="127"/>
      <c r="H40" s="128"/>
      <c r="I40" s="129">
        <f t="shared" si="1"/>
        <v>0</v>
      </c>
      <c r="J40" s="129"/>
      <c r="K40" s="130"/>
      <c r="L40" s="131">
        <v>0</v>
      </c>
      <c r="M40" s="131">
        <v>0</v>
      </c>
      <c r="N40" s="131">
        <v>0</v>
      </c>
      <c r="O40" s="131">
        <f t="shared" si="3"/>
        <v>0</v>
      </c>
      <c r="P40" s="131">
        <v>0</v>
      </c>
      <c r="Q40" s="132">
        <v>0</v>
      </c>
    </row>
    <row r="41" spans="2:17" ht="15.75" hidden="1" x14ac:dyDescent="0.25">
      <c r="B41" s="126" t="s">
        <v>174</v>
      </c>
      <c r="C41" s="110" t="s">
        <v>429</v>
      </c>
      <c r="D41" s="127"/>
      <c r="E41" s="128"/>
      <c r="F41" s="129">
        <f t="shared" si="0"/>
        <v>0</v>
      </c>
      <c r="G41" s="127"/>
      <c r="H41" s="128"/>
      <c r="I41" s="129">
        <f t="shared" si="1"/>
        <v>0</v>
      </c>
      <c r="J41" s="129"/>
      <c r="K41" s="130"/>
      <c r="L41" s="131">
        <f>+E41*0.49</f>
        <v>0</v>
      </c>
      <c r="M41" s="131">
        <v>0</v>
      </c>
      <c r="N41" s="131">
        <v>0</v>
      </c>
      <c r="O41" s="131">
        <f t="shared" si="3"/>
        <v>0</v>
      </c>
      <c r="P41" s="131">
        <v>0</v>
      </c>
      <c r="Q41" s="132">
        <f>+H41*0.51</f>
        <v>0</v>
      </c>
    </row>
    <row r="42" spans="2:17" ht="15.75" x14ac:dyDescent="0.25">
      <c r="B42" s="126" t="s">
        <v>180</v>
      </c>
      <c r="C42" s="110" t="s">
        <v>430</v>
      </c>
      <c r="D42" s="127">
        <v>134952</v>
      </c>
      <c r="E42" s="128"/>
      <c r="F42" s="129">
        <f t="shared" si="0"/>
        <v>134952</v>
      </c>
      <c r="G42" s="127">
        <v>134952</v>
      </c>
      <c r="H42" s="128"/>
      <c r="I42" s="129">
        <f t="shared" si="1"/>
        <v>134952</v>
      </c>
      <c r="J42" s="129"/>
      <c r="K42" s="130"/>
      <c r="L42" s="131">
        <v>0</v>
      </c>
      <c r="M42" s="131">
        <v>0</v>
      </c>
      <c r="N42" s="131">
        <v>0</v>
      </c>
      <c r="O42" s="131">
        <f t="shared" si="3"/>
        <v>0</v>
      </c>
      <c r="P42" s="131">
        <v>0</v>
      </c>
      <c r="Q42" s="132">
        <v>0</v>
      </c>
    </row>
    <row r="43" spans="2:17" ht="15.75" hidden="1" x14ac:dyDescent="0.25">
      <c r="B43" s="126" t="s">
        <v>192</v>
      </c>
      <c r="C43" s="110" t="s">
        <v>431</v>
      </c>
      <c r="D43" s="127"/>
      <c r="E43" s="128"/>
      <c r="F43" s="129">
        <f t="shared" si="0"/>
        <v>0</v>
      </c>
      <c r="G43" s="127"/>
      <c r="H43" s="128"/>
      <c r="I43" s="129">
        <f t="shared" si="1"/>
        <v>0</v>
      </c>
      <c r="J43" s="129"/>
      <c r="K43" s="130"/>
      <c r="L43" s="131">
        <v>0</v>
      </c>
      <c r="M43" s="131">
        <v>0</v>
      </c>
      <c r="N43" s="131">
        <v>0</v>
      </c>
      <c r="O43" s="131">
        <f t="shared" si="3"/>
        <v>0</v>
      </c>
      <c r="P43" s="131">
        <v>0</v>
      </c>
      <c r="Q43" s="132">
        <v>0</v>
      </c>
    </row>
    <row r="44" spans="2:17" ht="15.75" hidden="1" x14ac:dyDescent="0.25">
      <c r="B44" s="126" t="s">
        <v>192</v>
      </c>
      <c r="C44" s="110" t="s">
        <v>431</v>
      </c>
      <c r="D44" s="127"/>
      <c r="E44" s="128"/>
      <c r="F44" s="129">
        <f t="shared" si="0"/>
        <v>0</v>
      </c>
      <c r="G44" s="127"/>
      <c r="H44" s="128"/>
      <c r="I44" s="129">
        <f t="shared" si="1"/>
        <v>0</v>
      </c>
      <c r="J44" s="129"/>
      <c r="K44" s="130"/>
      <c r="L44" s="131">
        <f t="shared" si="2"/>
        <v>0</v>
      </c>
      <c r="M44" s="131"/>
      <c r="N44" s="131">
        <v>0</v>
      </c>
      <c r="O44" s="131">
        <f t="shared" si="3"/>
        <v>0</v>
      </c>
      <c r="P44" s="131"/>
      <c r="Q44" s="132">
        <v>0</v>
      </c>
    </row>
    <row r="45" spans="2:17" ht="15.75" x14ac:dyDescent="0.25">
      <c r="B45" s="126" t="s">
        <v>205</v>
      </c>
      <c r="C45" s="110" t="s">
        <v>432</v>
      </c>
      <c r="D45" s="127">
        <v>175000</v>
      </c>
      <c r="E45" s="133"/>
      <c r="F45" s="129">
        <f t="shared" si="0"/>
        <v>175000</v>
      </c>
      <c r="G45" s="127">
        <v>175000</v>
      </c>
      <c r="H45" s="133"/>
      <c r="I45" s="129">
        <f t="shared" si="1"/>
        <v>175000</v>
      </c>
      <c r="J45" s="129"/>
      <c r="K45" s="130"/>
      <c r="L45" s="131">
        <f t="shared" si="2"/>
        <v>0</v>
      </c>
      <c r="M45" s="131">
        <v>0</v>
      </c>
      <c r="N45" s="131">
        <v>0</v>
      </c>
      <c r="O45" s="131">
        <f t="shared" si="3"/>
        <v>0</v>
      </c>
      <c r="P45" s="131">
        <v>0</v>
      </c>
      <c r="Q45" s="132">
        <v>0</v>
      </c>
    </row>
    <row r="46" spans="2:17" ht="15.75" x14ac:dyDescent="0.25">
      <c r="B46" s="126" t="s">
        <v>446</v>
      </c>
      <c r="C46" s="110" t="s">
        <v>447</v>
      </c>
      <c r="D46" s="127">
        <v>0</v>
      </c>
      <c r="E46" s="133"/>
      <c r="F46" s="129">
        <f t="shared" si="0"/>
        <v>0</v>
      </c>
      <c r="G46" s="127">
        <v>0</v>
      </c>
      <c r="H46" s="133"/>
      <c r="I46" s="129">
        <f t="shared" si="1"/>
        <v>0</v>
      </c>
      <c r="J46" s="129"/>
      <c r="K46" s="130"/>
      <c r="L46" s="131">
        <v>0</v>
      </c>
      <c r="M46" s="131">
        <f>+E46</f>
        <v>0</v>
      </c>
      <c r="N46" s="131">
        <v>0</v>
      </c>
      <c r="O46" s="131">
        <v>0</v>
      </c>
      <c r="P46" s="131">
        <f>+H46</f>
        <v>0</v>
      </c>
      <c r="Q46" s="132">
        <v>0</v>
      </c>
    </row>
    <row r="47" spans="2:17" ht="15.75" x14ac:dyDescent="0.25">
      <c r="B47" s="126" t="s">
        <v>448</v>
      </c>
      <c r="C47" s="110" t="s">
        <v>449</v>
      </c>
      <c r="D47" s="127">
        <v>6516138</v>
      </c>
      <c r="E47" s="133">
        <v>-1200000</v>
      </c>
      <c r="F47" s="129">
        <f t="shared" si="0"/>
        <v>5316138</v>
      </c>
      <c r="G47" s="127">
        <v>6516138</v>
      </c>
      <c r="H47" s="133">
        <v>-1200000</v>
      </c>
      <c r="I47" s="129">
        <f t="shared" si="1"/>
        <v>5316138</v>
      </c>
      <c r="J47" s="129"/>
      <c r="K47" s="130"/>
      <c r="L47" s="131">
        <f t="shared" si="2"/>
        <v>-1200000</v>
      </c>
      <c r="M47" s="131"/>
      <c r="N47" s="131">
        <v>0</v>
      </c>
      <c r="O47" s="131">
        <f t="shared" ref="O47:O49" si="4">+H47</f>
        <v>-1200000</v>
      </c>
      <c r="P47" s="131"/>
      <c r="Q47" s="132">
        <v>0</v>
      </c>
    </row>
    <row r="48" spans="2:17" ht="15.75" x14ac:dyDescent="0.25">
      <c r="B48" s="126" t="s">
        <v>450</v>
      </c>
      <c r="C48" s="110" t="s">
        <v>451</v>
      </c>
      <c r="D48" s="127">
        <v>2953078</v>
      </c>
      <c r="E48" s="133"/>
      <c r="F48" s="129">
        <f t="shared" si="0"/>
        <v>2953078</v>
      </c>
      <c r="G48" s="127">
        <v>2953078</v>
      </c>
      <c r="H48" s="133"/>
      <c r="I48" s="129">
        <f t="shared" si="1"/>
        <v>2953078</v>
      </c>
      <c r="J48" s="129"/>
      <c r="K48" s="130"/>
      <c r="L48" s="131">
        <f t="shared" si="2"/>
        <v>0</v>
      </c>
      <c r="M48" s="131"/>
      <c r="N48" s="131">
        <v>0</v>
      </c>
      <c r="O48" s="131">
        <f t="shared" si="4"/>
        <v>0</v>
      </c>
      <c r="P48" s="131"/>
      <c r="Q48" s="132">
        <v>0</v>
      </c>
    </row>
    <row r="49" spans="1:17" ht="15.75" x14ac:dyDescent="0.25">
      <c r="B49" s="126" t="s">
        <v>452</v>
      </c>
      <c r="C49" s="110" t="s">
        <v>453</v>
      </c>
      <c r="D49" s="127">
        <v>27484</v>
      </c>
      <c r="E49" s="133"/>
      <c r="F49" s="129">
        <f t="shared" si="0"/>
        <v>27484</v>
      </c>
      <c r="G49" s="127">
        <v>27484</v>
      </c>
      <c r="H49" s="133"/>
      <c r="I49" s="129">
        <f t="shared" si="1"/>
        <v>27484</v>
      </c>
      <c r="J49" s="129"/>
      <c r="K49" s="130"/>
      <c r="L49" s="131">
        <f t="shared" si="2"/>
        <v>0</v>
      </c>
      <c r="M49" s="131">
        <v>0</v>
      </c>
      <c r="N49" s="131">
        <v>0</v>
      </c>
      <c r="O49" s="131">
        <f t="shared" si="4"/>
        <v>0</v>
      </c>
      <c r="P49" s="131">
        <v>0</v>
      </c>
      <c r="Q49" s="132">
        <v>0</v>
      </c>
    </row>
    <row r="50" spans="1:17" ht="15.75" x14ac:dyDescent="0.25">
      <c r="B50" s="126" t="s">
        <v>454</v>
      </c>
      <c r="C50" s="110" t="s">
        <v>455</v>
      </c>
      <c r="D50" s="127">
        <v>487466</v>
      </c>
      <c r="E50" s="133"/>
      <c r="F50" s="129">
        <f t="shared" si="0"/>
        <v>487466</v>
      </c>
      <c r="G50" s="127">
        <v>487466</v>
      </c>
      <c r="H50" s="133"/>
      <c r="I50" s="129">
        <f t="shared" si="1"/>
        <v>487466</v>
      </c>
      <c r="J50" s="129"/>
      <c r="K50" s="130"/>
      <c r="L50" s="131">
        <f>+E50/2</f>
        <v>0</v>
      </c>
      <c r="M50" s="131">
        <f>+E50/2</f>
        <v>0</v>
      </c>
      <c r="N50" s="131">
        <v>0</v>
      </c>
      <c r="O50" s="131">
        <f>+H50/2</f>
        <v>0</v>
      </c>
      <c r="P50" s="131">
        <f>+H50/2</f>
        <v>0</v>
      </c>
      <c r="Q50" s="132">
        <v>0</v>
      </c>
    </row>
    <row r="51" spans="1:17" ht="15.75" hidden="1" x14ac:dyDescent="0.25">
      <c r="B51" s="126"/>
      <c r="D51" s="127"/>
      <c r="E51" s="133"/>
      <c r="F51" s="129">
        <f t="shared" si="0"/>
        <v>0</v>
      </c>
      <c r="G51" s="127"/>
      <c r="H51" s="133"/>
      <c r="I51" s="129">
        <f t="shared" si="1"/>
        <v>0</v>
      </c>
      <c r="J51" s="129"/>
      <c r="K51" s="130"/>
      <c r="L51" s="131">
        <f t="shared" si="2"/>
        <v>0</v>
      </c>
      <c r="M51" s="131">
        <v>0</v>
      </c>
      <c r="N51" s="131">
        <f>+E51</f>
        <v>0</v>
      </c>
      <c r="O51" s="131">
        <f t="shared" ref="O51:O56" si="5">+H51</f>
        <v>0</v>
      </c>
      <c r="P51" s="131">
        <v>0</v>
      </c>
      <c r="Q51" s="132">
        <f>+H51</f>
        <v>0</v>
      </c>
    </row>
    <row r="52" spans="1:17" ht="15.75" hidden="1" x14ac:dyDescent="0.25">
      <c r="B52" s="126"/>
      <c r="D52" s="127"/>
      <c r="E52" s="133"/>
      <c r="F52" s="129">
        <f t="shared" si="0"/>
        <v>0</v>
      </c>
      <c r="G52" s="127"/>
      <c r="H52" s="133"/>
      <c r="I52" s="129">
        <f t="shared" si="1"/>
        <v>0</v>
      </c>
      <c r="J52" s="129"/>
      <c r="K52" s="130"/>
      <c r="L52" s="131">
        <f t="shared" si="2"/>
        <v>0</v>
      </c>
      <c r="M52" s="131">
        <v>0</v>
      </c>
      <c r="N52" s="131">
        <f>+E52</f>
        <v>0</v>
      </c>
      <c r="O52" s="131">
        <f t="shared" si="5"/>
        <v>0</v>
      </c>
      <c r="P52" s="131">
        <v>0</v>
      </c>
      <c r="Q52" s="132">
        <f>+H52</f>
        <v>0</v>
      </c>
    </row>
    <row r="53" spans="1:17" ht="15.75" hidden="1" x14ac:dyDescent="0.25">
      <c r="B53" s="126"/>
      <c r="D53" s="127"/>
      <c r="E53" s="133"/>
      <c r="F53" s="129">
        <f t="shared" si="0"/>
        <v>0</v>
      </c>
      <c r="G53" s="127"/>
      <c r="H53" s="133"/>
      <c r="I53" s="129">
        <f t="shared" si="1"/>
        <v>0</v>
      </c>
      <c r="J53" s="129"/>
      <c r="K53" s="130"/>
      <c r="L53" s="131">
        <f t="shared" si="2"/>
        <v>0</v>
      </c>
      <c r="M53" s="131">
        <v>0</v>
      </c>
      <c r="N53" s="131">
        <v>0</v>
      </c>
      <c r="O53" s="131">
        <f t="shared" si="5"/>
        <v>0</v>
      </c>
      <c r="P53" s="131">
        <v>0</v>
      </c>
      <c r="Q53" s="132">
        <v>0</v>
      </c>
    </row>
    <row r="54" spans="1:17" ht="15.75" hidden="1" x14ac:dyDescent="0.25">
      <c r="B54" s="110"/>
      <c r="D54" s="127"/>
      <c r="E54" s="133"/>
      <c r="F54" s="129">
        <f t="shared" si="0"/>
        <v>0</v>
      </c>
      <c r="G54" s="127"/>
      <c r="H54" s="133"/>
      <c r="I54" s="129">
        <f t="shared" si="1"/>
        <v>0</v>
      </c>
      <c r="J54" s="129"/>
      <c r="K54" s="130"/>
      <c r="L54" s="131">
        <f t="shared" si="2"/>
        <v>0</v>
      </c>
      <c r="M54" s="131"/>
      <c r="N54" s="131">
        <f>+E54</f>
        <v>0</v>
      </c>
      <c r="O54" s="131">
        <f t="shared" si="5"/>
        <v>0</v>
      </c>
      <c r="P54" s="131"/>
      <c r="Q54" s="132">
        <f>+H54</f>
        <v>0</v>
      </c>
    </row>
    <row r="55" spans="1:17" ht="15.75" hidden="1" x14ac:dyDescent="0.25">
      <c r="B55" s="110"/>
      <c r="D55" s="127"/>
      <c r="E55" s="133"/>
      <c r="F55" s="129">
        <f t="shared" si="0"/>
        <v>0</v>
      </c>
      <c r="G55" s="127"/>
      <c r="H55" s="133"/>
      <c r="I55" s="129">
        <f t="shared" si="1"/>
        <v>0</v>
      </c>
      <c r="J55" s="129"/>
      <c r="K55" s="130"/>
      <c r="L55" s="131">
        <f t="shared" si="2"/>
        <v>0</v>
      </c>
      <c r="M55" s="131"/>
      <c r="N55" s="131"/>
      <c r="O55" s="131">
        <f t="shared" si="5"/>
        <v>0</v>
      </c>
      <c r="P55" s="131"/>
      <c r="Q55" s="132"/>
    </row>
    <row r="56" spans="1:17" ht="15.75" hidden="1" x14ac:dyDescent="0.25">
      <c r="B56" s="110"/>
      <c r="D56" s="127"/>
      <c r="E56" s="133"/>
      <c r="F56" s="129">
        <f t="shared" si="0"/>
        <v>0</v>
      </c>
      <c r="G56" s="127"/>
      <c r="H56" s="133"/>
      <c r="I56" s="129">
        <f t="shared" si="1"/>
        <v>0</v>
      </c>
      <c r="J56" s="129"/>
      <c r="K56" s="130"/>
      <c r="L56" s="131">
        <f t="shared" si="2"/>
        <v>0</v>
      </c>
      <c r="M56" s="131"/>
      <c r="N56" s="131"/>
      <c r="O56" s="131">
        <f t="shared" si="5"/>
        <v>0</v>
      </c>
      <c r="P56" s="131"/>
      <c r="Q56" s="132"/>
    </row>
    <row r="57" spans="1:17" s="135" customFormat="1" ht="15.75" x14ac:dyDescent="0.25">
      <c r="A57" s="121"/>
      <c r="B57" s="134"/>
      <c r="C57" s="135" t="s">
        <v>442</v>
      </c>
      <c r="D57" s="136">
        <f t="shared" ref="D57:I57" si="6">SUM(D9:D56)</f>
        <v>10318926</v>
      </c>
      <c r="E57" s="136">
        <f t="shared" si="6"/>
        <v>-1200000</v>
      </c>
      <c r="F57" s="136">
        <f t="shared" si="6"/>
        <v>9118926</v>
      </c>
      <c r="G57" s="136">
        <f t="shared" si="6"/>
        <v>10318926</v>
      </c>
      <c r="H57" s="136">
        <f t="shared" si="6"/>
        <v>-1200000</v>
      </c>
      <c r="I57" s="136">
        <f t="shared" si="6"/>
        <v>9118926</v>
      </c>
      <c r="J57" s="136"/>
      <c r="K57" s="137"/>
      <c r="L57" s="136">
        <f>SUM(L9:L55)</f>
        <v>-1200000</v>
      </c>
      <c r="M57" s="136">
        <f t="shared" ref="M57:N57" si="7">SUM(M9:M55)</f>
        <v>0</v>
      </c>
      <c r="N57" s="136">
        <f t="shared" si="7"/>
        <v>0</v>
      </c>
      <c r="O57" s="136">
        <f>SUM(O9:O55)</f>
        <v>-1200000</v>
      </c>
      <c r="P57" s="136">
        <f t="shared" ref="P57:Q57" si="8">SUM(P9:P55)</f>
        <v>0</v>
      </c>
      <c r="Q57" s="138">
        <f t="shared" si="8"/>
        <v>0</v>
      </c>
    </row>
    <row r="58" spans="1:17" ht="15" x14ac:dyDescent="0.2">
      <c r="A58" s="104" t="s">
        <v>352</v>
      </c>
      <c r="B58" s="139"/>
      <c r="C58" s="139"/>
      <c r="D58" s="140"/>
      <c r="E58" s="140"/>
      <c r="F58" s="129"/>
      <c r="G58" s="140"/>
      <c r="H58" s="140"/>
      <c r="I58" s="140"/>
      <c r="J58" s="140"/>
      <c r="K58" s="130"/>
      <c r="L58" s="129"/>
      <c r="M58" s="129"/>
      <c r="N58" s="129"/>
      <c r="O58" s="129"/>
      <c r="P58" s="129"/>
      <c r="Q58" s="141"/>
    </row>
    <row r="59" spans="1:17" ht="15.75" x14ac:dyDescent="0.25">
      <c r="A59" s="142">
        <v>404373</v>
      </c>
      <c r="B59" s="143" t="s">
        <v>353</v>
      </c>
      <c r="C59" s="110" t="s">
        <v>443</v>
      </c>
      <c r="D59" s="127">
        <v>6201279</v>
      </c>
      <c r="E59" s="128">
        <f>+E57</f>
        <v>-1200000</v>
      </c>
      <c r="F59" s="129">
        <f>SUM(D59:E59)</f>
        <v>5001279</v>
      </c>
      <c r="G59" s="127">
        <v>6201279</v>
      </c>
      <c r="H59" s="128">
        <f>+H57</f>
        <v>-1200000</v>
      </c>
      <c r="I59" s="129">
        <f>SUM(G59:H59)</f>
        <v>5001279</v>
      </c>
      <c r="J59" s="129"/>
      <c r="K59" s="130" t="s">
        <v>355</v>
      </c>
      <c r="L59" s="144">
        <f>L57-E59</f>
        <v>0</v>
      </c>
      <c r="M59" s="129"/>
      <c r="N59" s="129"/>
      <c r="O59" s="144">
        <f>O57-H59</f>
        <v>0</v>
      </c>
      <c r="P59" s="129"/>
      <c r="Q59" s="141"/>
    </row>
    <row r="60" spans="1:17" ht="15.75" x14ac:dyDescent="0.25">
      <c r="A60" s="142"/>
      <c r="B60" s="145"/>
      <c r="C60" s="110" t="s">
        <v>356</v>
      </c>
      <c r="D60" s="127">
        <v>0</v>
      </c>
      <c r="E60" s="128">
        <v>0</v>
      </c>
      <c r="F60" s="129">
        <f>SUM(D60:E60)</f>
        <v>0</v>
      </c>
      <c r="G60" s="127">
        <v>0</v>
      </c>
      <c r="H60" s="128">
        <v>0</v>
      </c>
      <c r="I60" s="129">
        <f>SUM(G60:H60)</f>
        <v>0</v>
      </c>
      <c r="J60" s="129"/>
      <c r="K60" s="130" t="s">
        <v>355</v>
      </c>
      <c r="L60" s="129"/>
      <c r="M60" s="146">
        <f>M57-E60</f>
        <v>0</v>
      </c>
      <c r="N60" s="129"/>
      <c r="O60" s="129"/>
      <c r="P60" s="146">
        <f>P57-H60</f>
        <v>0</v>
      </c>
      <c r="Q60" s="141"/>
    </row>
    <row r="61" spans="1:17" ht="15.75" hidden="1" x14ac:dyDescent="0.25">
      <c r="A61" s="147"/>
      <c r="B61" s="148"/>
      <c r="D61" s="127"/>
      <c r="E61" s="128"/>
      <c r="F61" s="129">
        <f>SUM(D61:E61)</f>
        <v>0</v>
      </c>
      <c r="G61" s="127"/>
      <c r="H61" s="128"/>
      <c r="I61" s="129">
        <f>SUM(G61:H61)</f>
        <v>0</v>
      </c>
      <c r="J61" s="129"/>
      <c r="K61" s="130"/>
      <c r="L61" s="129"/>
      <c r="M61" s="146"/>
      <c r="N61" s="129"/>
      <c r="O61" s="129"/>
      <c r="P61" s="146"/>
      <c r="Q61" s="141"/>
    </row>
    <row r="62" spans="1:17" ht="15.75" x14ac:dyDescent="0.25">
      <c r="B62" s="143" t="s">
        <v>357</v>
      </c>
      <c r="C62" s="110" t="s">
        <v>358</v>
      </c>
      <c r="D62" s="129">
        <f>+D57-D60-D59</f>
        <v>4117647</v>
      </c>
      <c r="E62" s="131">
        <f>+E57-E60-E59</f>
        <v>0</v>
      </c>
      <c r="F62" s="129">
        <f>SUM(D62:E62)</f>
        <v>4117647</v>
      </c>
      <c r="G62" s="129">
        <f>+G57-G60-G59</f>
        <v>4117647</v>
      </c>
      <c r="H62" s="131">
        <f>+H57-H60-H59</f>
        <v>0</v>
      </c>
      <c r="I62" s="129">
        <f>SUM(G62:H62)</f>
        <v>4117647</v>
      </c>
      <c r="J62" s="129"/>
      <c r="K62" s="130" t="s">
        <v>355</v>
      </c>
      <c r="L62" s="129"/>
      <c r="M62" s="129"/>
      <c r="N62" s="149">
        <f>N57-E62</f>
        <v>0</v>
      </c>
      <c r="O62" s="129"/>
      <c r="P62" s="129"/>
      <c r="Q62" s="150">
        <f>Q57-H62</f>
        <v>0</v>
      </c>
    </row>
    <row r="63" spans="1:17" s="135" customFormat="1" ht="16.5" thickBot="1" x14ac:dyDescent="0.3">
      <c r="A63" s="121"/>
      <c r="B63" s="134"/>
      <c r="C63" s="135" t="s">
        <v>359</v>
      </c>
      <c r="D63" s="136">
        <f>SUM(D59:D62)</f>
        <v>10318926</v>
      </c>
      <c r="E63" s="136">
        <f>SUM(E59:E62)</f>
        <v>-1200000</v>
      </c>
      <c r="F63" s="136">
        <f>SUM(D63:E63)</f>
        <v>9118926</v>
      </c>
      <c r="G63" s="136">
        <f>SUM(G59:G62)</f>
        <v>10318926</v>
      </c>
      <c r="H63" s="136">
        <f>SUM(H59:H62)</f>
        <v>-1200000</v>
      </c>
      <c r="I63" s="136">
        <f>SUM(I59:I62)</f>
        <v>9118926</v>
      </c>
      <c r="J63" s="136"/>
      <c r="K63" s="151"/>
      <c r="L63" s="152"/>
      <c r="M63" s="152"/>
      <c r="N63" s="152"/>
      <c r="O63" s="152"/>
      <c r="P63" s="152"/>
      <c r="Q63" s="153"/>
    </row>
    <row r="64" spans="1:17" x14ac:dyDescent="0.2">
      <c r="D64" s="154"/>
      <c r="E64" s="154"/>
      <c r="F64" s="154"/>
      <c r="G64" s="154"/>
      <c r="H64" s="154"/>
      <c r="I64" s="154"/>
      <c r="J64" s="154"/>
    </row>
    <row r="65" spans="1:17" x14ac:dyDescent="0.2">
      <c r="B65" s="110"/>
      <c r="C65" s="135" t="s">
        <v>392</v>
      </c>
      <c r="D65" s="155"/>
      <c r="E65" s="155"/>
      <c r="F65" s="154"/>
      <c r="G65" s="154"/>
      <c r="H65" s="154"/>
      <c r="I65" s="154"/>
      <c r="J65" s="154"/>
    </row>
    <row r="66" spans="1:17" x14ac:dyDescent="0.2">
      <c r="D66" s="154"/>
      <c r="E66" s="154"/>
      <c r="F66" s="154"/>
      <c r="G66" s="154"/>
      <c r="H66" s="154"/>
      <c r="I66" s="154"/>
      <c r="J66" s="154"/>
    </row>
    <row r="67" spans="1:17" ht="15" customHeight="1" x14ac:dyDescent="0.2">
      <c r="A67" s="156" t="s">
        <v>444</v>
      </c>
      <c r="B67" s="157"/>
      <c r="C67" s="157" t="s">
        <v>456</v>
      </c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</row>
    <row r="68" spans="1:17" ht="15" customHeight="1" x14ac:dyDescent="0.2">
      <c r="A68" s="156"/>
      <c r="B68" s="157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</row>
    <row r="69" spans="1:17" x14ac:dyDescent="0.2">
      <c r="A69" s="158"/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</row>
    <row r="70" spans="1:17" x14ac:dyDescent="0.2">
      <c r="A70" s="159"/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</row>
    <row r="71" spans="1:17" ht="24" customHeight="1" x14ac:dyDescent="0.2">
      <c r="A71" s="157"/>
      <c r="B71" s="157"/>
      <c r="C71" s="157"/>
      <c r="D71" s="157"/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</row>
    <row r="72" spans="1:17" x14ac:dyDescent="0.2">
      <c r="D72" s="155"/>
      <c r="E72" s="154"/>
      <c r="F72" s="154"/>
      <c r="G72" s="154"/>
      <c r="H72" s="154"/>
      <c r="I72" s="154"/>
      <c r="J72" s="154"/>
    </row>
    <row r="73" spans="1:17" x14ac:dyDescent="0.2">
      <c r="D73" s="160"/>
      <c r="E73" s="161"/>
      <c r="F73" s="154"/>
      <c r="G73" s="154"/>
      <c r="H73" s="154"/>
      <c r="I73" s="154"/>
      <c r="J73" s="154"/>
    </row>
    <row r="74" spans="1:17" x14ac:dyDescent="0.2">
      <c r="D74" s="160"/>
      <c r="E74" s="160"/>
      <c r="F74" s="154"/>
      <c r="G74" s="154"/>
      <c r="H74" s="154"/>
      <c r="I74" s="154"/>
      <c r="J74" s="154"/>
    </row>
    <row r="75" spans="1:17" x14ac:dyDescent="0.2">
      <c r="D75" s="160"/>
      <c r="E75" s="160"/>
      <c r="F75" s="154"/>
      <c r="G75" s="154"/>
      <c r="H75" s="154"/>
      <c r="I75" s="154"/>
      <c r="J75" s="154"/>
    </row>
    <row r="76" spans="1:17" x14ac:dyDescent="0.2">
      <c r="D76" s="160"/>
      <c r="E76" s="160"/>
      <c r="F76" s="154"/>
      <c r="G76" s="154"/>
      <c r="H76" s="154"/>
      <c r="I76" s="154"/>
      <c r="J76" s="154"/>
    </row>
    <row r="77" spans="1:17" x14ac:dyDescent="0.2">
      <c r="A77" s="162"/>
      <c r="C77" s="163"/>
      <c r="D77" s="164"/>
      <c r="E77" s="164"/>
      <c r="F77" s="154"/>
      <c r="G77" s="154"/>
      <c r="H77" s="154"/>
      <c r="I77" s="154"/>
      <c r="J77" s="154"/>
    </row>
    <row r="78" spans="1:17" x14ac:dyDescent="0.2">
      <c r="D78" s="160"/>
      <c r="E78" s="160"/>
      <c r="F78" s="154"/>
      <c r="G78" s="154"/>
      <c r="H78" s="154"/>
      <c r="I78" s="154"/>
      <c r="J78" s="154"/>
    </row>
    <row r="79" spans="1:17" x14ac:dyDescent="0.2">
      <c r="A79" s="162"/>
      <c r="C79" s="163"/>
      <c r="D79" s="164"/>
      <c r="E79" s="164"/>
      <c r="F79" s="154"/>
      <c r="G79" s="154"/>
      <c r="H79" s="154"/>
      <c r="I79" s="154"/>
      <c r="J79" s="154"/>
    </row>
    <row r="80" spans="1:17" x14ac:dyDescent="0.2">
      <c r="D80" s="160"/>
      <c r="E80" s="160"/>
      <c r="F80" s="154"/>
      <c r="G80" s="154"/>
      <c r="H80" s="154"/>
      <c r="I80" s="154"/>
      <c r="J80" s="154"/>
    </row>
    <row r="81" spans="4:10" x14ac:dyDescent="0.2">
      <c r="D81" s="165"/>
      <c r="E81" s="165"/>
      <c r="F81" s="154"/>
      <c r="G81" s="154"/>
      <c r="H81" s="154"/>
      <c r="I81" s="154"/>
      <c r="J81" s="154"/>
    </row>
    <row r="82" spans="4:10" x14ac:dyDescent="0.2">
      <c r="D82" s="165"/>
      <c r="E82" s="165"/>
      <c r="F82" s="154"/>
      <c r="G82" s="154"/>
      <c r="H82" s="154"/>
      <c r="I82" s="154"/>
      <c r="J82" s="154"/>
    </row>
    <row r="83" spans="4:10" x14ac:dyDescent="0.2">
      <c r="D83" s="155"/>
      <c r="E83" s="155"/>
      <c r="F83" s="154"/>
      <c r="G83" s="154"/>
      <c r="H83" s="154"/>
      <c r="I83" s="154"/>
      <c r="J83" s="154"/>
    </row>
    <row r="84" spans="4:10" x14ac:dyDescent="0.2">
      <c r="D84" s="155"/>
      <c r="E84" s="155"/>
      <c r="F84" s="154"/>
      <c r="G84" s="154"/>
      <c r="H84" s="154"/>
      <c r="I84" s="154"/>
      <c r="J84" s="154"/>
    </row>
    <row r="85" spans="4:10" x14ac:dyDescent="0.2">
      <c r="D85" s="155"/>
      <c r="E85" s="155"/>
      <c r="F85" s="154"/>
      <c r="G85" s="154"/>
      <c r="H85" s="154"/>
      <c r="I85" s="154"/>
      <c r="J85" s="154"/>
    </row>
    <row r="86" spans="4:10" x14ac:dyDescent="0.2">
      <c r="D86" s="155"/>
      <c r="E86" s="155"/>
      <c r="F86" s="154"/>
      <c r="G86" s="154"/>
      <c r="H86" s="154"/>
      <c r="I86" s="154"/>
      <c r="J86" s="154"/>
    </row>
    <row r="87" spans="4:10" x14ac:dyDescent="0.2">
      <c r="D87" s="155"/>
      <c r="E87" s="155"/>
      <c r="F87" s="154"/>
      <c r="G87" s="154"/>
      <c r="H87" s="154"/>
      <c r="I87" s="154"/>
      <c r="J87" s="154"/>
    </row>
    <row r="88" spans="4:10" x14ac:dyDescent="0.2">
      <c r="D88" s="155"/>
      <c r="E88" s="155"/>
      <c r="F88" s="154"/>
      <c r="G88" s="154"/>
      <c r="H88" s="154"/>
      <c r="I88" s="154"/>
      <c r="J88" s="154"/>
    </row>
    <row r="89" spans="4:10" x14ac:dyDescent="0.2">
      <c r="D89" s="155"/>
      <c r="E89" s="155"/>
      <c r="F89" s="154"/>
      <c r="G89" s="154"/>
      <c r="H89" s="154"/>
      <c r="I89" s="154"/>
      <c r="J89" s="154"/>
    </row>
    <row r="90" spans="4:10" x14ac:dyDescent="0.2">
      <c r="D90" s="155"/>
      <c r="E90" s="155"/>
      <c r="F90" s="154"/>
      <c r="G90" s="154"/>
      <c r="H90" s="154"/>
      <c r="I90" s="154"/>
      <c r="J90" s="154"/>
    </row>
    <row r="91" spans="4:10" x14ac:dyDescent="0.2">
      <c r="D91" s="155"/>
      <c r="E91" s="155"/>
      <c r="F91" s="154"/>
      <c r="G91" s="154"/>
      <c r="H91" s="154"/>
      <c r="I91" s="154"/>
      <c r="J91" s="154"/>
    </row>
    <row r="92" spans="4:10" x14ac:dyDescent="0.2">
      <c r="D92" s="155"/>
      <c r="E92" s="155"/>
      <c r="F92" s="154"/>
      <c r="G92" s="154"/>
      <c r="H92" s="154"/>
      <c r="I92" s="154"/>
      <c r="J92" s="154"/>
    </row>
    <row r="93" spans="4:10" x14ac:dyDescent="0.2">
      <c r="D93" s="155"/>
      <c r="E93" s="155"/>
      <c r="F93" s="154"/>
      <c r="G93" s="154"/>
      <c r="H93" s="154"/>
      <c r="I93" s="154"/>
      <c r="J93" s="154"/>
    </row>
    <row r="94" spans="4:10" x14ac:dyDescent="0.2">
      <c r="D94" s="155"/>
      <c r="E94" s="155"/>
      <c r="F94" s="154"/>
      <c r="G94" s="154"/>
      <c r="H94" s="154"/>
      <c r="I94" s="154"/>
      <c r="J94" s="154"/>
    </row>
    <row r="95" spans="4:10" x14ac:dyDescent="0.2">
      <c r="D95" s="155"/>
      <c r="E95" s="155"/>
      <c r="F95" s="154"/>
      <c r="G95" s="154"/>
      <c r="H95" s="154"/>
      <c r="I95" s="154"/>
      <c r="J95" s="154"/>
    </row>
    <row r="96" spans="4:10" x14ac:dyDescent="0.2">
      <c r="D96" s="155"/>
      <c r="E96" s="155"/>
      <c r="F96" s="154"/>
      <c r="G96" s="154"/>
      <c r="H96" s="154"/>
      <c r="I96" s="154"/>
      <c r="J96" s="154"/>
    </row>
    <row r="97" spans="4:10" x14ac:dyDescent="0.2">
      <c r="D97" s="155"/>
      <c r="E97" s="155"/>
      <c r="F97" s="154"/>
      <c r="G97" s="154"/>
      <c r="H97" s="154"/>
      <c r="I97" s="154"/>
      <c r="J97" s="154"/>
    </row>
    <row r="98" spans="4:10" x14ac:dyDescent="0.2">
      <c r="D98" s="155"/>
      <c r="E98" s="155"/>
      <c r="F98" s="154"/>
      <c r="G98" s="154"/>
      <c r="H98" s="154"/>
      <c r="I98" s="154"/>
      <c r="J98" s="154"/>
    </row>
    <row r="99" spans="4:10" x14ac:dyDescent="0.2">
      <c r="D99" s="155"/>
      <c r="E99" s="155"/>
      <c r="F99" s="154"/>
      <c r="G99" s="154"/>
      <c r="H99" s="154"/>
      <c r="I99" s="154"/>
      <c r="J99" s="154"/>
    </row>
    <row r="100" spans="4:10" x14ac:dyDescent="0.2">
      <c r="D100" s="155"/>
      <c r="E100" s="155"/>
      <c r="F100" s="154"/>
      <c r="G100" s="154"/>
      <c r="H100" s="154"/>
      <c r="I100" s="154"/>
      <c r="J100" s="154"/>
    </row>
    <row r="101" spans="4:10" x14ac:dyDescent="0.2">
      <c r="D101" s="155"/>
      <c r="E101" s="155"/>
      <c r="F101" s="154"/>
      <c r="G101" s="154"/>
      <c r="H101" s="154"/>
      <c r="I101" s="154"/>
      <c r="J101" s="154"/>
    </row>
    <row r="102" spans="4:10" x14ac:dyDescent="0.2">
      <c r="D102" s="155"/>
      <c r="E102" s="155"/>
      <c r="F102" s="154"/>
      <c r="G102" s="154"/>
      <c r="H102" s="154"/>
      <c r="I102" s="154"/>
      <c r="J102" s="154"/>
    </row>
    <row r="103" spans="4:10" x14ac:dyDescent="0.2">
      <c r="D103" s="155"/>
      <c r="E103" s="155"/>
      <c r="F103" s="154"/>
      <c r="G103" s="154"/>
      <c r="H103" s="154"/>
      <c r="I103" s="154"/>
      <c r="J103" s="154"/>
    </row>
    <row r="104" spans="4:10" x14ac:dyDescent="0.2">
      <c r="D104" s="155"/>
      <c r="E104" s="155"/>
      <c r="F104" s="154"/>
      <c r="G104" s="154"/>
      <c r="H104" s="154"/>
      <c r="I104" s="154"/>
      <c r="J104" s="154"/>
    </row>
    <row r="105" spans="4:10" x14ac:dyDescent="0.2">
      <c r="D105" s="155"/>
      <c r="E105" s="155"/>
      <c r="F105" s="154"/>
      <c r="G105" s="154"/>
      <c r="H105" s="154"/>
      <c r="I105" s="154"/>
      <c r="J105" s="154"/>
    </row>
    <row r="106" spans="4:10" x14ac:dyDescent="0.2">
      <c r="D106" s="155"/>
      <c r="E106" s="155"/>
      <c r="F106" s="154"/>
      <c r="G106" s="154"/>
      <c r="H106" s="154"/>
      <c r="I106" s="154"/>
      <c r="J106" s="154"/>
    </row>
    <row r="107" spans="4:10" x14ac:dyDescent="0.2">
      <c r="D107" s="155"/>
      <c r="E107" s="155"/>
      <c r="F107" s="154"/>
      <c r="G107" s="154"/>
      <c r="H107" s="154"/>
      <c r="I107" s="154"/>
      <c r="J107" s="154"/>
    </row>
    <row r="108" spans="4:10" x14ac:dyDescent="0.2">
      <c r="D108" s="155"/>
      <c r="E108" s="155"/>
      <c r="F108" s="154"/>
      <c r="G108" s="154"/>
      <c r="H108" s="154"/>
      <c r="I108" s="154"/>
      <c r="J108" s="154"/>
    </row>
    <row r="109" spans="4:10" x14ac:dyDescent="0.2">
      <c r="D109" s="155"/>
      <c r="E109" s="155"/>
      <c r="F109" s="154"/>
      <c r="G109" s="154"/>
      <c r="H109" s="154"/>
      <c r="I109" s="154"/>
      <c r="J109" s="154"/>
    </row>
    <row r="110" spans="4:10" x14ac:dyDescent="0.2">
      <c r="D110" s="155"/>
      <c r="E110" s="155"/>
      <c r="F110" s="154"/>
      <c r="G110" s="154"/>
      <c r="H110" s="154"/>
      <c r="I110" s="154"/>
      <c r="J110" s="154"/>
    </row>
    <row r="111" spans="4:10" x14ac:dyDescent="0.2">
      <c r="D111" s="155"/>
      <c r="E111" s="155"/>
      <c r="F111" s="154"/>
      <c r="G111" s="154"/>
      <c r="H111" s="154"/>
      <c r="I111" s="154"/>
      <c r="J111" s="154"/>
    </row>
    <row r="112" spans="4:10" x14ac:dyDescent="0.2">
      <c r="D112" s="155"/>
      <c r="E112" s="155"/>
      <c r="F112" s="154"/>
      <c r="G112" s="154"/>
      <c r="H112" s="154"/>
      <c r="I112" s="154"/>
      <c r="J112" s="154"/>
    </row>
    <row r="113" spans="4:10" x14ac:dyDescent="0.2">
      <c r="D113" s="155"/>
      <c r="E113" s="155"/>
      <c r="F113" s="154"/>
      <c r="G113" s="154"/>
      <c r="H113" s="154"/>
      <c r="I113" s="154"/>
      <c r="J113" s="154"/>
    </row>
    <row r="114" spans="4:10" x14ac:dyDescent="0.2">
      <c r="D114" s="155"/>
      <c r="E114" s="155"/>
      <c r="F114" s="154"/>
      <c r="G114" s="154"/>
      <c r="H114" s="154"/>
      <c r="I114" s="154"/>
      <c r="J114" s="154"/>
    </row>
    <row r="115" spans="4:10" x14ac:dyDescent="0.2">
      <c r="D115" s="155"/>
      <c r="E115" s="155"/>
      <c r="F115" s="154"/>
      <c r="G115" s="154"/>
      <c r="H115" s="154"/>
      <c r="I115" s="154"/>
      <c r="J115" s="154"/>
    </row>
    <row r="116" spans="4:10" x14ac:dyDescent="0.2">
      <c r="D116" s="155"/>
      <c r="E116" s="155"/>
      <c r="F116" s="154"/>
      <c r="G116" s="154"/>
      <c r="H116" s="154"/>
      <c r="I116" s="154"/>
      <c r="J116" s="154"/>
    </row>
    <row r="117" spans="4:10" x14ac:dyDescent="0.2">
      <c r="D117" s="155"/>
      <c r="E117" s="155"/>
      <c r="F117" s="154"/>
      <c r="G117" s="154"/>
      <c r="H117" s="154"/>
      <c r="I117" s="154"/>
      <c r="J117" s="154"/>
    </row>
    <row r="118" spans="4:10" x14ac:dyDescent="0.2">
      <c r="D118" s="155"/>
      <c r="E118" s="155"/>
      <c r="F118" s="154"/>
      <c r="G118" s="154"/>
      <c r="H118" s="154"/>
      <c r="I118" s="154"/>
      <c r="J118" s="154"/>
    </row>
    <row r="119" spans="4:10" x14ac:dyDescent="0.2">
      <c r="D119" s="155"/>
      <c r="E119" s="155"/>
      <c r="F119" s="154"/>
      <c r="G119" s="154"/>
      <c r="H119" s="154"/>
      <c r="I119" s="154"/>
      <c r="J119" s="154"/>
    </row>
    <row r="120" spans="4:10" x14ac:dyDescent="0.2">
      <c r="D120" s="155"/>
      <c r="E120" s="155"/>
      <c r="F120" s="154"/>
      <c r="G120" s="154"/>
      <c r="H120" s="154"/>
      <c r="I120" s="154"/>
      <c r="J120" s="154"/>
    </row>
    <row r="121" spans="4:10" x14ac:dyDescent="0.2">
      <c r="D121" s="155"/>
      <c r="E121" s="155"/>
      <c r="F121" s="154"/>
      <c r="G121" s="154"/>
      <c r="H121" s="154"/>
      <c r="I121" s="154"/>
      <c r="J121" s="154"/>
    </row>
    <row r="122" spans="4:10" x14ac:dyDescent="0.2">
      <c r="D122" s="155"/>
      <c r="E122" s="155"/>
      <c r="F122" s="154"/>
      <c r="G122" s="154"/>
      <c r="H122" s="154"/>
      <c r="I122" s="154"/>
      <c r="J122" s="154"/>
    </row>
    <row r="123" spans="4:10" x14ac:dyDescent="0.2">
      <c r="D123" s="155"/>
      <c r="E123" s="155"/>
      <c r="F123" s="154"/>
      <c r="G123" s="154"/>
      <c r="H123" s="154"/>
      <c r="I123" s="154"/>
      <c r="J123" s="154"/>
    </row>
    <row r="124" spans="4:10" x14ac:dyDescent="0.2">
      <c r="D124" s="155"/>
      <c r="E124" s="155"/>
      <c r="F124" s="154"/>
      <c r="G124" s="154"/>
      <c r="H124" s="154"/>
      <c r="I124" s="154"/>
      <c r="J124" s="154"/>
    </row>
    <row r="125" spans="4:10" x14ac:dyDescent="0.2">
      <c r="D125" s="155"/>
      <c r="E125" s="155"/>
      <c r="F125" s="154"/>
      <c r="G125" s="154"/>
      <c r="H125" s="154"/>
      <c r="I125" s="154"/>
      <c r="J125" s="154"/>
    </row>
    <row r="126" spans="4:10" x14ac:dyDescent="0.2">
      <c r="D126" s="155"/>
      <c r="E126" s="155"/>
      <c r="F126" s="154"/>
      <c r="G126" s="154"/>
      <c r="H126" s="154"/>
      <c r="I126" s="154"/>
      <c r="J126" s="154"/>
    </row>
    <row r="127" spans="4:10" x14ac:dyDescent="0.2">
      <c r="D127" s="155"/>
      <c r="E127" s="155"/>
      <c r="F127" s="154"/>
      <c r="G127" s="154"/>
      <c r="H127" s="154"/>
      <c r="I127" s="154"/>
      <c r="J127" s="154"/>
    </row>
    <row r="128" spans="4:10" x14ac:dyDescent="0.2">
      <c r="D128" s="155"/>
      <c r="E128" s="155"/>
      <c r="F128" s="154"/>
      <c r="G128" s="154"/>
      <c r="H128" s="154"/>
      <c r="I128" s="154"/>
      <c r="J128" s="154"/>
    </row>
    <row r="129" spans="4:10" x14ac:dyDescent="0.2">
      <c r="D129" s="155"/>
      <c r="E129" s="155"/>
      <c r="F129" s="154"/>
      <c r="G129" s="154"/>
      <c r="H129" s="154"/>
      <c r="I129" s="154"/>
      <c r="J129" s="154"/>
    </row>
    <row r="130" spans="4:10" x14ac:dyDescent="0.2">
      <c r="D130" s="155"/>
      <c r="E130" s="155"/>
      <c r="F130" s="154"/>
      <c r="G130" s="154"/>
      <c r="H130" s="154"/>
      <c r="I130" s="154"/>
      <c r="J130" s="154"/>
    </row>
  </sheetData>
  <mergeCells count="1">
    <mergeCell ref="L4:Q4"/>
  </mergeCells>
  <printOptions headings="1" gridLines="1"/>
  <pageMargins left="0.25" right="0.25" top="0.75" bottom="0.75" header="0.3" footer="0.3"/>
  <pageSetup scale="53" orientation="landscape" r:id="rId1"/>
  <headerFooter alignWithMargins="0">
    <oddHeader>&amp;LNH, DHHS&amp;C&amp;A</oddHeader>
    <oddFooter>&amp;L&amp;Z&amp;F&amp;CPage &amp;P of &amp;N&amp;R&amp;D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AA27B-DE6F-41B7-9909-075C11B7E360}">
  <sheetPr>
    <pageSetUpPr fitToPage="1"/>
  </sheetPr>
  <dimension ref="A1:AK81"/>
  <sheetViews>
    <sheetView workbookViewId="0">
      <selection sqref="A1:AK81"/>
    </sheetView>
  </sheetViews>
  <sheetFormatPr defaultColWidth="9.140625" defaultRowHeight="12.75" x14ac:dyDescent="0.2"/>
  <cols>
    <col min="1" max="1" width="6.28515625" style="43" customWidth="1"/>
    <col min="2" max="2" width="5.7109375" style="43" customWidth="1"/>
    <col min="3" max="3" width="30.85546875" style="168" customWidth="1"/>
    <col min="4" max="4" width="13.7109375" style="167" hidden="1" customWidth="1"/>
    <col min="5" max="5" width="13.7109375" style="168" hidden="1" customWidth="1"/>
    <col min="6" max="6" width="1.85546875" style="168" hidden="1" customWidth="1"/>
    <col min="7" max="10" width="13.7109375" style="168" hidden="1" customWidth="1"/>
    <col min="11" max="13" width="13.7109375" style="168" customWidth="1"/>
    <col min="14" max="17" width="13.7109375" style="168" hidden="1" customWidth="1"/>
    <col min="18" max="18" width="1.85546875" style="168" customWidth="1"/>
    <col min="19" max="22" width="13.7109375" style="168" hidden="1" customWidth="1"/>
    <col min="23" max="25" width="13.7109375" style="168" customWidth="1"/>
    <col min="26" max="29" width="13.7109375" style="168" hidden="1" customWidth="1"/>
    <col min="30" max="31" width="16.42578125" style="168" customWidth="1"/>
    <col min="32" max="32" width="9.140625" style="168"/>
    <col min="33" max="33" width="9.28515625" style="168" bestFit="1" customWidth="1"/>
    <col min="34" max="34" width="10.85546875" style="168" bestFit="1" customWidth="1"/>
    <col min="35" max="35" width="9.140625" style="168"/>
    <col min="36" max="36" width="9.28515625" style="168" bestFit="1" customWidth="1"/>
    <col min="37" max="37" width="10.85546875" style="168" bestFit="1" customWidth="1"/>
    <col min="38" max="16384" width="9.140625" style="168"/>
  </cols>
  <sheetData>
    <row r="1" spans="1:37" x14ac:dyDescent="0.2">
      <c r="C1" s="166" t="s">
        <v>457</v>
      </c>
    </row>
    <row r="2" spans="1:37" ht="13.5" thickBot="1" x14ac:dyDescent="0.25">
      <c r="C2" s="169" t="s">
        <v>46</v>
      </c>
    </row>
    <row r="3" spans="1:37" s="173" customFormat="1" x14ac:dyDescent="0.2">
      <c r="A3" s="170"/>
      <c r="B3" s="43"/>
      <c r="C3" s="171" t="s">
        <v>458</v>
      </c>
      <c r="D3" s="172" t="s">
        <v>459</v>
      </c>
      <c r="E3" s="172" t="s">
        <v>460</v>
      </c>
      <c r="F3" s="172"/>
      <c r="G3" s="172" t="s">
        <v>62</v>
      </c>
      <c r="H3" s="172" t="s">
        <v>62</v>
      </c>
      <c r="I3" s="172" t="s">
        <v>62</v>
      </c>
      <c r="J3" s="172" t="s">
        <v>62</v>
      </c>
      <c r="K3" s="172" t="s">
        <v>62</v>
      </c>
      <c r="L3" s="172" t="s">
        <v>62</v>
      </c>
      <c r="M3" s="172" t="s">
        <v>62</v>
      </c>
      <c r="N3" s="172" t="s">
        <v>62</v>
      </c>
      <c r="O3" s="172" t="s">
        <v>62</v>
      </c>
      <c r="P3" s="172" t="s">
        <v>62</v>
      </c>
      <c r="Q3" s="172" t="s">
        <v>62</v>
      </c>
      <c r="R3" s="172"/>
      <c r="S3" s="172" t="s">
        <v>63</v>
      </c>
      <c r="T3" s="172" t="s">
        <v>63</v>
      </c>
      <c r="U3" s="172" t="s">
        <v>63</v>
      </c>
      <c r="V3" s="172" t="s">
        <v>63</v>
      </c>
      <c r="W3" s="172" t="s">
        <v>63</v>
      </c>
      <c r="X3" s="172" t="s">
        <v>63</v>
      </c>
      <c r="Y3" s="172" t="s">
        <v>63</v>
      </c>
      <c r="Z3" s="172" t="s">
        <v>63</v>
      </c>
      <c r="AA3" s="172" t="s">
        <v>63</v>
      </c>
      <c r="AB3" s="172" t="s">
        <v>63</v>
      </c>
      <c r="AC3" s="172" t="s">
        <v>63</v>
      </c>
      <c r="AE3" s="174"/>
      <c r="AF3" s="52" t="s">
        <v>62</v>
      </c>
      <c r="AG3" s="52" t="s">
        <v>62</v>
      </c>
      <c r="AH3" s="52" t="s">
        <v>62</v>
      </c>
      <c r="AI3" s="52" t="s">
        <v>63</v>
      </c>
      <c r="AJ3" s="52" t="s">
        <v>63</v>
      </c>
      <c r="AK3" s="53" t="s">
        <v>63</v>
      </c>
    </row>
    <row r="4" spans="1:37" s="177" customFormat="1" ht="38.25" x14ac:dyDescent="0.2">
      <c r="A4" s="43" t="s">
        <v>461</v>
      </c>
      <c r="B4" s="43" t="s">
        <v>393</v>
      </c>
      <c r="C4" s="173" t="s">
        <v>400</v>
      </c>
      <c r="D4" s="175" t="s">
        <v>462</v>
      </c>
      <c r="E4" s="175" t="s">
        <v>463</v>
      </c>
      <c r="F4" s="175"/>
      <c r="G4" s="176" t="s">
        <v>380</v>
      </c>
      <c r="H4" s="176" t="s">
        <v>464</v>
      </c>
      <c r="I4" s="175" t="s">
        <v>465</v>
      </c>
      <c r="J4" s="176" t="s">
        <v>466</v>
      </c>
      <c r="K4" s="175" t="s">
        <v>467</v>
      </c>
      <c r="L4" s="176" t="s">
        <v>468</v>
      </c>
      <c r="M4" s="176" t="s">
        <v>469</v>
      </c>
      <c r="N4" s="176" t="s">
        <v>470</v>
      </c>
      <c r="O4" s="175" t="s">
        <v>471</v>
      </c>
      <c r="P4" s="176" t="s">
        <v>472</v>
      </c>
      <c r="Q4" s="175" t="s">
        <v>473</v>
      </c>
      <c r="R4" s="175"/>
      <c r="S4" s="176" t="s">
        <v>380</v>
      </c>
      <c r="T4" s="176" t="s">
        <v>464</v>
      </c>
      <c r="U4" s="175" t="s">
        <v>465</v>
      </c>
      <c r="V4" s="176" t="s">
        <v>466</v>
      </c>
      <c r="W4" s="175" t="s">
        <v>467</v>
      </c>
      <c r="X4" s="176" t="s">
        <v>468</v>
      </c>
      <c r="Y4" s="176" t="s">
        <v>469</v>
      </c>
      <c r="Z4" s="176" t="s">
        <v>470</v>
      </c>
      <c r="AA4" s="175" t="s">
        <v>471</v>
      </c>
      <c r="AB4" s="176" t="s">
        <v>472</v>
      </c>
      <c r="AC4" s="175" t="s">
        <v>473</v>
      </c>
      <c r="AE4" s="178"/>
      <c r="AF4" s="55" t="s">
        <v>69</v>
      </c>
      <c r="AG4" s="55" t="s">
        <v>70</v>
      </c>
      <c r="AH4" s="55" t="s">
        <v>71</v>
      </c>
      <c r="AI4" s="55" t="s">
        <v>69</v>
      </c>
      <c r="AJ4" s="55" t="s">
        <v>70</v>
      </c>
      <c r="AK4" s="57" t="s">
        <v>71</v>
      </c>
    </row>
    <row r="5" spans="1:37" hidden="1" x14ac:dyDescent="0.2">
      <c r="A5" s="43">
        <v>2053</v>
      </c>
      <c r="B5" s="43" t="s">
        <v>72</v>
      </c>
      <c r="C5" s="179" t="s">
        <v>404</v>
      </c>
      <c r="D5" s="168">
        <v>0</v>
      </c>
      <c r="E5" s="168">
        <v>0</v>
      </c>
      <c r="G5" s="168">
        <v>0</v>
      </c>
      <c r="H5" s="168">
        <v>0</v>
      </c>
      <c r="I5" s="168">
        <f t="shared" ref="I5:I24" si="0">H5+G5</f>
        <v>0</v>
      </c>
      <c r="J5" s="168">
        <v>0</v>
      </c>
      <c r="K5" s="168">
        <v>0</v>
      </c>
      <c r="M5" s="168">
        <v>0</v>
      </c>
      <c r="O5" s="168">
        <v>0</v>
      </c>
      <c r="Q5" s="168">
        <v>0</v>
      </c>
      <c r="S5" s="168">
        <v>0</v>
      </c>
      <c r="T5" s="168">
        <v>0</v>
      </c>
      <c r="U5" s="168">
        <f t="shared" ref="U5:U24" si="1">T5+S5</f>
        <v>0</v>
      </c>
      <c r="V5" s="168">
        <v>0</v>
      </c>
      <c r="W5" s="168">
        <v>0</v>
      </c>
      <c r="Y5" s="168">
        <v>0</v>
      </c>
      <c r="AA5" s="168">
        <v>0</v>
      </c>
      <c r="AC5" s="168">
        <v>0</v>
      </c>
      <c r="AE5" s="178"/>
      <c r="AK5" s="180"/>
    </row>
    <row r="6" spans="1:37" hidden="1" x14ac:dyDescent="0.2">
      <c r="A6" s="43">
        <v>2053</v>
      </c>
      <c r="B6" s="43" t="s">
        <v>74</v>
      </c>
      <c r="C6" s="168" t="s">
        <v>405</v>
      </c>
      <c r="D6" s="168">
        <v>0</v>
      </c>
      <c r="E6" s="168">
        <v>0</v>
      </c>
      <c r="G6" s="168">
        <v>0</v>
      </c>
      <c r="H6" s="168">
        <v>0</v>
      </c>
      <c r="I6" s="168">
        <f t="shared" si="0"/>
        <v>0</v>
      </c>
      <c r="K6" s="168">
        <v>0</v>
      </c>
      <c r="M6" s="168">
        <v>0</v>
      </c>
      <c r="O6" s="168">
        <v>0</v>
      </c>
      <c r="Q6" s="168">
        <v>0</v>
      </c>
      <c r="S6" s="168">
        <v>0</v>
      </c>
      <c r="T6" s="168">
        <v>0</v>
      </c>
      <c r="U6" s="168">
        <f t="shared" si="1"/>
        <v>0</v>
      </c>
      <c r="W6" s="168">
        <v>0</v>
      </c>
      <c r="Y6" s="168">
        <v>0</v>
      </c>
      <c r="AA6" s="168">
        <v>0</v>
      </c>
      <c r="AC6" s="168">
        <v>0</v>
      </c>
      <c r="AE6" s="178"/>
      <c r="AK6" s="180"/>
    </row>
    <row r="7" spans="1:37" hidden="1" x14ac:dyDescent="0.2">
      <c r="A7" s="43">
        <v>2053</v>
      </c>
      <c r="B7" s="43" t="s">
        <v>76</v>
      </c>
      <c r="C7" s="168" t="s">
        <v>405</v>
      </c>
      <c r="D7" s="168">
        <v>0</v>
      </c>
      <c r="E7" s="168">
        <v>0</v>
      </c>
      <c r="G7" s="168">
        <v>0</v>
      </c>
      <c r="H7" s="168">
        <v>0</v>
      </c>
      <c r="I7" s="168">
        <f t="shared" si="0"/>
        <v>0</v>
      </c>
      <c r="K7" s="168">
        <v>0</v>
      </c>
      <c r="M7" s="168">
        <v>0</v>
      </c>
      <c r="O7" s="168">
        <v>0</v>
      </c>
      <c r="Q7" s="168">
        <v>0</v>
      </c>
      <c r="S7" s="168">
        <v>0</v>
      </c>
      <c r="T7" s="168">
        <v>0</v>
      </c>
      <c r="U7" s="168">
        <f t="shared" si="1"/>
        <v>0</v>
      </c>
      <c r="W7" s="168">
        <v>0</v>
      </c>
      <c r="Y7" s="168">
        <v>0</v>
      </c>
      <c r="AA7" s="168">
        <v>0</v>
      </c>
      <c r="AC7" s="168">
        <v>0</v>
      </c>
      <c r="AE7" s="178"/>
      <c r="AK7" s="180"/>
    </row>
    <row r="8" spans="1:37" hidden="1" x14ac:dyDescent="0.2">
      <c r="A8" s="43">
        <v>2053</v>
      </c>
      <c r="B8" s="43" t="s">
        <v>82</v>
      </c>
      <c r="C8" s="168" t="s">
        <v>474</v>
      </c>
      <c r="D8" s="168">
        <v>0</v>
      </c>
      <c r="E8" s="168">
        <v>0</v>
      </c>
      <c r="G8" s="168">
        <v>0</v>
      </c>
      <c r="H8" s="168">
        <v>0</v>
      </c>
      <c r="I8" s="168">
        <f t="shared" si="0"/>
        <v>0</v>
      </c>
      <c r="K8" s="168">
        <v>0</v>
      </c>
      <c r="M8" s="168">
        <v>0</v>
      </c>
      <c r="O8" s="168">
        <v>0</v>
      </c>
      <c r="Q8" s="168">
        <v>0</v>
      </c>
      <c r="S8" s="168">
        <v>0</v>
      </c>
      <c r="T8" s="168">
        <v>0</v>
      </c>
      <c r="U8" s="168">
        <f t="shared" si="1"/>
        <v>0</v>
      </c>
      <c r="W8" s="168">
        <v>0</v>
      </c>
      <c r="Y8" s="168">
        <v>0</v>
      </c>
      <c r="AA8" s="168">
        <v>0</v>
      </c>
      <c r="AC8" s="168">
        <v>0</v>
      </c>
      <c r="AE8" s="178"/>
      <c r="AK8" s="180"/>
    </row>
    <row r="9" spans="1:37" hidden="1" x14ac:dyDescent="0.2">
      <c r="A9" s="43">
        <v>2053</v>
      </c>
      <c r="B9" s="43" t="s">
        <v>84</v>
      </c>
      <c r="C9" s="168" t="s">
        <v>406</v>
      </c>
      <c r="D9" s="168">
        <v>0</v>
      </c>
      <c r="E9" s="168">
        <v>0</v>
      </c>
      <c r="G9" s="168">
        <v>0</v>
      </c>
      <c r="H9" s="168">
        <v>0</v>
      </c>
      <c r="I9" s="168">
        <f t="shared" si="0"/>
        <v>0</v>
      </c>
      <c r="K9" s="168">
        <v>0</v>
      </c>
      <c r="M9" s="168">
        <v>0</v>
      </c>
      <c r="O9" s="168">
        <v>0</v>
      </c>
      <c r="Q9" s="168">
        <v>0</v>
      </c>
      <c r="S9" s="168">
        <v>0</v>
      </c>
      <c r="T9" s="168">
        <v>0</v>
      </c>
      <c r="U9" s="168">
        <f t="shared" si="1"/>
        <v>0</v>
      </c>
      <c r="W9" s="168">
        <v>0</v>
      </c>
      <c r="Y9" s="168">
        <v>0</v>
      </c>
      <c r="AA9" s="168">
        <v>0</v>
      </c>
      <c r="AC9" s="168">
        <v>0</v>
      </c>
      <c r="AE9" s="178"/>
      <c r="AK9" s="180"/>
    </row>
    <row r="10" spans="1:37" hidden="1" x14ac:dyDescent="0.2">
      <c r="A10" s="43">
        <v>2053</v>
      </c>
      <c r="B10" s="43" t="s">
        <v>86</v>
      </c>
      <c r="C10" s="168" t="s">
        <v>407</v>
      </c>
      <c r="D10" s="168">
        <v>0</v>
      </c>
      <c r="E10" s="168">
        <v>0</v>
      </c>
      <c r="G10" s="168">
        <v>0</v>
      </c>
      <c r="H10" s="168">
        <v>0</v>
      </c>
      <c r="I10" s="168">
        <f t="shared" si="0"/>
        <v>0</v>
      </c>
      <c r="K10" s="168">
        <v>0</v>
      </c>
      <c r="M10" s="168">
        <v>0</v>
      </c>
      <c r="O10" s="168">
        <v>0</v>
      </c>
      <c r="Q10" s="168">
        <v>0</v>
      </c>
      <c r="S10" s="168">
        <v>0</v>
      </c>
      <c r="T10" s="168">
        <v>0</v>
      </c>
      <c r="U10" s="168">
        <f t="shared" si="1"/>
        <v>0</v>
      </c>
      <c r="W10" s="168">
        <v>0</v>
      </c>
      <c r="Y10" s="168">
        <v>0</v>
      </c>
      <c r="AA10" s="168">
        <v>0</v>
      </c>
      <c r="AC10" s="168">
        <v>0</v>
      </c>
      <c r="AE10" s="178"/>
      <c r="AK10" s="180"/>
    </row>
    <row r="11" spans="1:37" hidden="1" x14ac:dyDescent="0.2">
      <c r="A11" s="43">
        <v>2053</v>
      </c>
      <c r="B11" s="43" t="s">
        <v>88</v>
      </c>
      <c r="C11" s="168" t="s">
        <v>408</v>
      </c>
      <c r="D11" s="168">
        <v>0</v>
      </c>
      <c r="E11" s="168">
        <v>0</v>
      </c>
      <c r="G11" s="168">
        <v>0</v>
      </c>
      <c r="H11" s="168">
        <v>0</v>
      </c>
      <c r="I11" s="168">
        <f t="shared" si="0"/>
        <v>0</v>
      </c>
      <c r="J11" s="168">
        <v>0</v>
      </c>
      <c r="K11" s="168">
        <v>0</v>
      </c>
      <c r="M11" s="168">
        <v>0</v>
      </c>
      <c r="O11" s="168">
        <v>0</v>
      </c>
      <c r="Q11" s="168">
        <v>0</v>
      </c>
      <c r="S11" s="168">
        <v>0</v>
      </c>
      <c r="T11" s="168">
        <v>0</v>
      </c>
      <c r="U11" s="168">
        <f t="shared" si="1"/>
        <v>0</v>
      </c>
      <c r="V11" s="168">
        <v>0</v>
      </c>
      <c r="W11" s="168">
        <v>0</v>
      </c>
      <c r="Y11" s="168">
        <v>0</v>
      </c>
      <c r="AA11" s="168">
        <v>0</v>
      </c>
      <c r="AC11" s="168">
        <v>0</v>
      </c>
      <c r="AE11" s="178"/>
      <c r="AK11" s="180"/>
    </row>
    <row r="12" spans="1:37" hidden="1" x14ac:dyDescent="0.2">
      <c r="A12" s="43">
        <v>2053</v>
      </c>
      <c r="B12" s="43" t="s">
        <v>90</v>
      </c>
      <c r="C12" s="168" t="s">
        <v>409</v>
      </c>
      <c r="D12" s="168">
        <v>0</v>
      </c>
      <c r="E12" s="168">
        <v>0</v>
      </c>
      <c r="G12" s="168">
        <v>0</v>
      </c>
      <c r="H12" s="168">
        <v>0</v>
      </c>
      <c r="I12" s="168">
        <f t="shared" si="0"/>
        <v>0</v>
      </c>
      <c r="K12" s="168">
        <v>0</v>
      </c>
      <c r="M12" s="168">
        <v>0</v>
      </c>
      <c r="O12" s="168">
        <v>0</v>
      </c>
      <c r="Q12" s="168">
        <v>0</v>
      </c>
      <c r="S12" s="168">
        <v>0</v>
      </c>
      <c r="T12" s="168">
        <v>0</v>
      </c>
      <c r="U12" s="168">
        <f t="shared" si="1"/>
        <v>0</v>
      </c>
      <c r="W12" s="168">
        <v>0</v>
      </c>
      <c r="Y12" s="168">
        <v>0</v>
      </c>
      <c r="AA12" s="168">
        <v>0</v>
      </c>
      <c r="AC12" s="168">
        <v>0</v>
      </c>
      <c r="AE12" s="178"/>
      <c r="AK12" s="180"/>
    </row>
    <row r="13" spans="1:37" hidden="1" x14ac:dyDescent="0.2">
      <c r="A13" s="43">
        <v>2053</v>
      </c>
      <c r="B13" s="43" t="s">
        <v>92</v>
      </c>
      <c r="C13" s="168" t="s">
        <v>410</v>
      </c>
      <c r="D13" s="168">
        <v>0</v>
      </c>
      <c r="E13" s="168">
        <v>0</v>
      </c>
      <c r="G13" s="168">
        <v>0</v>
      </c>
      <c r="H13" s="168">
        <v>0</v>
      </c>
      <c r="I13" s="168">
        <f t="shared" si="0"/>
        <v>0</v>
      </c>
      <c r="K13" s="168">
        <v>0</v>
      </c>
      <c r="M13" s="168">
        <v>0</v>
      </c>
      <c r="O13" s="168">
        <v>0</v>
      </c>
      <c r="Q13" s="168">
        <v>0</v>
      </c>
      <c r="S13" s="168">
        <v>0</v>
      </c>
      <c r="T13" s="168">
        <v>0</v>
      </c>
      <c r="U13" s="168">
        <f t="shared" si="1"/>
        <v>0</v>
      </c>
      <c r="W13" s="168">
        <v>0</v>
      </c>
      <c r="Y13" s="168">
        <v>0</v>
      </c>
      <c r="AA13" s="168">
        <v>0</v>
      </c>
      <c r="AC13" s="168">
        <v>0</v>
      </c>
      <c r="AE13" s="178"/>
      <c r="AK13" s="180"/>
    </row>
    <row r="14" spans="1:37" hidden="1" x14ac:dyDescent="0.2">
      <c r="A14" s="43">
        <v>2053</v>
      </c>
      <c r="B14" s="43" t="s">
        <v>94</v>
      </c>
      <c r="C14" s="168" t="s">
        <v>411</v>
      </c>
      <c r="D14" s="168">
        <v>0</v>
      </c>
      <c r="E14" s="168">
        <v>0</v>
      </c>
      <c r="G14" s="168">
        <v>0</v>
      </c>
      <c r="H14" s="168">
        <v>0</v>
      </c>
      <c r="I14" s="168">
        <f t="shared" si="0"/>
        <v>0</v>
      </c>
      <c r="K14" s="168">
        <v>0</v>
      </c>
      <c r="M14" s="168">
        <v>0</v>
      </c>
      <c r="O14" s="168">
        <v>0</v>
      </c>
      <c r="Q14" s="168">
        <v>0</v>
      </c>
      <c r="S14" s="168">
        <v>0</v>
      </c>
      <c r="T14" s="168">
        <v>0</v>
      </c>
      <c r="U14" s="168">
        <f t="shared" si="1"/>
        <v>0</v>
      </c>
      <c r="W14" s="168">
        <v>0</v>
      </c>
      <c r="Y14" s="168">
        <v>0</v>
      </c>
      <c r="AA14" s="168">
        <v>0</v>
      </c>
      <c r="AC14" s="168">
        <v>0</v>
      </c>
      <c r="AE14" s="178"/>
      <c r="AK14" s="180"/>
    </row>
    <row r="15" spans="1:37" hidden="1" x14ac:dyDescent="0.2">
      <c r="A15" s="43">
        <v>2053</v>
      </c>
      <c r="B15" s="43" t="s">
        <v>96</v>
      </c>
      <c r="C15" s="168" t="s">
        <v>475</v>
      </c>
      <c r="D15" s="168">
        <v>0</v>
      </c>
      <c r="E15" s="168">
        <v>0</v>
      </c>
      <c r="G15" s="168">
        <v>0</v>
      </c>
      <c r="H15" s="168">
        <v>0</v>
      </c>
      <c r="I15" s="168">
        <f t="shared" si="0"/>
        <v>0</v>
      </c>
      <c r="K15" s="168">
        <v>0</v>
      </c>
      <c r="M15" s="168">
        <v>0</v>
      </c>
      <c r="O15" s="168">
        <v>0</v>
      </c>
      <c r="Q15" s="168">
        <v>0</v>
      </c>
      <c r="S15" s="168">
        <v>0</v>
      </c>
      <c r="T15" s="168">
        <v>0</v>
      </c>
      <c r="U15" s="168">
        <f t="shared" si="1"/>
        <v>0</v>
      </c>
      <c r="W15" s="168">
        <v>0</v>
      </c>
      <c r="Y15" s="168">
        <v>0</v>
      </c>
      <c r="AA15" s="168">
        <v>0</v>
      </c>
      <c r="AC15" s="168">
        <v>0</v>
      </c>
      <c r="AE15" s="178"/>
      <c r="AK15" s="180"/>
    </row>
    <row r="16" spans="1:37" hidden="1" x14ac:dyDescent="0.2">
      <c r="A16" s="43">
        <v>2053</v>
      </c>
      <c r="B16" s="43" t="s">
        <v>100</v>
      </c>
      <c r="C16" s="168" t="s">
        <v>412</v>
      </c>
      <c r="D16" s="168">
        <v>0</v>
      </c>
      <c r="E16" s="168">
        <v>0</v>
      </c>
      <c r="G16" s="168">
        <v>0</v>
      </c>
      <c r="H16" s="168">
        <v>0</v>
      </c>
      <c r="I16" s="168">
        <f t="shared" si="0"/>
        <v>0</v>
      </c>
      <c r="K16" s="168">
        <v>0</v>
      </c>
      <c r="M16" s="168">
        <v>0</v>
      </c>
      <c r="O16" s="168">
        <v>0</v>
      </c>
      <c r="Q16" s="168">
        <v>0</v>
      </c>
      <c r="S16" s="168">
        <v>0</v>
      </c>
      <c r="T16" s="168">
        <v>0</v>
      </c>
      <c r="U16" s="168">
        <f t="shared" si="1"/>
        <v>0</v>
      </c>
      <c r="W16" s="168">
        <v>0</v>
      </c>
      <c r="Y16" s="168">
        <v>0</v>
      </c>
      <c r="AA16" s="168">
        <v>0</v>
      </c>
      <c r="AC16" s="168">
        <v>0</v>
      </c>
      <c r="AE16" s="178"/>
      <c r="AK16" s="180"/>
    </row>
    <row r="17" spans="1:37" hidden="1" x14ac:dyDescent="0.2">
      <c r="A17" s="43">
        <v>2053</v>
      </c>
      <c r="B17" s="43" t="s">
        <v>102</v>
      </c>
      <c r="C17" s="168" t="s">
        <v>413</v>
      </c>
      <c r="D17" s="168">
        <v>0</v>
      </c>
      <c r="E17" s="168">
        <v>0</v>
      </c>
      <c r="G17" s="168">
        <v>0</v>
      </c>
      <c r="H17" s="168">
        <v>0</v>
      </c>
      <c r="I17" s="168">
        <f t="shared" si="0"/>
        <v>0</v>
      </c>
      <c r="K17" s="168">
        <v>0</v>
      </c>
      <c r="M17" s="168">
        <v>0</v>
      </c>
      <c r="O17" s="168">
        <v>0</v>
      </c>
      <c r="Q17" s="168">
        <v>0</v>
      </c>
      <c r="S17" s="168">
        <v>0</v>
      </c>
      <c r="T17" s="168">
        <v>0</v>
      </c>
      <c r="U17" s="168">
        <f t="shared" si="1"/>
        <v>0</v>
      </c>
      <c r="W17" s="168">
        <v>0</v>
      </c>
      <c r="Y17" s="168">
        <v>0</v>
      </c>
      <c r="AA17" s="168">
        <v>0</v>
      </c>
      <c r="AC17" s="168">
        <v>0</v>
      </c>
      <c r="AE17" s="178"/>
      <c r="AK17" s="180"/>
    </row>
    <row r="18" spans="1:37" hidden="1" x14ac:dyDescent="0.2">
      <c r="A18" s="43">
        <v>2053</v>
      </c>
      <c r="B18" s="43" t="s">
        <v>104</v>
      </c>
      <c r="C18" s="168" t="s">
        <v>414</v>
      </c>
      <c r="D18" s="168">
        <v>0</v>
      </c>
      <c r="E18" s="168">
        <v>0</v>
      </c>
      <c r="G18" s="168">
        <v>0</v>
      </c>
      <c r="H18" s="168">
        <v>0</v>
      </c>
      <c r="I18" s="168">
        <f t="shared" si="0"/>
        <v>0</v>
      </c>
      <c r="K18" s="168">
        <v>0</v>
      </c>
      <c r="M18" s="168">
        <v>0</v>
      </c>
      <c r="O18" s="168">
        <v>0</v>
      </c>
      <c r="Q18" s="168">
        <v>0</v>
      </c>
      <c r="S18" s="168">
        <v>0</v>
      </c>
      <c r="T18" s="168">
        <v>0</v>
      </c>
      <c r="U18" s="168">
        <f t="shared" si="1"/>
        <v>0</v>
      </c>
      <c r="W18" s="168">
        <v>0</v>
      </c>
      <c r="Y18" s="168">
        <v>0</v>
      </c>
      <c r="AA18" s="168">
        <v>0</v>
      </c>
      <c r="AC18" s="168">
        <v>0</v>
      </c>
      <c r="AE18" s="178"/>
      <c r="AK18" s="180"/>
    </row>
    <row r="19" spans="1:37" hidden="1" x14ac:dyDescent="0.2">
      <c r="A19" s="43">
        <v>2053</v>
      </c>
      <c r="B19" s="43" t="s">
        <v>106</v>
      </c>
      <c r="C19" s="168" t="s">
        <v>415</v>
      </c>
      <c r="D19" s="168">
        <v>0</v>
      </c>
      <c r="E19" s="168">
        <v>0</v>
      </c>
      <c r="G19" s="168">
        <v>0</v>
      </c>
      <c r="H19" s="168">
        <v>0</v>
      </c>
      <c r="I19" s="168">
        <f t="shared" si="0"/>
        <v>0</v>
      </c>
      <c r="K19" s="168">
        <v>0</v>
      </c>
      <c r="M19" s="168">
        <v>0</v>
      </c>
      <c r="O19" s="168">
        <v>0</v>
      </c>
      <c r="Q19" s="168">
        <v>0</v>
      </c>
      <c r="S19" s="168">
        <v>0</v>
      </c>
      <c r="T19" s="168">
        <v>0</v>
      </c>
      <c r="U19" s="168">
        <f t="shared" si="1"/>
        <v>0</v>
      </c>
      <c r="W19" s="168">
        <v>0</v>
      </c>
      <c r="Y19" s="168">
        <v>0</v>
      </c>
      <c r="AA19" s="168">
        <v>0</v>
      </c>
      <c r="AC19" s="168">
        <v>0</v>
      </c>
      <c r="AE19" s="178"/>
      <c r="AK19" s="180"/>
    </row>
    <row r="20" spans="1:37" hidden="1" x14ac:dyDescent="0.2">
      <c r="A20" s="43">
        <v>2053</v>
      </c>
      <c r="B20" s="43" t="s">
        <v>108</v>
      </c>
      <c r="C20" s="168" t="s">
        <v>416</v>
      </c>
      <c r="D20" s="168">
        <v>0</v>
      </c>
      <c r="E20" s="168">
        <v>0</v>
      </c>
      <c r="G20" s="168">
        <v>0</v>
      </c>
      <c r="H20" s="168">
        <v>0</v>
      </c>
      <c r="I20" s="168">
        <f t="shared" si="0"/>
        <v>0</v>
      </c>
      <c r="J20" s="168">
        <v>0</v>
      </c>
      <c r="K20" s="168">
        <v>0</v>
      </c>
      <c r="M20" s="168">
        <v>0</v>
      </c>
      <c r="O20" s="168">
        <v>0</v>
      </c>
      <c r="Q20" s="168">
        <v>0</v>
      </c>
      <c r="S20" s="168">
        <v>0</v>
      </c>
      <c r="T20" s="168">
        <v>0</v>
      </c>
      <c r="U20" s="168">
        <f t="shared" si="1"/>
        <v>0</v>
      </c>
      <c r="V20" s="168">
        <v>0</v>
      </c>
      <c r="W20" s="168">
        <v>0</v>
      </c>
      <c r="Y20" s="168">
        <v>0</v>
      </c>
      <c r="AA20" s="168">
        <v>0</v>
      </c>
      <c r="AC20" s="168">
        <v>0</v>
      </c>
      <c r="AE20" s="178"/>
      <c r="AK20" s="180"/>
    </row>
    <row r="21" spans="1:37" hidden="1" x14ac:dyDescent="0.2">
      <c r="A21" s="43">
        <v>2053</v>
      </c>
      <c r="B21" s="181" t="s">
        <v>118</v>
      </c>
      <c r="C21" s="168" t="s">
        <v>417</v>
      </c>
      <c r="D21" s="168">
        <v>0</v>
      </c>
      <c r="E21" s="168">
        <v>0</v>
      </c>
      <c r="G21" s="168">
        <v>0</v>
      </c>
      <c r="H21" s="168">
        <v>0</v>
      </c>
      <c r="I21" s="168">
        <f t="shared" si="0"/>
        <v>0</v>
      </c>
      <c r="J21" s="168">
        <v>0</v>
      </c>
      <c r="K21" s="168">
        <v>0</v>
      </c>
      <c r="M21" s="168">
        <v>0</v>
      </c>
      <c r="O21" s="168">
        <v>0</v>
      </c>
      <c r="Q21" s="168">
        <v>0</v>
      </c>
      <c r="S21" s="168">
        <v>0</v>
      </c>
      <c r="T21" s="168">
        <v>0</v>
      </c>
      <c r="U21" s="168">
        <f t="shared" si="1"/>
        <v>0</v>
      </c>
      <c r="V21" s="168">
        <v>0</v>
      </c>
      <c r="W21" s="168">
        <v>0</v>
      </c>
      <c r="Y21" s="168">
        <v>0</v>
      </c>
      <c r="AA21" s="168">
        <v>0</v>
      </c>
      <c r="AC21" s="168">
        <v>0</v>
      </c>
      <c r="AE21" s="178"/>
      <c r="AK21" s="180"/>
    </row>
    <row r="22" spans="1:37" hidden="1" x14ac:dyDescent="0.2">
      <c r="A22" s="43">
        <v>2053</v>
      </c>
      <c r="B22" s="181" t="s">
        <v>120</v>
      </c>
      <c r="C22" s="168" t="s">
        <v>418</v>
      </c>
      <c r="D22" s="168">
        <v>0</v>
      </c>
      <c r="E22" s="168">
        <v>0</v>
      </c>
      <c r="G22" s="168">
        <v>0</v>
      </c>
      <c r="H22" s="168">
        <v>0</v>
      </c>
      <c r="I22" s="168">
        <f t="shared" si="0"/>
        <v>0</v>
      </c>
      <c r="J22" s="168">
        <v>0</v>
      </c>
      <c r="K22" s="168">
        <v>0</v>
      </c>
      <c r="M22" s="168">
        <v>0</v>
      </c>
      <c r="O22" s="168">
        <v>0</v>
      </c>
      <c r="Q22" s="168">
        <v>0</v>
      </c>
      <c r="S22" s="168">
        <v>0</v>
      </c>
      <c r="T22" s="168">
        <v>0</v>
      </c>
      <c r="U22" s="168">
        <f t="shared" si="1"/>
        <v>0</v>
      </c>
      <c r="V22" s="168">
        <v>0</v>
      </c>
      <c r="W22" s="168">
        <v>0</v>
      </c>
      <c r="Y22" s="168">
        <v>0</v>
      </c>
      <c r="AA22" s="168">
        <v>0</v>
      </c>
      <c r="AC22" s="168">
        <v>0</v>
      </c>
      <c r="AE22" s="178"/>
      <c r="AK22" s="180"/>
    </row>
    <row r="23" spans="1:37" hidden="1" x14ac:dyDescent="0.2">
      <c r="A23" s="43">
        <v>2053</v>
      </c>
      <c r="B23" s="181" t="s">
        <v>122</v>
      </c>
      <c r="C23" s="168" t="s">
        <v>419</v>
      </c>
      <c r="D23" s="168">
        <v>0</v>
      </c>
      <c r="E23" s="168">
        <v>0</v>
      </c>
      <c r="G23" s="168">
        <v>0</v>
      </c>
      <c r="H23" s="168">
        <v>0</v>
      </c>
      <c r="I23" s="168">
        <f t="shared" si="0"/>
        <v>0</v>
      </c>
      <c r="J23" s="168">
        <v>0</v>
      </c>
      <c r="K23" s="168">
        <v>0</v>
      </c>
      <c r="M23" s="168">
        <v>0</v>
      </c>
      <c r="O23" s="168">
        <v>0</v>
      </c>
      <c r="Q23" s="168">
        <v>0</v>
      </c>
      <c r="S23" s="168">
        <v>0</v>
      </c>
      <c r="T23" s="168">
        <v>0</v>
      </c>
      <c r="U23" s="168">
        <f t="shared" si="1"/>
        <v>0</v>
      </c>
      <c r="V23" s="168">
        <v>0</v>
      </c>
      <c r="W23" s="168">
        <v>0</v>
      </c>
      <c r="Y23" s="168">
        <v>0</v>
      </c>
      <c r="AA23" s="168">
        <v>0</v>
      </c>
      <c r="AC23" s="168">
        <v>0</v>
      </c>
      <c r="AE23" s="178"/>
      <c r="AK23" s="180"/>
    </row>
    <row r="24" spans="1:37" hidden="1" x14ac:dyDescent="0.2">
      <c r="A24" s="43">
        <v>2053</v>
      </c>
      <c r="B24" s="43" t="s">
        <v>124</v>
      </c>
      <c r="C24" s="168" t="s">
        <v>476</v>
      </c>
      <c r="D24" s="168">
        <v>0</v>
      </c>
      <c r="E24" s="168">
        <v>0</v>
      </c>
      <c r="G24" s="168">
        <v>0</v>
      </c>
      <c r="H24" s="168">
        <v>0</v>
      </c>
      <c r="I24" s="168">
        <f t="shared" si="0"/>
        <v>0</v>
      </c>
      <c r="K24" s="168">
        <v>0</v>
      </c>
      <c r="M24" s="168">
        <v>0</v>
      </c>
      <c r="O24" s="168">
        <v>0</v>
      </c>
      <c r="Q24" s="168">
        <v>0</v>
      </c>
      <c r="S24" s="168">
        <v>0</v>
      </c>
      <c r="T24" s="168">
        <v>0</v>
      </c>
      <c r="U24" s="168">
        <f t="shared" si="1"/>
        <v>0</v>
      </c>
      <c r="W24" s="168">
        <v>0</v>
      </c>
      <c r="Y24" s="168">
        <v>0</v>
      </c>
      <c r="AA24" s="168">
        <v>0</v>
      </c>
      <c r="AC24" s="168">
        <v>0</v>
      </c>
      <c r="AE24" s="178"/>
      <c r="AK24" s="180"/>
    </row>
    <row r="25" spans="1:37" x14ac:dyDescent="0.2">
      <c r="A25" s="43">
        <v>2053</v>
      </c>
      <c r="B25" s="43" t="s">
        <v>126</v>
      </c>
      <c r="C25" s="168" t="s">
        <v>421</v>
      </c>
      <c r="D25" s="168">
        <v>905.8</v>
      </c>
      <c r="E25" s="168">
        <v>850</v>
      </c>
      <c r="G25" s="168">
        <v>750</v>
      </c>
      <c r="H25" s="168">
        <v>0</v>
      </c>
      <c r="I25" s="168">
        <f>H25+G25</f>
        <v>750</v>
      </c>
      <c r="J25" s="168">
        <v>0</v>
      </c>
      <c r="K25" s="168">
        <f>I25+J25</f>
        <v>750</v>
      </c>
      <c r="M25" s="168">
        <f>+K25+L25</f>
        <v>750</v>
      </c>
      <c r="N25" s="168">
        <f>O25-M25</f>
        <v>-750</v>
      </c>
      <c r="O25" s="168">
        <v>0</v>
      </c>
      <c r="P25" s="168">
        <f>Q25-O25</f>
        <v>0</v>
      </c>
      <c r="Q25" s="168">
        <v>0</v>
      </c>
      <c r="S25" s="168">
        <v>750</v>
      </c>
      <c r="T25" s="168">
        <v>0</v>
      </c>
      <c r="U25" s="168">
        <f>T25+S25</f>
        <v>750</v>
      </c>
      <c r="V25" s="168">
        <v>0</v>
      </c>
      <c r="W25" s="168">
        <f>U25+V25</f>
        <v>750</v>
      </c>
      <c r="Y25" s="168">
        <f>+W25+X25</f>
        <v>750</v>
      </c>
      <c r="Z25" s="168">
        <f>AA25-Y25</f>
        <v>-750</v>
      </c>
      <c r="AA25" s="168">
        <v>0</v>
      </c>
      <c r="AC25" s="168">
        <v>0</v>
      </c>
      <c r="AE25" s="178"/>
      <c r="AK25" s="180"/>
    </row>
    <row r="26" spans="1:37" hidden="1" x14ac:dyDescent="0.2">
      <c r="A26" s="43">
        <v>2053</v>
      </c>
      <c r="B26" s="43" t="s">
        <v>128</v>
      </c>
      <c r="C26" s="168" t="s">
        <v>422</v>
      </c>
      <c r="D26" s="168">
        <v>0</v>
      </c>
      <c r="E26" s="168">
        <v>0</v>
      </c>
      <c r="G26" s="168">
        <v>0</v>
      </c>
      <c r="H26" s="168">
        <v>0</v>
      </c>
      <c r="I26" s="168">
        <f t="shared" ref="I26:I50" si="2">H26+G26</f>
        <v>0</v>
      </c>
      <c r="J26" s="168">
        <v>0</v>
      </c>
      <c r="K26" s="168">
        <f t="shared" ref="K26:K50" si="3">I26+J26</f>
        <v>0</v>
      </c>
      <c r="M26" s="168">
        <f t="shared" ref="M26:M50" si="4">+K26+L26</f>
        <v>0</v>
      </c>
      <c r="N26" s="168">
        <f t="shared" ref="N26:N50" si="5">O26-M26</f>
        <v>0</v>
      </c>
      <c r="O26" s="168">
        <v>0</v>
      </c>
      <c r="P26" s="168">
        <f t="shared" ref="P26:P50" si="6">Q26-O26</f>
        <v>0</v>
      </c>
      <c r="Q26" s="168">
        <v>0</v>
      </c>
      <c r="S26" s="168">
        <v>0</v>
      </c>
      <c r="T26" s="168">
        <v>0</v>
      </c>
      <c r="U26" s="168">
        <f t="shared" ref="U26:U50" si="7">T26+S26</f>
        <v>0</v>
      </c>
      <c r="V26" s="168">
        <v>0</v>
      </c>
      <c r="W26" s="168">
        <f t="shared" ref="W26:W50" si="8">U26+V26</f>
        <v>0</v>
      </c>
      <c r="Y26" s="168">
        <f t="shared" ref="Y26:Y50" si="9">+W26+X26</f>
        <v>0</v>
      </c>
      <c r="Z26" s="168">
        <f t="shared" ref="Z26:Z50" si="10">AA26-Y26</f>
        <v>0</v>
      </c>
      <c r="AA26" s="168">
        <v>0</v>
      </c>
      <c r="AC26" s="168">
        <v>0</v>
      </c>
      <c r="AE26" s="178"/>
      <c r="AK26" s="180"/>
    </row>
    <row r="27" spans="1:37" hidden="1" x14ac:dyDescent="0.2">
      <c r="A27" s="43">
        <v>2053</v>
      </c>
      <c r="B27" s="43" t="s">
        <v>136</v>
      </c>
      <c r="C27" s="168" t="s">
        <v>423</v>
      </c>
      <c r="D27" s="168">
        <v>0</v>
      </c>
      <c r="E27" s="168">
        <v>0</v>
      </c>
      <c r="G27" s="168">
        <v>0</v>
      </c>
      <c r="H27" s="168">
        <v>0</v>
      </c>
      <c r="I27" s="168">
        <f t="shared" si="2"/>
        <v>0</v>
      </c>
      <c r="K27" s="168">
        <f t="shared" si="3"/>
        <v>0</v>
      </c>
      <c r="M27" s="168">
        <f t="shared" si="4"/>
        <v>0</v>
      </c>
      <c r="N27" s="168">
        <f t="shared" si="5"/>
        <v>0</v>
      </c>
      <c r="O27" s="168">
        <v>0</v>
      </c>
      <c r="P27" s="168">
        <f t="shared" si="6"/>
        <v>0</v>
      </c>
      <c r="Q27" s="168">
        <v>0</v>
      </c>
      <c r="S27" s="168">
        <v>0</v>
      </c>
      <c r="T27" s="168">
        <v>0</v>
      </c>
      <c r="U27" s="168">
        <f t="shared" si="7"/>
        <v>0</v>
      </c>
      <c r="W27" s="168">
        <f t="shared" si="8"/>
        <v>0</v>
      </c>
      <c r="Y27" s="168">
        <f t="shared" si="9"/>
        <v>0</v>
      </c>
      <c r="Z27" s="168">
        <f t="shared" si="10"/>
        <v>0</v>
      </c>
      <c r="AA27" s="168">
        <v>0</v>
      </c>
      <c r="AC27" s="168">
        <v>0</v>
      </c>
      <c r="AE27" s="178"/>
      <c r="AK27" s="180"/>
    </row>
    <row r="28" spans="1:37" hidden="1" x14ac:dyDescent="0.2">
      <c r="A28" s="43">
        <v>2053</v>
      </c>
      <c r="B28" s="181" t="s">
        <v>138</v>
      </c>
      <c r="C28" s="168" t="s">
        <v>477</v>
      </c>
      <c r="D28" s="168">
        <v>0</v>
      </c>
      <c r="E28" s="168">
        <v>0</v>
      </c>
      <c r="G28" s="168">
        <v>0</v>
      </c>
      <c r="H28" s="168">
        <v>0</v>
      </c>
      <c r="I28" s="168">
        <f t="shared" si="2"/>
        <v>0</v>
      </c>
      <c r="K28" s="168">
        <f t="shared" si="3"/>
        <v>0</v>
      </c>
      <c r="M28" s="168">
        <f t="shared" si="4"/>
        <v>0</v>
      </c>
      <c r="N28" s="168">
        <f t="shared" si="5"/>
        <v>0</v>
      </c>
      <c r="O28" s="168">
        <v>0</v>
      </c>
      <c r="P28" s="168">
        <f t="shared" si="6"/>
        <v>0</v>
      </c>
      <c r="Q28" s="168">
        <v>0</v>
      </c>
      <c r="S28" s="168">
        <v>0</v>
      </c>
      <c r="T28" s="168">
        <v>0</v>
      </c>
      <c r="U28" s="168">
        <f t="shared" si="7"/>
        <v>0</v>
      </c>
      <c r="W28" s="168">
        <f t="shared" si="8"/>
        <v>0</v>
      </c>
      <c r="Y28" s="168">
        <f t="shared" si="9"/>
        <v>0</v>
      </c>
      <c r="Z28" s="168">
        <f t="shared" si="10"/>
        <v>0</v>
      </c>
      <c r="AA28" s="168">
        <v>0</v>
      </c>
      <c r="AC28" s="168">
        <v>0</v>
      </c>
      <c r="AE28" s="178"/>
      <c r="AK28" s="180"/>
    </row>
    <row r="29" spans="1:37" hidden="1" x14ac:dyDescent="0.2">
      <c r="A29" s="43">
        <v>2053</v>
      </c>
      <c r="B29" s="181" t="s">
        <v>140</v>
      </c>
      <c r="C29" s="168" t="s">
        <v>478</v>
      </c>
      <c r="D29" s="168">
        <v>0</v>
      </c>
      <c r="E29" s="168">
        <v>0</v>
      </c>
      <c r="G29" s="168">
        <v>0</v>
      </c>
      <c r="H29" s="168">
        <v>0</v>
      </c>
      <c r="I29" s="168">
        <f t="shared" si="2"/>
        <v>0</v>
      </c>
      <c r="K29" s="168">
        <f t="shared" si="3"/>
        <v>0</v>
      </c>
      <c r="M29" s="168">
        <f t="shared" si="4"/>
        <v>0</v>
      </c>
      <c r="N29" s="168">
        <f t="shared" si="5"/>
        <v>0</v>
      </c>
      <c r="O29" s="168">
        <v>0</v>
      </c>
      <c r="P29" s="168">
        <f t="shared" si="6"/>
        <v>0</v>
      </c>
      <c r="Q29" s="168">
        <v>0</v>
      </c>
      <c r="S29" s="168">
        <v>0</v>
      </c>
      <c r="T29" s="168">
        <v>0</v>
      </c>
      <c r="U29" s="168">
        <f t="shared" si="7"/>
        <v>0</v>
      </c>
      <c r="W29" s="168">
        <f t="shared" si="8"/>
        <v>0</v>
      </c>
      <c r="Y29" s="168">
        <f t="shared" si="9"/>
        <v>0</v>
      </c>
      <c r="Z29" s="168">
        <f t="shared" si="10"/>
        <v>0</v>
      </c>
      <c r="AA29" s="168">
        <v>0</v>
      </c>
      <c r="AC29" s="168">
        <v>0</v>
      </c>
      <c r="AE29" s="178"/>
      <c r="AK29" s="180"/>
    </row>
    <row r="30" spans="1:37" hidden="1" x14ac:dyDescent="0.2">
      <c r="A30" s="43">
        <v>2053</v>
      </c>
      <c r="B30" s="181" t="s">
        <v>142</v>
      </c>
      <c r="C30" s="168" t="s">
        <v>479</v>
      </c>
      <c r="D30" s="168">
        <v>0</v>
      </c>
      <c r="E30" s="168">
        <v>0</v>
      </c>
      <c r="G30" s="168">
        <v>0</v>
      </c>
      <c r="H30" s="168">
        <v>0</v>
      </c>
      <c r="I30" s="168">
        <f t="shared" si="2"/>
        <v>0</v>
      </c>
      <c r="K30" s="168">
        <f t="shared" si="3"/>
        <v>0</v>
      </c>
      <c r="M30" s="168">
        <f t="shared" si="4"/>
        <v>0</v>
      </c>
      <c r="N30" s="168">
        <f t="shared" si="5"/>
        <v>0</v>
      </c>
      <c r="O30" s="168">
        <v>0</v>
      </c>
      <c r="P30" s="168">
        <f t="shared" si="6"/>
        <v>0</v>
      </c>
      <c r="Q30" s="168">
        <v>0</v>
      </c>
      <c r="S30" s="168">
        <v>0</v>
      </c>
      <c r="T30" s="168">
        <v>0</v>
      </c>
      <c r="U30" s="168">
        <f t="shared" si="7"/>
        <v>0</v>
      </c>
      <c r="W30" s="168">
        <f t="shared" si="8"/>
        <v>0</v>
      </c>
      <c r="Y30" s="168">
        <f t="shared" si="9"/>
        <v>0</v>
      </c>
      <c r="Z30" s="168">
        <f t="shared" si="10"/>
        <v>0</v>
      </c>
      <c r="AA30" s="168">
        <v>0</v>
      </c>
      <c r="AC30" s="168">
        <v>0</v>
      </c>
      <c r="AE30" s="178"/>
      <c r="AK30" s="180"/>
    </row>
    <row r="31" spans="1:37" hidden="1" x14ac:dyDescent="0.2">
      <c r="A31" s="43">
        <v>2053</v>
      </c>
      <c r="B31" s="43" t="s">
        <v>144</v>
      </c>
      <c r="C31" s="168" t="s">
        <v>480</v>
      </c>
      <c r="D31" s="168">
        <v>0</v>
      </c>
      <c r="E31" s="168">
        <v>0</v>
      </c>
      <c r="G31" s="168">
        <v>0</v>
      </c>
      <c r="H31" s="168">
        <v>0</v>
      </c>
      <c r="I31" s="168">
        <f t="shared" si="2"/>
        <v>0</v>
      </c>
      <c r="J31" s="168">
        <v>0</v>
      </c>
      <c r="K31" s="168">
        <f t="shared" si="3"/>
        <v>0</v>
      </c>
      <c r="M31" s="168">
        <f t="shared" si="4"/>
        <v>0</v>
      </c>
      <c r="N31" s="168">
        <f t="shared" si="5"/>
        <v>0</v>
      </c>
      <c r="O31" s="168">
        <v>0</v>
      </c>
      <c r="P31" s="168">
        <f t="shared" si="6"/>
        <v>0</v>
      </c>
      <c r="Q31" s="168">
        <v>0</v>
      </c>
      <c r="S31" s="168">
        <v>0</v>
      </c>
      <c r="T31" s="168">
        <v>0</v>
      </c>
      <c r="U31" s="168">
        <f t="shared" si="7"/>
        <v>0</v>
      </c>
      <c r="V31" s="168">
        <v>0</v>
      </c>
      <c r="W31" s="168">
        <f t="shared" si="8"/>
        <v>0</v>
      </c>
      <c r="Y31" s="168">
        <f t="shared" si="9"/>
        <v>0</v>
      </c>
      <c r="Z31" s="168">
        <f t="shared" si="10"/>
        <v>0</v>
      </c>
      <c r="AA31" s="168">
        <v>0</v>
      </c>
      <c r="AC31" s="168">
        <v>0</v>
      </c>
      <c r="AE31" s="178"/>
      <c r="AK31" s="180"/>
    </row>
    <row r="32" spans="1:37" hidden="1" x14ac:dyDescent="0.2">
      <c r="A32" s="43">
        <v>2053</v>
      </c>
      <c r="B32" s="181" t="s">
        <v>150</v>
      </c>
      <c r="C32" s="168" t="s">
        <v>481</v>
      </c>
      <c r="D32" s="168">
        <v>0</v>
      </c>
      <c r="E32" s="168">
        <v>0</v>
      </c>
      <c r="G32" s="168">
        <v>0</v>
      </c>
      <c r="H32" s="168">
        <v>0</v>
      </c>
      <c r="I32" s="168">
        <f t="shared" si="2"/>
        <v>0</v>
      </c>
      <c r="K32" s="168">
        <f t="shared" si="3"/>
        <v>0</v>
      </c>
      <c r="M32" s="168">
        <f t="shared" si="4"/>
        <v>0</v>
      </c>
      <c r="N32" s="168">
        <f t="shared" si="5"/>
        <v>0</v>
      </c>
      <c r="O32" s="168">
        <v>0</v>
      </c>
      <c r="P32" s="168">
        <f t="shared" si="6"/>
        <v>0</v>
      </c>
      <c r="Q32" s="168">
        <v>0</v>
      </c>
      <c r="S32" s="168">
        <v>0</v>
      </c>
      <c r="T32" s="168">
        <v>0</v>
      </c>
      <c r="U32" s="168">
        <f t="shared" si="7"/>
        <v>0</v>
      </c>
      <c r="W32" s="168">
        <f t="shared" si="8"/>
        <v>0</v>
      </c>
      <c r="Y32" s="168">
        <f t="shared" si="9"/>
        <v>0</v>
      </c>
      <c r="Z32" s="168">
        <f t="shared" si="10"/>
        <v>0</v>
      </c>
      <c r="AA32" s="168">
        <v>0</v>
      </c>
      <c r="AC32" s="168">
        <v>0</v>
      </c>
      <c r="AE32" s="178"/>
      <c r="AK32" s="180"/>
    </row>
    <row r="33" spans="1:37" hidden="1" x14ac:dyDescent="0.2">
      <c r="A33" s="43">
        <v>2053</v>
      </c>
      <c r="B33" s="181" t="s">
        <v>152</v>
      </c>
      <c r="C33" s="168" t="s">
        <v>474</v>
      </c>
      <c r="D33" s="168">
        <v>0</v>
      </c>
      <c r="E33" s="168">
        <v>0</v>
      </c>
      <c r="G33" s="168">
        <v>0</v>
      </c>
      <c r="H33" s="168">
        <v>0</v>
      </c>
      <c r="I33" s="168">
        <f t="shared" si="2"/>
        <v>0</v>
      </c>
      <c r="K33" s="168">
        <f t="shared" si="3"/>
        <v>0</v>
      </c>
      <c r="M33" s="168">
        <f t="shared" si="4"/>
        <v>0</v>
      </c>
      <c r="N33" s="168">
        <f t="shared" si="5"/>
        <v>0</v>
      </c>
      <c r="O33" s="168">
        <v>0</v>
      </c>
      <c r="P33" s="168">
        <f t="shared" si="6"/>
        <v>0</v>
      </c>
      <c r="Q33" s="168">
        <v>0</v>
      </c>
      <c r="S33" s="168">
        <v>0</v>
      </c>
      <c r="T33" s="168">
        <v>0</v>
      </c>
      <c r="U33" s="168">
        <f t="shared" si="7"/>
        <v>0</v>
      </c>
      <c r="W33" s="168">
        <f t="shared" si="8"/>
        <v>0</v>
      </c>
      <c r="Y33" s="168">
        <f t="shared" si="9"/>
        <v>0</v>
      </c>
      <c r="Z33" s="168">
        <f t="shared" si="10"/>
        <v>0</v>
      </c>
      <c r="AA33" s="168">
        <v>0</v>
      </c>
      <c r="AC33" s="168">
        <v>0</v>
      </c>
      <c r="AE33" s="178"/>
      <c r="AK33" s="180"/>
    </row>
    <row r="34" spans="1:37" hidden="1" x14ac:dyDescent="0.2">
      <c r="A34" s="43">
        <v>2053</v>
      </c>
      <c r="B34" s="43" t="s">
        <v>154</v>
      </c>
      <c r="C34" s="168" t="s">
        <v>426</v>
      </c>
      <c r="D34" s="168">
        <v>0</v>
      </c>
      <c r="E34" s="168">
        <v>0</v>
      </c>
      <c r="G34" s="168">
        <v>0</v>
      </c>
      <c r="H34" s="168">
        <v>0</v>
      </c>
      <c r="I34" s="168">
        <f t="shared" si="2"/>
        <v>0</v>
      </c>
      <c r="J34" s="168">
        <v>0</v>
      </c>
      <c r="K34" s="168">
        <f t="shared" si="3"/>
        <v>0</v>
      </c>
      <c r="M34" s="168">
        <f t="shared" si="4"/>
        <v>0</v>
      </c>
      <c r="N34" s="168">
        <f t="shared" si="5"/>
        <v>0</v>
      </c>
      <c r="O34" s="168">
        <v>0</v>
      </c>
      <c r="P34" s="168">
        <f t="shared" si="6"/>
        <v>0</v>
      </c>
      <c r="Q34" s="168">
        <v>0</v>
      </c>
      <c r="S34" s="168">
        <v>0</v>
      </c>
      <c r="T34" s="168">
        <v>0</v>
      </c>
      <c r="U34" s="168">
        <f t="shared" si="7"/>
        <v>0</v>
      </c>
      <c r="V34" s="168">
        <v>0</v>
      </c>
      <c r="W34" s="168">
        <f t="shared" si="8"/>
        <v>0</v>
      </c>
      <c r="Y34" s="168">
        <f t="shared" si="9"/>
        <v>0</v>
      </c>
      <c r="Z34" s="168">
        <f t="shared" si="10"/>
        <v>0</v>
      </c>
      <c r="AA34" s="168">
        <v>0</v>
      </c>
      <c r="AC34" s="168">
        <v>0</v>
      </c>
      <c r="AE34" s="178"/>
      <c r="AK34" s="180"/>
    </row>
    <row r="35" spans="1:37" hidden="1" x14ac:dyDescent="0.2">
      <c r="A35" s="43">
        <v>2053</v>
      </c>
      <c r="B35" s="181" t="s">
        <v>156</v>
      </c>
      <c r="C35" s="168" t="s">
        <v>482</v>
      </c>
      <c r="D35" s="168">
        <v>0</v>
      </c>
      <c r="E35" s="168">
        <v>0</v>
      </c>
      <c r="G35" s="168">
        <v>0</v>
      </c>
      <c r="H35" s="168">
        <v>0</v>
      </c>
      <c r="I35" s="168">
        <f t="shared" si="2"/>
        <v>0</v>
      </c>
      <c r="K35" s="168">
        <f t="shared" si="3"/>
        <v>0</v>
      </c>
      <c r="M35" s="168">
        <f t="shared" si="4"/>
        <v>0</v>
      </c>
      <c r="N35" s="168">
        <f t="shared" si="5"/>
        <v>0</v>
      </c>
      <c r="O35" s="168">
        <v>0</v>
      </c>
      <c r="P35" s="168">
        <f t="shared" si="6"/>
        <v>0</v>
      </c>
      <c r="Q35" s="168">
        <v>0</v>
      </c>
      <c r="S35" s="168">
        <v>0</v>
      </c>
      <c r="T35" s="168">
        <v>0</v>
      </c>
      <c r="U35" s="168">
        <f t="shared" si="7"/>
        <v>0</v>
      </c>
      <c r="W35" s="168">
        <f t="shared" si="8"/>
        <v>0</v>
      </c>
      <c r="Y35" s="168">
        <f t="shared" si="9"/>
        <v>0</v>
      </c>
      <c r="Z35" s="168">
        <f t="shared" si="10"/>
        <v>0</v>
      </c>
      <c r="AA35" s="168">
        <v>0</v>
      </c>
      <c r="AC35" s="168">
        <v>0</v>
      </c>
      <c r="AE35" s="178"/>
      <c r="AK35" s="180"/>
    </row>
    <row r="36" spans="1:37" hidden="1" x14ac:dyDescent="0.2">
      <c r="A36" s="43">
        <v>2053</v>
      </c>
      <c r="B36" s="181" t="s">
        <v>158</v>
      </c>
      <c r="C36" s="168" t="s">
        <v>483</v>
      </c>
      <c r="D36" s="168">
        <v>0</v>
      </c>
      <c r="E36" s="168">
        <v>0</v>
      </c>
      <c r="G36" s="168">
        <v>0</v>
      </c>
      <c r="H36" s="168">
        <v>0</v>
      </c>
      <c r="I36" s="168">
        <f t="shared" si="2"/>
        <v>0</v>
      </c>
      <c r="K36" s="168">
        <f t="shared" si="3"/>
        <v>0</v>
      </c>
      <c r="M36" s="168">
        <f t="shared" si="4"/>
        <v>0</v>
      </c>
      <c r="N36" s="168">
        <f t="shared" si="5"/>
        <v>0</v>
      </c>
      <c r="O36" s="168">
        <v>0</v>
      </c>
      <c r="P36" s="168">
        <f t="shared" si="6"/>
        <v>0</v>
      </c>
      <c r="Q36" s="168">
        <v>0</v>
      </c>
      <c r="S36" s="168">
        <v>0</v>
      </c>
      <c r="T36" s="168">
        <v>0</v>
      </c>
      <c r="U36" s="168">
        <f t="shared" si="7"/>
        <v>0</v>
      </c>
      <c r="W36" s="168">
        <f t="shared" si="8"/>
        <v>0</v>
      </c>
      <c r="Y36" s="168">
        <f t="shared" si="9"/>
        <v>0</v>
      </c>
      <c r="Z36" s="168">
        <f t="shared" si="10"/>
        <v>0</v>
      </c>
      <c r="AA36" s="168">
        <v>0</v>
      </c>
      <c r="AC36" s="168">
        <v>0</v>
      </c>
      <c r="AE36" s="178"/>
      <c r="AK36" s="180"/>
    </row>
    <row r="37" spans="1:37" hidden="1" x14ac:dyDescent="0.2">
      <c r="A37" s="43">
        <v>2053</v>
      </c>
      <c r="B37" s="181" t="s">
        <v>166</v>
      </c>
      <c r="C37" s="168" t="s">
        <v>427</v>
      </c>
      <c r="D37" s="168">
        <v>0</v>
      </c>
      <c r="E37" s="168">
        <v>0</v>
      </c>
      <c r="G37" s="168">
        <v>0</v>
      </c>
      <c r="H37" s="168">
        <v>0</v>
      </c>
      <c r="I37" s="168">
        <f t="shared" si="2"/>
        <v>0</v>
      </c>
      <c r="K37" s="168">
        <f t="shared" si="3"/>
        <v>0</v>
      </c>
      <c r="M37" s="168">
        <f t="shared" si="4"/>
        <v>0</v>
      </c>
      <c r="N37" s="168">
        <f t="shared" si="5"/>
        <v>0</v>
      </c>
      <c r="O37" s="168">
        <v>0</v>
      </c>
      <c r="P37" s="168">
        <f t="shared" si="6"/>
        <v>0</v>
      </c>
      <c r="Q37" s="168">
        <v>0</v>
      </c>
      <c r="S37" s="168">
        <v>0</v>
      </c>
      <c r="T37" s="168">
        <v>0</v>
      </c>
      <c r="U37" s="168">
        <f t="shared" si="7"/>
        <v>0</v>
      </c>
      <c r="W37" s="168">
        <f t="shared" si="8"/>
        <v>0</v>
      </c>
      <c r="Y37" s="168">
        <f t="shared" si="9"/>
        <v>0</v>
      </c>
      <c r="Z37" s="168">
        <f t="shared" si="10"/>
        <v>0</v>
      </c>
      <c r="AA37" s="168">
        <v>0</v>
      </c>
      <c r="AC37" s="168">
        <v>0</v>
      </c>
      <c r="AE37" s="178"/>
      <c r="AK37" s="180"/>
    </row>
    <row r="38" spans="1:37" hidden="1" x14ac:dyDescent="0.2">
      <c r="A38" s="43">
        <v>2053</v>
      </c>
      <c r="B38" s="181" t="s">
        <v>168</v>
      </c>
      <c r="C38" s="168" t="s">
        <v>484</v>
      </c>
      <c r="D38" s="168">
        <v>0</v>
      </c>
      <c r="E38" s="168">
        <v>0</v>
      </c>
      <c r="G38" s="168">
        <v>0</v>
      </c>
      <c r="H38" s="168">
        <v>0</v>
      </c>
      <c r="I38" s="168">
        <f t="shared" si="2"/>
        <v>0</v>
      </c>
      <c r="K38" s="168">
        <f t="shared" si="3"/>
        <v>0</v>
      </c>
      <c r="M38" s="168">
        <f t="shared" si="4"/>
        <v>0</v>
      </c>
      <c r="N38" s="168">
        <f t="shared" si="5"/>
        <v>0</v>
      </c>
      <c r="O38" s="168">
        <v>0</v>
      </c>
      <c r="P38" s="168">
        <f t="shared" si="6"/>
        <v>0</v>
      </c>
      <c r="Q38" s="168">
        <v>0</v>
      </c>
      <c r="S38" s="168">
        <v>0</v>
      </c>
      <c r="T38" s="168">
        <v>0</v>
      </c>
      <c r="U38" s="168">
        <f t="shared" si="7"/>
        <v>0</v>
      </c>
      <c r="W38" s="168">
        <f t="shared" si="8"/>
        <v>0</v>
      </c>
      <c r="Y38" s="168">
        <f t="shared" si="9"/>
        <v>0</v>
      </c>
      <c r="Z38" s="168">
        <f t="shared" si="10"/>
        <v>0</v>
      </c>
      <c r="AA38" s="168">
        <v>0</v>
      </c>
      <c r="AC38" s="168">
        <v>0</v>
      </c>
      <c r="AE38" s="178"/>
      <c r="AK38" s="180"/>
    </row>
    <row r="39" spans="1:37" hidden="1" x14ac:dyDescent="0.2">
      <c r="A39" s="43">
        <v>2053</v>
      </c>
      <c r="B39" s="181" t="s">
        <v>170</v>
      </c>
      <c r="C39" s="168" t="s">
        <v>428</v>
      </c>
      <c r="D39" s="168">
        <v>0</v>
      </c>
      <c r="E39" s="168">
        <v>0</v>
      </c>
      <c r="G39" s="168">
        <v>0</v>
      </c>
      <c r="H39" s="168">
        <v>0</v>
      </c>
      <c r="I39" s="168">
        <f t="shared" si="2"/>
        <v>0</v>
      </c>
      <c r="K39" s="168">
        <f t="shared" si="3"/>
        <v>0</v>
      </c>
      <c r="M39" s="168">
        <f t="shared" si="4"/>
        <v>0</v>
      </c>
      <c r="N39" s="168">
        <f t="shared" si="5"/>
        <v>0</v>
      </c>
      <c r="O39" s="168">
        <v>0</v>
      </c>
      <c r="P39" s="168">
        <f t="shared" si="6"/>
        <v>0</v>
      </c>
      <c r="Q39" s="168">
        <v>0</v>
      </c>
      <c r="S39" s="168">
        <v>0</v>
      </c>
      <c r="T39" s="168">
        <v>0</v>
      </c>
      <c r="U39" s="168">
        <f t="shared" si="7"/>
        <v>0</v>
      </c>
      <c r="W39" s="168">
        <f t="shared" si="8"/>
        <v>0</v>
      </c>
      <c r="Y39" s="168">
        <f t="shared" si="9"/>
        <v>0</v>
      </c>
      <c r="Z39" s="168">
        <f t="shared" si="10"/>
        <v>0</v>
      </c>
      <c r="AA39" s="168">
        <v>0</v>
      </c>
      <c r="AC39" s="168">
        <v>0</v>
      </c>
      <c r="AE39" s="178"/>
      <c r="AK39" s="180"/>
    </row>
    <row r="40" spans="1:37" hidden="1" x14ac:dyDescent="0.2">
      <c r="A40" s="43">
        <v>2053</v>
      </c>
      <c r="B40" s="43" t="s">
        <v>174</v>
      </c>
      <c r="C40" s="168" t="s">
        <v>485</v>
      </c>
      <c r="D40" s="168">
        <v>0</v>
      </c>
      <c r="E40" s="168">
        <v>0</v>
      </c>
      <c r="G40" s="168">
        <v>0</v>
      </c>
      <c r="H40" s="168">
        <v>0</v>
      </c>
      <c r="I40" s="168">
        <f t="shared" si="2"/>
        <v>0</v>
      </c>
      <c r="J40" s="168">
        <v>0</v>
      </c>
      <c r="K40" s="168">
        <f t="shared" si="3"/>
        <v>0</v>
      </c>
      <c r="M40" s="168">
        <f t="shared" si="4"/>
        <v>0</v>
      </c>
      <c r="N40" s="168">
        <f t="shared" si="5"/>
        <v>0</v>
      </c>
      <c r="O40" s="168">
        <v>0</v>
      </c>
      <c r="P40" s="168">
        <f t="shared" si="6"/>
        <v>0</v>
      </c>
      <c r="Q40" s="168">
        <v>0</v>
      </c>
      <c r="S40" s="168">
        <v>0</v>
      </c>
      <c r="T40" s="168">
        <v>0</v>
      </c>
      <c r="U40" s="168">
        <f t="shared" si="7"/>
        <v>0</v>
      </c>
      <c r="V40" s="168">
        <v>0</v>
      </c>
      <c r="W40" s="168">
        <f t="shared" si="8"/>
        <v>0</v>
      </c>
      <c r="Y40" s="168">
        <f t="shared" si="9"/>
        <v>0</v>
      </c>
      <c r="Z40" s="168">
        <f t="shared" si="10"/>
        <v>0</v>
      </c>
      <c r="AA40" s="168">
        <v>0</v>
      </c>
      <c r="AC40" s="168">
        <v>0</v>
      </c>
      <c r="AE40" s="178"/>
      <c r="AK40" s="180"/>
    </row>
    <row r="41" spans="1:37" x14ac:dyDescent="0.2">
      <c r="A41" s="43">
        <v>2053</v>
      </c>
      <c r="B41" s="181" t="s">
        <v>180</v>
      </c>
      <c r="C41" s="168" t="s">
        <v>486</v>
      </c>
      <c r="D41" s="168">
        <v>0</v>
      </c>
      <c r="E41" s="168">
        <v>0</v>
      </c>
      <c r="G41" s="168">
        <v>0</v>
      </c>
      <c r="H41" s="168">
        <v>0</v>
      </c>
      <c r="I41" s="168">
        <f t="shared" si="2"/>
        <v>0</v>
      </c>
      <c r="J41" s="168">
        <v>0</v>
      </c>
      <c r="K41" s="168">
        <f t="shared" si="3"/>
        <v>0</v>
      </c>
      <c r="M41" s="168">
        <f t="shared" si="4"/>
        <v>0</v>
      </c>
      <c r="N41" s="168">
        <f t="shared" si="5"/>
        <v>0</v>
      </c>
      <c r="O41" s="168">
        <v>0</v>
      </c>
      <c r="P41" s="168">
        <f t="shared" si="6"/>
        <v>0</v>
      </c>
      <c r="Q41" s="168">
        <v>0</v>
      </c>
      <c r="S41" s="168">
        <v>0</v>
      </c>
      <c r="T41" s="168">
        <v>0</v>
      </c>
      <c r="U41" s="168">
        <f t="shared" si="7"/>
        <v>0</v>
      </c>
      <c r="V41" s="168">
        <v>0</v>
      </c>
      <c r="W41" s="168">
        <f>U41+V41</f>
        <v>0</v>
      </c>
      <c r="Y41" s="168">
        <f t="shared" si="9"/>
        <v>0</v>
      </c>
      <c r="Z41" s="168">
        <f t="shared" si="10"/>
        <v>0</v>
      </c>
      <c r="AA41" s="168">
        <v>0</v>
      </c>
      <c r="AC41" s="168">
        <v>0</v>
      </c>
      <c r="AE41" s="178"/>
      <c r="AK41" s="180"/>
    </row>
    <row r="42" spans="1:37" hidden="1" x14ac:dyDescent="0.2">
      <c r="A42" s="43">
        <v>2053</v>
      </c>
      <c r="B42" s="43" t="s">
        <v>192</v>
      </c>
      <c r="C42" s="168" t="s">
        <v>487</v>
      </c>
      <c r="D42" s="168">
        <v>0</v>
      </c>
      <c r="E42" s="168">
        <v>0</v>
      </c>
      <c r="G42" s="168">
        <v>0</v>
      </c>
      <c r="H42" s="168">
        <v>0</v>
      </c>
      <c r="I42" s="168">
        <f t="shared" si="2"/>
        <v>0</v>
      </c>
      <c r="J42" s="168">
        <v>0</v>
      </c>
      <c r="K42" s="168">
        <f t="shared" si="3"/>
        <v>0</v>
      </c>
      <c r="M42" s="168">
        <f t="shared" si="4"/>
        <v>0</v>
      </c>
      <c r="N42" s="168">
        <f t="shared" si="5"/>
        <v>0</v>
      </c>
      <c r="O42" s="168">
        <v>0</v>
      </c>
      <c r="P42" s="168">
        <f t="shared" si="6"/>
        <v>0</v>
      </c>
      <c r="Q42" s="168">
        <v>0</v>
      </c>
      <c r="S42" s="168">
        <v>0</v>
      </c>
      <c r="T42" s="168">
        <v>0</v>
      </c>
      <c r="U42" s="168">
        <f t="shared" si="7"/>
        <v>0</v>
      </c>
      <c r="V42" s="168">
        <v>0</v>
      </c>
      <c r="W42" s="168">
        <f t="shared" si="8"/>
        <v>0</v>
      </c>
      <c r="Y42" s="168">
        <f t="shared" si="9"/>
        <v>0</v>
      </c>
      <c r="Z42" s="168">
        <f t="shared" si="10"/>
        <v>0</v>
      </c>
      <c r="AA42" s="168">
        <v>0</v>
      </c>
      <c r="AC42" s="168">
        <v>0</v>
      </c>
      <c r="AE42" s="178"/>
      <c r="AK42" s="180"/>
    </row>
    <row r="43" spans="1:37" hidden="1" x14ac:dyDescent="0.2">
      <c r="A43" s="43">
        <v>2053</v>
      </c>
      <c r="B43" s="43">
        <v>101</v>
      </c>
      <c r="C43" s="168" t="s">
        <v>488</v>
      </c>
      <c r="D43" s="168">
        <v>0</v>
      </c>
      <c r="E43" s="168">
        <v>0</v>
      </c>
      <c r="G43" s="168">
        <v>0</v>
      </c>
      <c r="H43" s="168">
        <v>0</v>
      </c>
      <c r="I43" s="168">
        <f t="shared" si="2"/>
        <v>0</v>
      </c>
      <c r="K43" s="168">
        <f t="shared" si="3"/>
        <v>0</v>
      </c>
      <c r="M43" s="168">
        <f t="shared" si="4"/>
        <v>0</v>
      </c>
      <c r="N43" s="168">
        <f t="shared" si="5"/>
        <v>0</v>
      </c>
      <c r="O43" s="168">
        <v>0</v>
      </c>
      <c r="P43" s="168">
        <f t="shared" si="6"/>
        <v>0</v>
      </c>
      <c r="Q43" s="168">
        <v>0</v>
      </c>
      <c r="S43" s="168">
        <v>0</v>
      </c>
      <c r="T43" s="168">
        <v>0</v>
      </c>
      <c r="U43" s="168">
        <f t="shared" si="7"/>
        <v>0</v>
      </c>
      <c r="W43" s="168">
        <f t="shared" si="8"/>
        <v>0</v>
      </c>
      <c r="Y43" s="168">
        <f t="shared" si="9"/>
        <v>0</v>
      </c>
      <c r="Z43" s="168">
        <f t="shared" si="10"/>
        <v>0</v>
      </c>
      <c r="AA43" s="168">
        <v>0</v>
      </c>
      <c r="AC43" s="168">
        <v>0</v>
      </c>
      <c r="AE43" s="178"/>
      <c r="AK43" s="180"/>
    </row>
    <row r="44" spans="1:37" x14ac:dyDescent="0.2">
      <c r="A44" s="43">
        <v>2053</v>
      </c>
      <c r="B44" s="43">
        <v>102</v>
      </c>
      <c r="C44" s="168" t="s">
        <v>489</v>
      </c>
      <c r="D44" s="168">
        <v>781981</v>
      </c>
      <c r="E44" s="168">
        <v>11838163</v>
      </c>
      <c r="G44" s="168">
        <v>11079110</v>
      </c>
      <c r="H44" s="168">
        <v>0</v>
      </c>
      <c r="I44" s="168">
        <f t="shared" si="2"/>
        <v>11079110</v>
      </c>
      <c r="J44" s="168">
        <v>0</v>
      </c>
      <c r="K44" s="168">
        <f t="shared" si="3"/>
        <v>11079110</v>
      </c>
      <c r="L44" s="168">
        <v>-4000000</v>
      </c>
      <c r="M44" s="168">
        <f t="shared" si="4"/>
        <v>7079110</v>
      </c>
      <c r="N44" s="168">
        <f t="shared" si="5"/>
        <v>-7079110</v>
      </c>
      <c r="O44" s="168">
        <v>0</v>
      </c>
      <c r="P44" s="168">
        <f t="shared" si="6"/>
        <v>0</v>
      </c>
      <c r="Q44" s="168">
        <v>0</v>
      </c>
      <c r="S44" s="168">
        <v>11021000</v>
      </c>
      <c r="T44" s="168">
        <v>0</v>
      </c>
      <c r="U44" s="168">
        <f t="shared" si="7"/>
        <v>11021000</v>
      </c>
      <c r="V44" s="168">
        <v>0</v>
      </c>
      <c r="W44" s="168">
        <f t="shared" si="8"/>
        <v>11021000</v>
      </c>
      <c r="X44" s="168">
        <v>-4000000</v>
      </c>
      <c r="Y44" s="168">
        <f t="shared" si="9"/>
        <v>7021000</v>
      </c>
      <c r="Z44" s="168">
        <f t="shared" si="10"/>
        <v>-7021000</v>
      </c>
      <c r="AA44" s="168">
        <v>0</v>
      </c>
      <c r="AC44" s="168">
        <v>0</v>
      </c>
      <c r="AE44" s="178"/>
      <c r="AH44" s="168">
        <f>+L44</f>
        <v>-4000000</v>
      </c>
      <c r="AK44" s="180">
        <f>+X44</f>
        <v>-4000000</v>
      </c>
    </row>
    <row r="45" spans="1:37" hidden="1" x14ac:dyDescent="0.2">
      <c r="A45" s="43">
        <v>2053</v>
      </c>
      <c r="B45" s="43">
        <v>103</v>
      </c>
      <c r="C45" s="168" t="s">
        <v>490</v>
      </c>
      <c r="D45" s="168">
        <v>0</v>
      </c>
      <c r="E45" s="168">
        <v>0</v>
      </c>
      <c r="G45" s="168">
        <v>0</v>
      </c>
      <c r="H45" s="168">
        <v>0</v>
      </c>
      <c r="I45" s="168">
        <f t="shared" si="2"/>
        <v>0</v>
      </c>
      <c r="K45" s="168">
        <f t="shared" si="3"/>
        <v>0</v>
      </c>
      <c r="M45" s="168">
        <f t="shared" si="4"/>
        <v>0</v>
      </c>
      <c r="N45" s="168">
        <f t="shared" si="5"/>
        <v>0</v>
      </c>
      <c r="O45" s="168">
        <v>0</v>
      </c>
      <c r="P45" s="168">
        <f t="shared" si="6"/>
        <v>0</v>
      </c>
      <c r="Q45" s="168">
        <v>0</v>
      </c>
      <c r="S45" s="168">
        <v>0</v>
      </c>
      <c r="T45" s="168">
        <v>0</v>
      </c>
      <c r="U45" s="168">
        <f t="shared" si="7"/>
        <v>0</v>
      </c>
      <c r="W45" s="168">
        <f t="shared" si="8"/>
        <v>0</v>
      </c>
      <c r="Y45" s="168">
        <f t="shared" si="9"/>
        <v>0</v>
      </c>
      <c r="Z45" s="168">
        <f t="shared" si="10"/>
        <v>0</v>
      </c>
      <c r="AA45" s="168">
        <v>0</v>
      </c>
      <c r="AC45" s="168">
        <v>0</v>
      </c>
      <c r="AE45" s="178"/>
      <c r="AK45" s="180"/>
    </row>
    <row r="46" spans="1:37" hidden="1" x14ac:dyDescent="0.2">
      <c r="A46" s="43">
        <v>2053</v>
      </c>
      <c r="B46" s="43">
        <v>108</v>
      </c>
      <c r="C46" s="168" t="s">
        <v>491</v>
      </c>
      <c r="D46" s="168">
        <v>0</v>
      </c>
      <c r="E46" s="168">
        <v>0</v>
      </c>
      <c r="G46" s="168">
        <v>0</v>
      </c>
      <c r="H46" s="168">
        <v>0</v>
      </c>
      <c r="I46" s="168">
        <f t="shared" si="2"/>
        <v>0</v>
      </c>
      <c r="K46" s="168">
        <f t="shared" si="3"/>
        <v>0</v>
      </c>
      <c r="M46" s="168">
        <f t="shared" si="4"/>
        <v>0</v>
      </c>
      <c r="N46" s="168">
        <f t="shared" si="5"/>
        <v>0</v>
      </c>
      <c r="O46" s="168">
        <v>0</v>
      </c>
      <c r="P46" s="168">
        <f t="shared" si="6"/>
        <v>0</v>
      </c>
      <c r="Q46" s="168">
        <v>0</v>
      </c>
      <c r="S46" s="168">
        <v>0</v>
      </c>
      <c r="T46" s="168">
        <v>0</v>
      </c>
      <c r="U46" s="168">
        <f t="shared" si="7"/>
        <v>0</v>
      </c>
      <c r="W46" s="168">
        <f t="shared" si="8"/>
        <v>0</v>
      </c>
      <c r="Y46" s="168">
        <f t="shared" si="9"/>
        <v>0</v>
      </c>
      <c r="Z46" s="168">
        <f t="shared" si="10"/>
        <v>0</v>
      </c>
      <c r="AA46" s="168">
        <v>0</v>
      </c>
      <c r="AC46" s="168">
        <v>0</v>
      </c>
      <c r="AE46" s="178"/>
      <c r="AK46" s="180"/>
    </row>
    <row r="47" spans="1:37" hidden="1" x14ac:dyDescent="0.2">
      <c r="A47" s="43">
        <v>2053</v>
      </c>
      <c r="B47" s="43">
        <v>501</v>
      </c>
      <c r="C47" s="168" t="s">
        <v>492</v>
      </c>
      <c r="D47" s="168">
        <v>0</v>
      </c>
      <c r="E47" s="168">
        <v>0</v>
      </c>
      <c r="G47" s="168">
        <v>0</v>
      </c>
      <c r="H47" s="168">
        <v>0</v>
      </c>
      <c r="I47" s="168">
        <f t="shared" si="2"/>
        <v>0</v>
      </c>
      <c r="K47" s="168">
        <f t="shared" si="3"/>
        <v>0</v>
      </c>
      <c r="M47" s="168">
        <f t="shared" si="4"/>
        <v>0</v>
      </c>
      <c r="N47" s="168">
        <f t="shared" si="5"/>
        <v>0</v>
      </c>
      <c r="O47" s="168">
        <v>0</v>
      </c>
      <c r="P47" s="168">
        <f t="shared" si="6"/>
        <v>0</v>
      </c>
      <c r="Q47" s="168">
        <v>0</v>
      </c>
      <c r="S47" s="168">
        <v>0</v>
      </c>
      <c r="T47" s="168">
        <v>0</v>
      </c>
      <c r="U47" s="168">
        <f t="shared" si="7"/>
        <v>0</v>
      </c>
      <c r="W47" s="168">
        <f t="shared" si="8"/>
        <v>0</v>
      </c>
      <c r="Y47" s="168">
        <f t="shared" si="9"/>
        <v>0</v>
      </c>
      <c r="Z47" s="168">
        <f t="shared" si="10"/>
        <v>0</v>
      </c>
      <c r="AA47" s="168">
        <v>0</v>
      </c>
      <c r="AC47" s="168">
        <v>0</v>
      </c>
      <c r="AE47" s="178"/>
      <c r="AK47" s="180"/>
    </row>
    <row r="48" spans="1:37" x14ac:dyDescent="0.2">
      <c r="A48" s="43">
        <v>2053</v>
      </c>
      <c r="B48" s="43">
        <v>502</v>
      </c>
      <c r="C48" s="168" t="s">
        <v>435</v>
      </c>
      <c r="D48" s="168">
        <v>989852.39</v>
      </c>
      <c r="E48" s="168">
        <v>1500000</v>
      </c>
      <c r="G48" s="168">
        <v>1500000</v>
      </c>
      <c r="H48" s="168">
        <v>0</v>
      </c>
      <c r="I48" s="168">
        <f t="shared" si="2"/>
        <v>1500000</v>
      </c>
      <c r="K48" s="168">
        <f t="shared" si="3"/>
        <v>1500000</v>
      </c>
      <c r="M48" s="168">
        <f t="shared" si="4"/>
        <v>1500000</v>
      </c>
      <c r="N48" s="168">
        <f t="shared" si="5"/>
        <v>-1500000</v>
      </c>
      <c r="O48" s="168">
        <v>0</v>
      </c>
      <c r="P48" s="168">
        <f t="shared" si="6"/>
        <v>0</v>
      </c>
      <c r="Q48" s="168">
        <v>0</v>
      </c>
      <c r="S48" s="168">
        <v>1500000</v>
      </c>
      <c r="T48" s="168">
        <v>0</v>
      </c>
      <c r="U48" s="168">
        <f t="shared" si="7"/>
        <v>1500000</v>
      </c>
      <c r="W48" s="168">
        <f t="shared" si="8"/>
        <v>1500000</v>
      </c>
      <c r="Y48" s="168">
        <f t="shared" si="9"/>
        <v>1500000</v>
      </c>
      <c r="Z48" s="168">
        <f t="shared" si="10"/>
        <v>-1500000</v>
      </c>
      <c r="AA48" s="168">
        <v>0</v>
      </c>
      <c r="AC48" s="168">
        <v>0</v>
      </c>
      <c r="AE48" s="178"/>
      <c r="AK48" s="180"/>
    </row>
    <row r="49" spans="1:37" hidden="1" x14ac:dyDescent="0.2">
      <c r="A49" s="43">
        <v>2053</v>
      </c>
      <c r="B49" s="43">
        <v>510</v>
      </c>
      <c r="C49" s="168" t="s">
        <v>493</v>
      </c>
      <c r="D49" s="168">
        <v>0</v>
      </c>
      <c r="E49" s="168">
        <v>0</v>
      </c>
      <c r="G49" s="168">
        <v>0</v>
      </c>
      <c r="H49" s="168">
        <v>0</v>
      </c>
      <c r="I49" s="168">
        <f t="shared" si="2"/>
        <v>0</v>
      </c>
      <c r="K49" s="168">
        <v>0</v>
      </c>
      <c r="M49" s="168">
        <f t="shared" si="4"/>
        <v>0</v>
      </c>
      <c r="N49" s="168">
        <f t="shared" si="5"/>
        <v>0</v>
      </c>
      <c r="O49" s="168">
        <v>0</v>
      </c>
      <c r="P49" s="168">
        <f t="shared" si="6"/>
        <v>0</v>
      </c>
      <c r="Q49" s="168">
        <v>0</v>
      </c>
      <c r="S49" s="168">
        <v>0</v>
      </c>
      <c r="T49" s="168">
        <v>0</v>
      </c>
      <c r="U49" s="168">
        <f t="shared" si="7"/>
        <v>0</v>
      </c>
      <c r="W49" s="168">
        <f t="shared" si="8"/>
        <v>0</v>
      </c>
      <c r="Y49" s="168">
        <f t="shared" si="9"/>
        <v>0</v>
      </c>
      <c r="Z49" s="168">
        <f t="shared" si="10"/>
        <v>0</v>
      </c>
      <c r="AA49" s="168">
        <v>0</v>
      </c>
      <c r="AC49" s="168">
        <v>0</v>
      </c>
      <c r="AE49" s="178"/>
      <c r="AK49" s="180"/>
    </row>
    <row r="50" spans="1:37" x14ac:dyDescent="0.2">
      <c r="A50" s="43">
        <v>2053</v>
      </c>
      <c r="B50" s="43">
        <v>563</v>
      </c>
      <c r="C50" s="168" t="s">
        <v>494</v>
      </c>
      <c r="D50" s="168">
        <v>0</v>
      </c>
      <c r="E50" s="168">
        <v>0</v>
      </c>
      <c r="G50" s="168">
        <v>0</v>
      </c>
      <c r="H50" s="168">
        <v>0</v>
      </c>
      <c r="I50" s="168">
        <f t="shared" si="2"/>
        <v>0</v>
      </c>
      <c r="J50" s="168">
        <v>1915381</v>
      </c>
      <c r="K50" s="168">
        <f t="shared" si="3"/>
        <v>1915381</v>
      </c>
      <c r="M50" s="168">
        <f t="shared" si="4"/>
        <v>1915381</v>
      </c>
      <c r="N50" s="168">
        <f t="shared" si="5"/>
        <v>-1915381</v>
      </c>
      <c r="O50" s="168">
        <v>0</v>
      </c>
      <c r="P50" s="168">
        <f t="shared" si="6"/>
        <v>0</v>
      </c>
      <c r="Q50" s="168">
        <v>0</v>
      </c>
      <c r="S50" s="168">
        <v>0</v>
      </c>
      <c r="T50" s="168">
        <v>0</v>
      </c>
      <c r="U50" s="168">
        <f t="shared" si="7"/>
        <v>0</v>
      </c>
      <c r="V50" s="168">
        <v>2664683</v>
      </c>
      <c r="W50" s="168">
        <f t="shared" si="8"/>
        <v>2664683</v>
      </c>
      <c r="Y50" s="168">
        <f t="shared" si="9"/>
        <v>2664683</v>
      </c>
      <c r="Z50" s="168">
        <f t="shared" si="10"/>
        <v>-2664683</v>
      </c>
      <c r="AA50" s="168">
        <v>0</v>
      </c>
      <c r="AC50" s="168">
        <v>0</v>
      </c>
      <c r="AE50" s="178"/>
      <c r="AK50" s="180"/>
    </row>
    <row r="51" spans="1:37" x14ac:dyDescent="0.2">
      <c r="D51" s="168"/>
      <c r="AE51" s="178"/>
      <c r="AK51" s="180"/>
    </row>
    <row r="52" spans="1:37" x14ac:dyDescent="0.2">
      <c r="C52" s="173" t="s">
        <v>465</v>
      </c>
      <c r="D52" s="182">
        <f>SUM(D5:D51)</f>
        <v>1772739.19</v>
      </c>
      <c r="E52" s="182">
        <f>SUM(E5:E51)</f>
        <v>13339013</v>
      </c>
      <c r="F52" s="166"/>
      <c r="G52" s="182">
        <f t="shared" ref="G52:Q52" si="11">SUM(G5:G51)</f>
        <v>12579860</v>
      </c>
      <c r="H52" s="182">
        <f t="shared" si="11"/>
        <v>0</v>
      </c>
      <c r="I52" s="182">
        <f t="shared" si="11"/>
        <v>12579860</v>
      </c>
      <c r="J52" s="182">
        <f>SUM(J25:J50)</f>
        <v>1915381</v>
      </c>
      <c r="K52" s="182">
        <f>SUM(K5:K51)</f>
        <v>14495241</v>
      </c>
      <c r="L52" s="182">
        <f>SUM(L25:L48)</f>
        <v>-4000000</v>
      </c>
      <c r="M52" s="182">
        <f t="shared" si="11"/>
        <v>10495241</v>
      </c>
      <c r="N52" s="182">
        <f>SUM(N25:N48)</f>
        <v>-8579860</v>
      </c>
      <c r="O52" s="182">
        <f t="shared" si="11"/>
        <v>0</v>
      </c>
      <c r="P52" s="182"/>
      <c r="Q52" s="182">
        <f t="shared" si="11"/>
        <v>0</v>
      </c>
      <c r="R52" s="166"/>
      <c r="S52" s="182">
        <f t="shared" ref="S52:AC52" si="12">SUM(S5:S51)</f>
        <v>12521750</v>
      </c>
      <c r="T52" s="182">
        <f t="shared" si="12"/>
        <v>0</v>
      </c>
      <c r="U52" s="182">
        <f t="shared" si="12"/>
        <v>12521750</v>
      </c>
      <c r="V52" s="182">
        <f>SUM(V25:V50)</f>
        <v>2664683</v>
      </c>
      <c r="W52" s="182">
        <f t="shared" si="12"/>
        <v>15186433</v>
      </c>
      <c r="X52" s="182">
        <f t="shared" si="12"/>
        <v>-4000000</v>
      </c>
      <c r="Y52" s="182">
        <f t="shared" si="12"/>
        <v>11186433</v>
      </c>
      <c r="Z52" s="182">
        <f>AA52-Y52</f>
        <v>-11186433</v>
      </c>
      <c r="AA52" s="182">
        <f t="shared" si="12"/>
        <v>0</v>
      </c>
      <c r="AB52" s="182"/>
      <c r="AC52" s="182">
        <f t="shared" si="12"/>
        <v>0</v>
      </c>
      <c r="AE52" s="178"/>
      <c r="AF52" s="168">
        <f>SUM(AF25:AF50)</f>
        <v>0</v>
      </c>
      <c r="AG52" s="168">
        <f t="shared" ref="AG52:AK52" si="13">SUM(AG25:AG50)</f>
        <v>0</v>
      </c>
      <c r="AH52" s="168">
        <f t="shared" si="13"/>
        <v>-4000000</v>
      </c>
      <c r="AI52" s="168">
        <f t="shared" si="13"/>
        <v>0</v>
      </c>
      <c r="AJ52" s="168">
        <f t="shared" si="13"/>
        <v>0</v>
      </c>
      <c r="AK52" s="180">
        <f t="shared" si="13"/>
        <v>-4000000</v>
      </c>
    </row>
    <row r="53" spans="1:37" x14ac:dyDescent="0.2"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E53" s="178"/>
      <c r="AK53" s="180"/>
    </row>
    <row r="54" spans="1:37" x14ac:dyDescent="0.2">
      <c r="B54" s="181" t="s">
        <v>495</v>
      </c>
      <c r="C54" s="183" t="s">
        <v>3</v>
      </c>
      <c r="D54" s="183">
        <v>627829</v>
      </c>
      <c r="E54" s="183">
        <v>850850</v>
      </c>
      <c r="G54" s="183">
        <f>(G48/2)+G25+G41</f>
        <v>750750</v>
      </c>
      <c r="H54" s="183">
        <v>0</v>
      </c>
      <c r="I54" s="183">
        <f>H54+G54</f>
        <v>750750</v>
      </c>
      <c r="J54" s="183">
        <v>0</v>
      </c>
      <c r="K54" s="183">
        <f t="shared" ref="K54" si="14">(K48/2)+K25+K41</f>
        <v>750750</v>
      </c>
      <c r="L54" s="183"/>
      <c r="M54" s="183">
        <f t="shared" ref="M54:M61" si="15">+K54+L54</f>
        <v>750750</v>
      </c>
      <c r="N54" s="183">
        <f>O54-M54</f>
        <v>-750750</v>
      </c>
      <c r="O54" s="183">
        <v>0</v>
      </c>
      <c r="P54" s="183"/>
      <c r="Q54" s="183">
        <v>0</v>
      </c>
      <c r="S54" s="183">
        <f t="shared" ref="S54:W54" si="16">(S48/2)+S25+S41</f>
        <v>750750</v>
      </c>
      <c r="T54" s="183">
        <v>0</v>
      </c>
      <c r="U54" s="183">
        <f>T54+S54</f>
        <v>750750</v>
      </c>
      <c r="V54" s="183">
        <v>0</v>
      </c>
      <c r="W54" s="183">
        <f t="shared" si="16"/>
        <v>750750</v>
      </c>
      <c r="X54" s="183"/>
      <c r="Y54" s="183">
        <f t="shared" ref="Y54:Y61" si="17">+W54+X54</f>
        <v>750750</v>
      </c>
      <c r="Z54" s="183">
        <f>AA54-Y54</f>
        <v>-750750</v>
      </c>
      <c r="AA54" s="183">
        <v>0</v>
      </c>
      <c r="AB54" s="183"/>
      <c r="AC54" s="183">
        <v>0</v>
      </c>
      <c r="AE54" s="178"/>
      <c r="AK54" s="180"/>
    </row>
    <row r="55" spans="1:37" hidden="1" x14ac:dyDescent="0.2">
      <c r="B55" s="181"/>
      <c r="D55" s="168"/>
      <c r="M55" s="168">
        <f t="shared" si="15"/>
        <v>0</v>
      </c>
      <c r="Y55" s="168">
        <f t="shared" si="17"/>
        <v>0</v>
      </c>
      <c r="AE55" s="178"/>
      <c r="AK55" s="180"/>
    </row>
    <row r="56" spans="1:37" hidden="1" x14ac:dyDescent="0.2">
      <c r="B56" s="181"/>
      <c r="D56" s="168"/>
      <c r="M56" s="168">
        <f t="shared" si="15"/>
        <v>0</v>
      </c>
      <c r="Y56" s="168">
        <f t="shared" si="17"/>
        <v>0</v>
      </c>
      <c r="AE56" s="178"/>
      <c r="AK56" s="180"/>
    </row>
    <row r="57" spans="1:37" x14ac:dyDescent="0.2">
      <c r="B57" s="181"/>
      <c r="C57" s="168" t="s">
        <v>496</v>
      </c>
      <c r="D57" s="168"/>
      <c r="I57" s="168">
        <f>H57+G57</f>
        <v>0</v>
      </c>
      <c r="M57" s="168">
        <f t="shared" si="15"/>
        <v>0</v>
      </c>
      <c r="U57" s="168">
        <f>T57+S57</f>
        <v>0</v>
      </c>
      <c r="Y57" s="168">
        <f t="shared" si="17"/>
        <v>0</v>
      </c>
      <c r="AE57" s="178"/>
      <c r="AK57" s="180"/>
    </row>
    <row r="58" spans="1:37" x14ac:dyDescent="0.2">
      <c r="B58" s="181"/>
      <c r="C58" s="183" t="s">
        <v>398</v>
      </c>
      <c r="D58" s="183"/>
      <c r="E58" s="183"/>
      <c r="G58" s="183">
        <v>800000</v>
      </c>
      <c r="H58" s="183"/>
      <c r="I58" s="183">
        <f>H58+G58</f>
        <v>800000</v>
      </c>
      <c r="J58" s="183"/>
      <c r="K58" s="183">
        <v>800000</v>
      </c>
      <c r="L58" s="183"/>
      <c r="M58" s="183">
        <f t="shared" si="15"/>
        <v>800000</v>
      </c>
      <c r="N58" s="183"/>
      <c r="O58" s="183"/>
      <c r="P58" s="183"/>
      <c r="Q58" s="183"/>
      <c r="S58" s="183">
        <v>800000</v>
      </c>
      <c r="T58" s="183"/>
      <c r="U58" s="183">
        <f>T58+S58</f>
        <v>800000</v>
      </c>
      <c r="V58" s="183"/>
      <c r="W58" s="183">
        <v>800000</v>
      </c>
      <c r="X58" s="183"/>
      <c r="Y58" s="183">
        <f t="shared" si="17"/>
        <v>800000</v>
      </c>
      <c r="Z58" s="183"/>
      <c r="AA58" s="183"/>
      <c r="AB58" s="183"/>
      <c r="AC58" s="183"/>
      <c r="AE58" s="178" t="s">
        <v>355</v>
      </c>
      <c r="AG58" s="168">
        <f>+AG52-J58</f>
        <v>0</v>
      </c>
      <c r="AJ58" s="168">
        <f>+AJ52-V58</f>
        <v>0</v>
      </c>
      <c r="AK58" s="180"/>
    </row>
    <row r="59" spans="1:37" hidden="1" x14ac:dyDescent="0.2">
      <c r="B59" s="181"/>
      <c r="D59" s="168"/>
      <c r="M59" s="168">
        <f t="shared" si="15"/>
        <v>0</v>
      </c>
      <c r="Y59" s="168">
        <f t="shared" si="17"/>
        <v>0</v>
      </c>
      <c r="AE59" s="178"/>
      <c r="AK59" s="180"/>
    </row>
    <row r="60" spans="1:37" hidden="1" x14ac:dyDescent="0.2">
      <c r="B60" s="181"/>
      <c r="D60" s="168"/>
      <c r="M60" s="168">
        <f t="shared" si="15"/>
        <v>0</v>
      </c>
      <c r="Y60" s="168">
        <f t="shared" si="17"/>
        <v>0</v>
      </c>
      <c r="AE60" s="178"/>
      <c r="AK60" s="180"/>
    </row>
    <row r="61" spans="1:37" x14ac:dyDescent="0.2">
      <c r="C61" s="168" t="s">
        <v>497</v>
      </c>
      <c r="D61" s="168"/>
      <c r="I61" s="168">
        <f>H61+G61</f>
        <v>0</v>
      </c>
      <c r="M61" s="168">
        <f t="shared" si="15"/>
        <v>0</v>
      </c>
      <c r="U61" s="168">
        <f>T61+S61</f>
        <v>0</v>
      </c>
      <c r="Y61" s="168">
        <f t="shared" si="17"/>
        <v>0</v>
      </c>
      <c r="AE61" s="178"/>
      <c r="AK61" s="180"/>
    </row>
    <row r="62" spans="1:37" x14ac:dyDescent="0.2">
      <c r="C62" s="168" t="s">
        <v>12</v>
      </c>
      <c r="D62" s="168">
        <f>D52-D54-D57-D58-D61</f>
        <v>1144910.19</v>
      </c>
      <c r="E62" s="168">
        <f>E52-E54-E57-E58-E61</f>
        <v>12488163</v>
      </c>
      <c r="G62" s="168">
        <f>G52-G54-G57-G58-G61</f>
        <v>11029110</v>
      </c>
      <c r="H62" s="168">
        <f>H52-H54-H57-H58-H61</f>
        <v>0</v>
      </c>
      <c r="I62" s="168">
        <f>H62+G62</f>
        <v>11029110</v>
      </c>
      <c r="J62" s="168">
        <f t="shared" ref="J62:Q62" si="18">J52-J54-J57-J58-J61</f>
        <v>1915381</v>
      </c>
      <c r="K62" s="168">
        <f t="shared" si="18"/>
        <v>12944491</v>
      </c>
      <c r="L62" s="168">
        <v>-4000000</v>
      </c>
      <c r="M62" s="168">
        <f>M52-M54-M57-M58-M61</f>
        <v>8944491</v>
      </c>
      <c r="N62" s="168">
        <f>N52-N54-N57-N58-N61</f>
        <v>-7829110</v>
      </c>
      <c r="O62" s="168">
        <f t="shared" si="18"/>
        <v>0</v>
      </c>
      <c r="Q62" s="168">
        <f t="shared" si="18"/>
        <v>0</v>
      </c>
      <c r="S62" s="168">
        <f>S52-S54-S57-S58-S61</f>
        <v>10971000</v>
      </c>
      <c r="T62" s="168">
        <f>T52-T54-T57-T58-T61</f>
        <v>0</v>
      </c>
      <c r="U62" s="168">
        <f>T62+S62</f>
        <v>10971000</v>
      </c>
      <c r="V62" s="168">
        <f t="shared" ref="V62:AC62" si="19">V52-V54-V57-V58-V61</f>
        <v>2664683</v>
      </c>
      <c r="W62" s="168">
        <f t="shared" si="19"/>
        <v>13635683</v>
      </c>
      <c r="X62" s="168">
        <v>-4000000</v>
      </c>
      <c r="Y62" s="168">
        <f>Y52-Y54-Y57-Y58-Y61</f>
        <v>9635683</v>
      </c>
      <c r="Z62" s="168">
        <f>AA62-Y62</f>
        <v>-9635683</v>
      </c>
      <c r="AA62" s="168">
        <f t="shared" si="19"/>
        <v>0</v>
      </c>
      <c r="AC62" s="168">
        <f t="shared" si="19"/>
        <v>0</v>
      </c>
      <c r="AE62" s="178"/>
      <c r="AK62" s="180"/>
    </row>
    <row r="63" spans="1:37" x14ac:dyDescent="0.2">
      <c r="C63" s="183" t="s">
        <v>498</v>
      </c>
      <c r="D63" s="183">
        <f>SUM(D61:D62)</f>
        <v>1144910.19</v>
      </c>
      <c r="E63" s="183">
        <f>SUM(E61:E62)</f>
        <v>12488163</v>
      </c>
      <c r="G63" s="183">
        <f t="shared" ref="G63:Q63" si="20">SUM(G61:G62)</f>
        <v>11029110</v>
      </c>
      <c r="H63" s="183">
        <f>SUM(H61:H62)</f>
        <v>0</v>
      </c>
      <c r="I63" s="183">
        <f>H63+G63</f>
        <v>11029110</v>
      </c>
      <c r="J63" s="183">
        <f t="shared" si="20"/>
        <v>1915381</v>
      </c>
      <c r="K63" s="183">
        <f t="shared" si="20"/>
        <v>12944491</v>
      </c>
      <c r="L63" s="183">
        <f>SUM(L61:L62)</f>
        <v>-4000000</v>
      </c>
      <c r="M63" s="183">
        <f t="shared" si="20"/>
        <v>8944491</v>
      </c>
      <c r="N63" s="183">
        <f>SUM(N61:N62)</f>
        <v>-7829110</v>
      </c>
      <c r="O63" s="183">
        <f t="shared" si="20"/>
        <v>0</v>
      </c>
      <c r="P63" s="183"/>
      <c r="Q63" s="183">
        <f t="shared" si="20"/>
        <v>0</v>
      </c>
      <c r="S63" s="183">
        <f t="shared" ref="S63:AC63" si="21">SUM(S61:S62)</f>
        <v>10971000</v>
      </c>
      <c r="T63" s="183">
        <f t="shared" si="21"/>
        <v>0</v>
      </c>
      <c r="U63" s="183">
        <f>T63+S63</f>
        <v>10971000</v>
      </c>
      <c r="V63" s="183">
        <f t="shared" si="21"/>
        <v>2664683</v>
      </c>
      <c r="W63" s="183">
        <f t="shared" si="21"/>
        <v>13635683</v>
      </c>
      <c r="X63" s="183">
        <f>SUM(X61:X62)</f>
        <v>-4000000</v>
      </c>
      <c r="Y63" s="183">
        <f t="shared" si="21"/>
        <v>9635683</v>
      </c>
      <c r="Z63" s="183">
        <f>SUM(Z61:Z62)</f>
        <v>-9635683</v>
      </c>
      <c r="AA63" s="183">
        <f t="shared" si="21"/>
        <v>0</v>
      </c>
      <c r="AB63" s="183"/>
      <c r="AC63" s="183">
        <f t="shared" si="21"/>
        <v>0</v>
      </c>
      <c r="AE63" s="178" t="s">
        <v>355</v>
      </c>
      <c r="AH63" s="168">
        <f>+L63-AH52</f>
        <v>0</v>
      </c>
      <c r="AK63" s="180">
        <f>+X63-AK52</f>
        <v>0</v>
      </c>
    </row>
    <row r="64" spans="1:37" ht="13.5" thickBot="1" x14ac:dyDescent="0.25">
      <c r="C64" s="173" t="s">
        <v>359</v>
      </c>
      <c r="D64" s="166">
        <f>SUM(D54:D62)</f>
        <v>1772739.19</v>
      </c>
      <c r="E64" s="166">
        <f>SUM(E54:E62)</f>
        <v>13339013</v>
      </c>
      <c r="F64" s="166"/>
      <c r="G64" s="166">
        <f t="shared" ref="G64:Q64" si="22">SUM(G54:G62)</f>
        <v>12579860</v>
      </c>
      <c r="H64" s="166">
        <f t="shared" si="22"/>
        <v>0</v>
      </c>
      <c r="I64" s="166">
        <f t="shared" si="22"/>
        <v>12579860</v>
      </c>
      <c r="J64" s="166">
        <f t="shared" si="22"/>
        <v>1915381</v>
      </c>
      <c r="K64" s="166">
        <f t="shared" si="22"/>
        <v>14495241</v>
      </c>
      <c r="L64" s="166">
        <f t="shared" si="22"/>
        <v>-4000000</v>
      </c>
      <c r="M64" s="166">
        <f t="shared" si="22"/>
        <v>10495241</v>
      </c>
      <c r="N64" s="166">
        <f t="shared" si="22"/>
        <v>-8579860</v>
      </c>
      <c r="O64" s="166">
        <f t="shared" si="22"/>
        <v>0</v>
      </c>
      <c r="P64" s="166"/>
      <c r="Q64" s="166">
        <f t="shared" si="22"/>
        <v>0</v>
      </c>
      <c r="R64" s="166"/>
      <c r="S64" s="166">
        <f t="shared" ref="S64:AC64" si="23">SUM(S54:S62)</f>
        <v>12521750</v>
      </c>
      <c r="T64" s="166">
        <f t="shared" si="23"/>
        <v>0</v>
      </c>
      <c r="U64" s="166">
        <f t="shared" si="23"/>
        <v>12521750</v>
      </c>
      <c r="V64" s="166">
        <f t="shared" si="23"/>
        <v>2664683</v>
      </c>
      <c r="W64" s="166">
        <f t="shared" si="23"/>
        <v>15186433</v>
      </c>
      <c r="X64" s="166">
        <f t="shared" si="23"/>
        <v>-4000000</v>
      </c>
      <c r="Y64" s="166">
        <f t="shared" si="23"/>
        <v>11186433</v>
      </c>
      <c r="Z64" s="166">
        <f t="shared" si="23"/>
        <v>-10386433</v>
      </c>
      <c r="AA64" s="166">
        <f t="shared" si="23"/>
        <v>0</v>
      </c>
      <c r="AB64" s="166"/>
      <c r="AC64" s="166">
        <f t="shared" si="23"/>
        <v>0</v>
      </c>
      <c r="AE64" s="184"/>
      <c r="AF64" s="185"/>
      <c r="AG64" s="185"/>
      <c r="AH64" s="185"/>
      <c r="AI64" s="185"/>
      <c r="AJ64" s="185"/>
      <c r="AK64" s="186"/>
    </row>
    <row r="66" spans="1:29" x14ac:dyDescent="0.2">
      <c r="E66" s="187"/>
      <c r="G66" s="187"/>
    </row>
    <row r="68" spans="1:29" x14ac:dyDescent="0.2">
      <c r="B68" s="168" t="s">
        <v>499</v>
      </c>
      <c r="G68" s="188"/>
    </row>
    <row r="69" spans="1:29" x14ac:dyDescent="0.2">
      <c r="C69" s="168" t="s">
        <v>500</v>
      </c>
      <c r="D69" s="168">
        <v>0</v>
      </c>
      <c r="E69" s="168">
        <v>0</v>
      </c>
      <c r="G69" s="168">
        <v>0</v>
      </c>
      <c r="H69" s="168">
        <v>0</v>
      </c>
      <c r="I69" s="168">
        <f>H69+G69</f>
        <v>0</v>
      </c>
      <c r="K69" s="168">
        <v>0</v>
      </c>
      <c r="M69" s="168">
        <v>0</v>
      </c>
      <c r="O69" s="168">
        <v>0</v>
      </c>
      <c r="Q69" s="168">
        <v>0</v>
      </c>
      <c r="S69" s="168">
        <v>0</v>
      </c>
      <c r="T69" s="168">
        <v>0</v>
      </c>
      <c r="U69" s="168">
        <f>T69+S69</f>
        <v>0</v>
      </c>
      <c r="W69" s="168">
        <v>0</v>
      </c>
      <c r="Y69" s="168">
        <v>0</v>
      </c>
      <c r="AA69" s="168">
        <v>0</v>
      </c>
      <c r="AC69" s="168">
        <v>0</v>
      </c>
    </row>
    <row r="70" spans="1:29" x14ac:dyDescent="0.2">
      <c r="C70" s="168" t="s">
        <v>501</v>
      </c>
      <c r="D70" s="168">
        <v>0</v>
      </c>
      <c r="E70" s="168">
        <v>0</v>
      </c>
      <c r="G70" s="168">
        <v>0</v>
      </c>
      <c r="H70" s="168">
        <v>0</v>
      </c>
      <c r="I70" s="168">
        <f>H70+G70</f>
        <v>0</v>
      </c>
      <c r="K70" s="168">
        <v>0</v>
      </c>
      <c r="M70" s="168">
        <v>0</v>
      </c>
      <c r="O70" s="168">
        <v>0</v>
      </c>
      <c r="Q70" s="168">
        <v>0</v>
      </c>
      <c r="S70" s="168">
        <v>0</v>
      </c>
      <c r="T70" s="168">
        <v>0</v>
      </c>
      <c r="U70" s="168">
        <f>T70+S70</f>
        <v>0</v>
      </c>
      <c r="W70" s="168">
        <v>0</v>
      </c>
      <c r="Y70" s="168">
        <v>0</v>
      </c>
      <c r="AA70" s="168">
        <v>0</v>
      </c>
      <c r="AC70" s="168">
        <v>0</v>
      </c>
    </row>
    <row r="71" spans="1:29" x14ac:dyDescent="0.2">
      <c r="C71" s="168" t="s">
        <v>502</v>
      </c>
      <c r="D71" s="168">
        <v>0</v>
      </c>
      <c r="E71" s="168">
        <v>0</v>
      </c>
      <c r="G71" s="168">
        <v>0</v>
      </c>
      <c r="H71" s="168">
        <v>0</v>
      </c>
      <c r="I71" s="168">
        <f>H71+G71</f>
        <v>0</v>
      </c>
      <c r="K71" s="168">
        <v>0</v>
      </c>
      <c r="M71" s="168">
        <v>0</v>
      </c>
      <c r="O71" s="168">
        <v>0</v>
      </c>
      <c r="Q71" s="168">
        <v>0</v>
      </c>
      <c r="S71" s="168">
        <v>0</v>
      </c>
      <c r="T71" s="168">
        <v>0</v>
      </c>
      <c r="U71" s="168">
        <f>T71+S71</f>
        <v>0</v>
      </c>
      <c r="W71" s="168">
        <v>0</v>
      </c>
      <c r="Y71" s="168">
        <v>0</v>
      </c>
      <c r="AA71" s="168">
        <v>0</v>
      </c>
      <c r="AC71" s="168">
        <v>0</v>
      </c>
    </row>
    <row r="72" spans="1:29" x14ac:dyDescent="0.2">
      <c r="B72" s="189"/>
      <c r="C72" s="168" t="s">
        <v>503</v>
      </c>
      <c r="D72" s="168">
        <f>SUM(D69:D71)</f>
        <v>0</v>
      </c>
      <c r="E72" s="168">
        <f>SUM(E69:E71)</f>
        <v>0</v>
      </c>
      <c r="G72" s="168">
        <f t="shared" ref="G72:Q72" si="24">SUM(G69:G71)</f>
        <v>0</v>
      </c>
      <c r="H72" s="168">
        <f t="shared" si="24"/>
        <v>0</v>
      </c>
      <c r="I72" s="168">
        <f t="shared" si="24"/>
        <v>0</v>
      </c>
      <c r="K72" s="168">
        <f t="shared" si="24"/>
        <v>0</v>
      </c>
      <c r="M72" s="168">
        <f t="shared" si="24"/>
        <v>0</v>
      </c>
      <c r="O72" s="168">
        <f t="shared" si="24"/>
        <v>0</v>
      </c>
      <c r="Q72" s="168">
        <f t="shared" si="24"/>
        <v>0</v>
      </c>
      <c r="S72" s="168">
        <f t="shared" ref="S72:AC72" si="25">SUM(S69:S71)</f>
        <v>0</v>
      </c>
      <c r="T72" s="168">
        <f t="shared" si="25"/>
        <v>0</v>
      </c>
      <c r="U72" s="168">
        <f t="shared" si="25"/>
        <v>0</v>
      </c>
      <c r="W72" s="168">
        <f t="shared" si="25"/>
        <v>0</v>
      </c>
      <c r="Y72" s="168">
        <f t="shared" si="25"/>
        <v>0</v>
      </c>
      <c r="AA72" s="168">
        <f t="shared" si="25"/>
        <v>0</v>
      </c>
      <c r="AC72" s="168">
        <f t="shared" si="25"/>
        <v>0</v>
      </c>
    </row>
    <row r="73" spans="1:29" x14ac:dyDescent="0.2">
      <c r="B73" s="189"/>
      <c r="D73" s="168"/>
    </row>
    <row r="74" spans="1:29" x14ac:dyDescent="0.2">
      <c r="B74" s="189"/>
      <c r="C74" s="168" t="s">
        <v>504</v>
      </c>
      <c r="D74" s="168">
        <v>0</v>
      </c>
      <c r="E74" s="168">
        <v>0</v>
      </c>
      <c r="G74" s="168">
        <v>0</v>
      </c>
      <c r="H74" s="168">
        <v>0</v>
      </c>
      <c r="I74" s="168">
        <v>0</v>
      </c>
      <c r="K74" s="168">
        <v>0</v>
      </c>
      <c r="M74" s="168">
        <v>0</v>
      </c>
      <c r="O74" s="168">
        <v>0</v>
      </c>
      <c r="Q74" s="168">
        <v>0</v>
      </c>
      <c r="S74" s="168">
        <v>0</v>
      </c>
      <c r="T74" s="168">
        <v>0</v>
      </c>
      <c r="U74" s="168">
        <v>0</v>
      </c>
      <c r="W74" s="168">
        <v>0</v>
      </c>
      <c r="Y74" s="168">
        <v>0</v>
      </c>
      <c r="AA74" s="168">
        <v>0</v>
      </c>
      <c r="AC74" s="168">
        <v>0</v>
      </c>
    </row>
    <row r="75" spans="1:29" x14ac:dyDescent="0.2">
      <c r="B75" s="189"/>
      <c r="D75" s="168"/>
    </row>
    <row r="76" spans="1:29" x14ac:dyDescent="0.2">
      <c r="B76" s="189" t="s">
        <v>505</v>
      </c>
      <c r="D76" s="168">
        <f>SUM(D72:D75)</f>
        <v>0</v>
      </c>
      <c r="E76" s="168">
        <f>SUM(E72:E75)</f>
        <v>0</v>
      </c>
      <c r="G76" s="168">
        <f t="shared" ref="G76:H76" si="26">SUM(G72:G75)</f>
        <v>0</v>
      </c>
      <c r="H76" s="168">
        <f t="shared" si="26"/>
        <v>0</v>
      </c>
      <c r="I76" s="168">
        <f>H76+G76</f>
        <v>0</v>
      </c>
      <c r="K76" s="168">
        <f t="shared" ref="K76:Q76" si="27">SUM(K72:K75)</f>
        <v>0</v>
      </c>
      <c r="M76" s="168">
        <f t="shared" si="27"/>
        <v>0</v>
      </c>
      <c r="O76" s="168">
        <f t="shared" si="27"/>
        <v>0</v>
      </c>
      <c r="Q76" s="168">
        <f t="shared" si="27"/>
        <v>0</v>
      </c>
      <c r="S76" s="168">
        <f t="shared" ref="S76:T76" si="28">SUM(S72:S75)</f>
        <v>0</v>
      </c>
      <c r="T76" s="168">
        <f t="shared" si="28"/>
        <v>0</v>
      </c>
      <c r="U76" s="168">
        <f>T76+S76</f>
        <v>0</v>
      </c>
      <c r="W76" s="168">
        <f t="shared" ref="W76:AC76" si="29">SUM(W72:W75)</f>
        <v>0</v>
      </c>
      <c r="Y76" s="168">
        <f t="shared" si="29"/>
        <v>0</v>
      </c>
      <c r="AA76" s="168">
        <f t="shared" si="29"/>
        <v>0</v>
      </c>
      <c r="AC76" s="168">
        <f t="shared" si="29"/>
        <v>0</v>
      </c>
    </row>
    <row r="78" spans="1:29" ht="15" x14ac:dyDescent="0.25">
      <c r="A78" s="190" t="s">
        <v>506</v>
      </c>
      <c r="B78" s="191"/>
      <c r="C78" s="191"/>
      <c r="D78" s="191"/>
      <c r="E78" s="191"/>
      <c r="F78" s="191"/>
      <c r="G78" s="191"/>
      <c r="H78" s="191"/>
    </row>
    <row r="79" spans="1:29" ht="23.25" customHeight="1" x14ac:dyDescent="0.2">
      <c r="A79" s="231" t="s">
        <v>507</v>
      </c>
      <c r="B79" s="231"/>
      <c r="C79" s="231"/>
      <c r="D79" s="231"/>
      <c r="E79" s="231"/>
      <c r="F79" s="231"/>
      <c r="G79" s="231"/>
      <c r="H79" s="231"/>
      <c r="I79" s="231"/>
      <c r="J79" s="231"/>
      <c r="K79" s="231"/>
    </row>
    <row r="80" spans="1:29" ht="23.25" customHeight="1" x14ac:dyDescent="0.2">
      <c r="A80" s="231"/>
      <c r="B80" s="231"/>
      <c r="C80" s="231"/>
      <c r="D80" s="231"/>
      <c r="E80" s="231"/>
      <c r="F80" s="231"/>
      <c r="G80" s="231"/>
      <c r="H80" s="231"/>
      <c r="I80" s="231"/>
      <c r="J80" s="231"/>
      <c r="K80" s="231"/>
    </row>
    <row r="81" spans="1:11" ht="23.25" customHeight="1" x14ac:dyDescent="0.2">
      <c r="A81" s="231"/>
      <c r="B81" s="231"/>
      <c r="C81" s="231"/>
      <c r="D81" s="231"/>
      <c r="E81" s="231"/>
      <c r="F81" s="231"/>
      <c r="G81" s="231"/>
      <c r="H81" s="231"/>
      <c r="I81" s="231"/>
      <c r="J81" s="231"/>
      <c r="K81" s="231"/>
    </row>
  </sheetData>
  <mergeCells count="1">
    <mergeCell ref="A79:K81"/>
  </mergeCells>
  <pageMargins left="0.7" right="0.7" top="0.75" bottom="0.75" header="0.3" footer="0.3"/>
  <pageSetup scale="56" orientation="landscape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5225A-C80E-4E18-8D2A-49AEDE0E5EF7}">
  <sheetPr>
    <pageSetUpPr fitToPage="1"/>
  </sheetPr>
  <dimension ref="A1:AK81"/>
  <sheetViews>
    <sheetView workbookViewId="0">
      <selection activeCell="M37" sqref="M37"/>
    </sheetView>
  </sheetViews>
  <sheetFormatPr defaultColWidth="9.140625" defaultRowHeight="12.75" x14ac:dyDescent="0.2"/>
  <cols>
    <col min="1" max="1" width="6.28515625" style="43" customWidth="1"/>
    <col min="2" max="2" width="5.7109375" style="43" customWidth="1"/>
    <col min="3" max="3" width="30.85546875" style="168" customWidth="1"/>
    <col min="4" max="4" width="13.7109375" style="167" hidden="1" customWidth="1"/>
    <col min="5" max="5" width="13.7109375" style="168" hidden="1" customWidth="1"/>
    <col min="6" max="6" width="1.85546875" style="168" hidden="1" customWidth="1"/>
    <col min="7" max="10" width="13.7109375" style="168" hidden="1" customWidth="1"/>
    <col min="11" max="13" width="13.7109375" style="168" customWidth="1"/>
    <col min="14" max="17" width="13.7109375" style="168" hidden="1" customWidth="1"/>
    <col min="18" max="18" width="1.85546875" style="168" customWidth="1"/>
    <col min="19" max="22" width="13.7109375" style="168" hidden="1" customWidth="1"/>
    <col min="23" max="25" width="13.7109375" style="168" customWidth="1"/>
    <col min="26" max="29" width="13.7109375" style="168" hidden="1" customWidth="1"/>
    <col min="30" max="31" width="16.42578125" style="168" customWidth="1"/>
    <col min="32" max="33" width="9.140625" style="168"/>
    <col min="34" max="34" width="10.28515625" style="168" bestFit="1" customWidth="1"/>
    <col min="35" max="36" width="9.140625" style="168"/>
    <col min="37" max="37" width="10.28515625" style="168" bestFit="1" customWidth="1"/>
    <col min="38" max="16384" width="9.140625" style="168"/>
  </cols>
  <sheetData>
    <row r="1" spans="1:37" x14ac:dyDescent="0.2">
      <c r="C1" s="192" t="s">
        <v>508</v>
      </c>
    </row>
    <row r="2" spans="1:37" ht="13.5" thickBot="1" x14ac:dyDescent="0.25">
      <c r="C2" s="193" t="s">
        <v>509</v>
      </c>
    </row>
    <row r="3" spans="1:37" s="173" customFormat="1" x14ac:dyDescent="0.2">
      <c r="A3" s="170"/>
      <c r="B3" s="43"/>
      <c r="C3" s="171" t="s">
        <v>510</v>
      </c>
      <c r="D3" s="172" t="s">
        <v>459</v>
      </c>
      <c r="E3" s="172" t="s">
        <v>460</v>
      </c>
      <c r="F3" s="172"/>
      <c r="G3" s="172" t="s">
        <v>62</v>
      </c>
      <c r="H3" s="172" t="s">
        <v>62</v>
      </c>
      <c r="I3" s="172" t="s">
        <v>62</v>
      </c>
      <c r="J3" s="172" t="s">
        <v>62</v>
      </c>
      <c r="K3" s="172" t="s">
        <v>62</v>
      </c>
      <c r="L3" s="172" t="s">
        <v>62</v>
      </c>
      <c r="M3" s="172" t="s">
        <v>62</v>
      </c>
      <c r="N3" s="172" t="s">
        <v>62</v>
      </c>
      <c r="O3" s="172" t="s">
        <v>62</v>
      </c>
      <c r="P3" s="172" t="s">
        <v>62</v>
      </c>
      <c r="Q3" s="172" t="s">
        <v>62</v>
      </c>
      <c r="R3" s="172"/>
      <c r="S3" s="172" t="s">
        <v>63</v>
      </c>
      <c r="T3" s="172" t="s">
        <v>63</v>
      </c>
      <c r="U3" s="172" t="s">
        <v>63</v>
      </c>
      <c r="V3" s="172" t="s">
        <v>63</v>
      </c>
      <c r="W3" s="172" t="s">
        <v>63</v>
      </c>
      <c r="X3" s="172" t="s">
        <v>63</v>
      </c>
      <c r="Y3" s="172" t="s">
        <v>63</v>
      </c>
      <c r="Z3" s="172" t="s">
        <v>63</v>
      </c>
      <c r="AA3" s="172" t="s">
        <v>63</v>
      </c>
      <c r="AB3" s="172" t="s">
        <v>63</v>
      </c>
      <c r="AC3" s="172" t="s">
        <v>63</v>
      </c>
      <c r="AE3" s="174"/>
      <c r="AF3" s="52" t="s">
        <v>62</v>
      </c>
      <c r="AG3" s="52" t="s">
        <v>62</v>
      </c>
      <c r="AH3" s="52" t="s">
        <v>62</v>
      </c>
      <c r="AI3" s="52" t="s">
        <v>63</v>
      </c>
      <c r="AJ3" s="52" t="s">
        <v>63</v>
      </c>
      <c r="AK3" s="53" t="s">
        <v>63</v>
      </c>
    </row>
    <row r="4" spans="1:37" s="177" customFormat="1" ht="38.25" x14ac:dyDescent="0.2">
      <c r="A4" s="43" t="s">
        <v>461</v>
      </c>
      <c r="B4" s="43" t="s">
        <v>393</v>
      </c>
      <c r="C4" s="173" t="s">
        <v>400</v>
      </c>
      <c r="D4" s="175" t="s">
        <v>462</v>
      </c>
      <c r="E4" s="175" t="s">
        <v>463</v>
      </c>
      <c r="F4" s="175"/>
      <c r="G4" s="176" t="s">
        <v>380</v>
      </c>
      <c r="H4" s="176" t="s">
        <v>464</v>
      </c>
      <c r="I4" s="175" t="s">
        <v>465</v>
      </c>
      <c r="J4" s="176" t="s">
        <v>466</v>
      </c>
      <c r="K4" s="175" t="s">
        <v>467</v>
      </c>
      <c r="L4" s="176" t="s">
        <v>468</v>
      </c>
      <c r="M4" s="176" t="s">
        <v>511</v>
      </c>
      <c r="N4" s="176" t="s">
        <v>470</v>
      </c>
      <c r="O4" s="175" t="s">
        <v>471</v>
      </c>
      <c r="P4" s="176" t="s">
        <v>472</v>
      </c>
      <c r="Q4" s="175" t="s">
        <v>473</v>
      </c>
      <c r="R4" s="175"/>
      <c r="S4" s="176" t="s">
        <v>380</v>
      </c>
      <c r="T4" s="176" t="s">
        <v>464</v>
      </c>
      <c r="U4" s="175" t="s">
        <v>465</v>
      </c>
      <c r="V4" s="176" t="s">
        <v>466</v>
      </c>
      <c r="W4" s="175" t="s">
        <v>467</v>
      </c>
      <c r="X4" s="176" t="s">
        <v>468</v>
      </c>
      <c r="Y4" s="176" t="s">
        <v>469</v>
      </c>
      <c r="Z4" s="176" t="s">
        <v>470</v>
      </c>
      <c r="AA4" s="175" t="s">
        <v>471</v>
      </c>
      <c r="AB4" s="176" t="s">
        <v>472</v>
      </c>
      <c r="AC4" s="175" t="s">
        <v>473</v>
      </c>
      <c r="AE4" s="178"/>
      <c r="AF4" s="55" t="s">
        <v>69</v>
      </c>
      <c r="AG4" s="55" t="s">
        <v>70</v>
      </c>
      <c r="AH4" s="55" t="s">
        <v>71</v>
      </c>
      <c r="AI4" s="55" t="s">
        <v>69</v>
      </c>
      <c r="AJ4" s="55" t="s">
        <v>70</v>
      </c>
      <c r="AK4" s="57" t="s">
        <v>71</v>
      </c>
    </row>
    <row r="5" spans="1:37" x14ac:dyDescent="0.2">
      <c r="A5" s="43">
        <v>4117</v>
      </c>
      <c r="B5" s="43" t="s">
        <v>72</v>
      </c>
      <c r="C5" s="179" t="s">
        <v>404</v>
      </c>
      <c r="D5" s="168">
        <v>461764.5</v>
      </c>
      <c r="E5" s="168">
        <v>515648</v>
      </c>
      <c r="G5" s="168">
        <v>572281</v>
      </c>
      <c r="H5" s="168">
        <v>0</v>
      </c>
      <c r="I5" s="168">
        <f t="shared" ref="I5:I40" si="0">H5+G5</f>
        <v>572281</v>
      </c>
      <c r="J5" s="168">
        <v>0</v>
      </c>
      <c r="K5" s="168">
        <f>I5+J5</f>
        <v>572281</v>
      </c>
      <c r="L5" s="168">
        <v>0</v>
      </c>
      <c r="M5" s="168">
        <f>SUM(K5:L5)</f>
        <v>572281</v>
      </c>
      <c r="N5" s="168">
        <f>O5-M5</f>
        <v>-572281</v>
      </c>
      <c r="O5" s="168">
        <v>0</v>
      </c>
      <c r="P5" s="168">
        <f>Q5-O5</f>
        <v>0</v>
      </c>
      <c r="Q5" s="168">
        <v>0</v>
      </c>
      <c r="S5" s="168">
        <v>607653</v>
      </c>
      <c r="T5" s="168">
        <v>0</v>
      </c>
      <c r="U5" s="168">
        <f t="shared" ref="U5:U40" si="1">T5+S5</f>
        <v>607653</v>
      </c>
      <c r="V5" s="168">
        <v>3</v>
      </c>
      <c r="W5" s="168">
        <f>U5+V5</f>
        <v>607656</v>
      </c>
      <c r="X5" s="168">
        <v>0</v>
      </c>
      <c r="Y5" s="168">
        <f>SUM(W5:X5)</f>
        <v>607656</v>
      </c>
      <c r="Z5" s="168">
        <f>AA5-Y5</f>
        <v>-607656</v>
      </c>
      <c r="AA5" s="168">
        <v>0</v>
      </c>
      <c r="AB5" s="168">
        <f>AC5-AA5</f>
        <v>0</v>
      </c>
      <c r="AC5" s="168">
        <v>0</v>
      </c>
      <c r="AE5" s="178"/>
      <c r="AK5" s="180"/>
    </row>
    <row r="6" spans="1:37" hidden="1" x14ac:dyDescent="0.2">
      <c r="A6" s="43">
        <v>4117</v>
      </c>
      <c r="B6" s="43" t="s">
        <v>74</v>
      </c>
      <c r="C6" s="168" t="s">
        <v>405</v>
      </c>
      <c r="D6" s="168">
        <v>0</v>
      </c>
      <c r="E6" s="168">
        <v>0</v>
      </c>
      <c r="G6" s="168">
        <v>0</v>
      </c>
      <c r="H6" s="168">
        <v>0</v>
      </c>
      <c r="I6" s="168">
        <f t="shared" si="0"/>
        <v>0</v>
      </c>
      <c r="K6" s="168">
        <f t="shared" ref="K6:K44" si="2">I6+J6</f>
        <v>0</v>
      </c>
      <c r="L6" s="168">
        <v>0</v>
      </c>
      <c r="M6" s="168">
        <f t="shared" ref="M6:M44" si="3">SUM(K6:L6)</f>
        <v>0</v>
      </c>
      <c r="N6" s="168">
        <f t="shared" ref="N6:P44" si="4">O6-M6</f>
        <v>0</v>
      </c>
      <c r="O6" s="168">
        <v>0</v>
      </c>
      <c r="P6" s="168">
        <f t="shared" si="4"/>
        <v>0</v>
      </c>
      <c r="Q6" s="168">
        <v>0</v>
      </c>
      <c r="S6" s="168">
        <v>0</v>
      </c>
      <c r="T6" s="168">
        <v>0</v>
      </c>
      <c r="U6" s="168">
        <f t="shared" si="1"/>
        <v>0</v>
      </c>
      <c r="W6" s="168">
        <f t="shared" ref="W6:W44" si="5">U6+V6</f>
        <v>0</v>
      </c>
      <c r="X6" s="168">
        <v>0</v>
      </c>
      <c r="Y6" s="168">
        <f t="shared" ref="Y6:Y44" si="6">SUM(W6:X6)</f>
        <v>0</v>
      </c>
      <c r="Z6" s="168">
        <f t="shared" ref="Z6:AB44" si="7">AA6-Y6</f>
        <v>0</v>
      </c>
      <c r="AA6" s="168">
        <v>0</v>
      </c>
      <c r="AB6" s="168">
        <f t="shared" si="7"/>
        <v>0</v>
      </c>
      <c r="AC6" s="168">
        <v>0</v>
      </c>
      <c r="AE6" s="178"/>
      <c r="AK6" s="180"/>
    </row>
    <row r="7" spans="1:37" x14ac:dyDescent="0.2">
      <c r="A7" s="43">
        <v>4117</v>
      </c>
      <c r="B7" s="43" t="s">
        <v>76</v>
      </c>
      <c r="C7" s="168" t="s">
        <v>405</v>
      </c>
      <c r="D7" s="168">
        <v>175174.3</v>
      </c>
      <c r="E7" s="168">
        <v>179592</v>
      </c>
      <c r="G7" s="168">
        <v>183993</v>
      </c>
      <c r="H7" s="168">
        <v>0</v>
      </c>
      <c r="I7" s="168">
        <f t="shared" si="0"/>
        <v>183993</v>
      </c>
      <c r="J7" s="168">
        <v>-1</v>
      </c>
      <c r="K7" s="168">
        <f t="shared" si="2"/>
        <v>183992</v>
      </c>
      <c r="L7" s="168">
        <v>0</v>
      </c>
      <c r="M7" s="168">
        <f t="shared" si="3"/>
        <v>183992</v>
      </c>
      <c r="N7" s="168">
        <f t="shared" si="4"/>
        <v>-183992</v>
      </c>
      <c r="O7" s="168">
        <v>0</v>
      </c>
      <c r="P7" s="168">
        <f t="shared" si="4"/>
        <v>0</v>
      </c>
      <c r="Q7" s="168">
        <v>0</v>
      </c>
      <c r="S7" s="168">
        <v>195680</v>
      </c>
      <c r="T7" s="168">
        <v>0</v>
      </c>
      <c r="U7" s="168">
        <f t="shared" si="1"/>
        <v>195680</v>
      </c>
      <c r="W7" s="168">
        <f t="shared" si="5"/>
        <v>195680</v>
      </c>
      <c r="X7" s="168">
        <v>0</v>
      </c>
      <c r="Y7" s="168">
        <f t="shared" si="6"/>
        <v>195680</v>
      </c>
      <c r="Z7" s="168">
        <f t="shared" si="7"/>
        <v>-195680</v>
      </c>
      <c r="AA7" s="168">
        <v>0</v>
      </c>
      <c r="AB7" s="168">
        <f t="shared" si="7"/>
        <v>0</v>
      </c>
      <c r="AC7" s="168">
        <v>0</v>
      </c>
      <c r="AE7" s="178"/>
      <c r="AK7" s="180"/>
    </row>
    <row r="8" spans="1:37" hidden="1" x14ac:dyDescent="0.2">
      <c r="A8" s="43">
        <v>4117</v>
      </c>
      <c r="B8" s="43" t="s">
        <v>82</v>
      </c>
      <c r="C8" s="168" t="s">
        <v>474</v>
      </c>
      <c r="D8" s="168">
        <v>0</v>
      </c>
      <c r="E8" s="168">
        <v>0</v>
      </c>
      <c r="G8" s="168">
        <v>0</v>
      </c>
      <c r="H8" s="168">
        <v>0</v>
      </c>
      <c r="I8" s="168">
        <f t="shared" si="0"/>
        <v>0</v>
      </c>
      <c r="K8" s="168">
        <f t="shared" si="2"/>
        <v>0</v>
      </c>
      <c r="L8" s="168">
        <v>0</v>
      </c>
      <c r="M8" s="168">
        <f t="shared" si="3"/>
        <v>0</v>
      </c>
      <c r="N8" s="168">
        <f t="shared" si="4"/>
        <v>0</v>
      </c>
      <c r="O8" s="168">
        <v>0</v>
      </c>
      <c r="P8" s="168">
        <f t="shared" si="4"/>
        <v>0</v>
      </c>
      <c r="Q8" s="168">
        <v>0</v>
      </c>
      <c r="S8" s="168">
        <v>0</v>
      </c>
      <c r="T8" s="168">
        <v>0</v>
      </c>
      <c r="U8" s="168">
        <f t="shared" si="1"/>
        <v>0</v>
      </c>
      <c r="W8" s="168">
        <f t="shared" si="5"/>
        <v>0</v>
      </c>
      <c r="X8" s="168">
        <v>0</v>
      </c>
      <c r="Y8" s="168">
        <f t="shared" si="6"/>
        <v>0</v>
      </c>
      <c r="Z8" s="168">
        <f t="shared" si="7"/>
        <v>0</v>
      </c>
      <c r="AA8" s="168">
        <v>0</v>
      </c>
      <c r="AB8" s="168">
        <f t="shared" si="7"/>
        <v>0</v>
      </c>
      <c r="AC8" s="168">
        <v>0</v>
      </c>
      <c r="AE8" s="178"/>
      <c r="AK8" s="180"/>
    </row>
    <row r="9" spans="1:37" hidden="1" x14ac:dyDescent="0.2">
      <c r="A9" s="43">
        <v>4117</v>
      </c>
      <c r="B9" s="43" t="s">
        <v>84</v>
      </c>
      <c r="C9" s="168" t="s">
        <v>406</v>
      </c>
      <c r="D9" s="168">
        <v>0</v>
      </c>
      <c r="E9" s="168">
        <v>0</v>
      </c>
      <c r="G9" s="168">
        <v>0</v>
      </c>
      <c r="H9" s="168">
        <v>0</v>
      </c>
      <c r="I9" s="168">
        <f t="shared" si="0"/>
        <v>0</v>
      </c>
      <c r="K9" s="168">
        <f t="shared" si="2"/>
        <v>0</v>
      </c>
      <c r="L9" s="168">
        <v>0</v>
      </c>
      <c r="M9" s="168">
        <f t="shared" si="3"/>
        <v>0</v>
      </c>
      <c r="N9" s="168">
        <f t="shared" si="4"/>
        <v>0</v>
      </c>
      <c r="O9" s="168">
        <v>0</v>
      </c>
      <c r="P9" s="168">
        <f t="shared" si="4"/>
        <v>0</v>
      </c>
      <c r="Q9" s="168">
        <v>0</v>
      </c>
      <c r="S9" s="168">
        <v>0</v>
      </c>
      <c r="T9" s="168">
        <v>0</v>
      </c>
      <c r="U9" s="168">
        <f t="shared" si="1"/>
        <v>0</v>
      </c>
      <c r="W9" s="168">
        <f t="shared" si="5"/>
        <v>0</v>
      </c>
      <c r="X9" s="168">
        <v>0</v>
      </c>
      <c r="Y9" s="168">
        <f t="shared" si="6"/>
        <v>0</v>
      </c>
      <c r="Z9" s="168">
        <f t="shared" si="7"/>
        <v>0</v>
      </c>
      <c r="AA9" s="168">
        <v>0</v>
      </c>
      <c r="AB9" s="168">
        <f t="shared" si="7"/>
        <v>0</v>
      </c>
      <c r="AC9" s="168">
        <v>0</v>
      </c>
      <c r="AE9" s="178"/>
      <c r="AK9" s="180"/>
    </row>
    <row r="10" spans="1:37" hidden="1" x14ac:dyDescent="0.2">
      <c r="A10" s="43">
        <v>4117</v>
      </c>
      <c r="B10" s="43" t="s">
        <v>86</v>
      </c>
      <c r="C10" s="168" t="s">
        <v>407</v>
      </c>
      <c r="D10" s="168">
        <v>0</v>
      </c>
      <c r="E10" s="168">
        <v>0</v>
      </c>
      <c r="G10" s="168">
        <v>0</v>
      </c>
      <c r="H10" s="168">
        <v>0</v>
      </c>
      <c r="I10" s="168">
        <f t="shared" si="0"/>
        <v>0</v>
      </c>
      <c r="K10" s="168">
        <f t="shared" si="2"/>
        <v>0</v>
      </c>
      <c r="L10" s="168">
        <v>0</v>
      </c>
      <c r="M10" s="168">
        <f t="shared" si="3"/>
        <v>0</v>
      </c>
      <c r="N10" s="168">
        <f t="shared" si="4"/>
        <v>0</v>
      </c>
      <c r="O10" s="168">
        <v>0</v>
      </c>
      <c r="P10" s="168">
        <f t="shared" si="4"/>
        <v>0</v>
      </c>
      <c r="Q10" s="168">
        <v>0</v>
      </c>
      <c r="S10" s="168">
        <v>0</v>
      </c>
      <c r="T10" s="168">
        <v>0</v>
      </c>
      <c r="U10" s="168">
        <f t="shared" si="1"/>
        <v>0</v>
      </c>
      <c r="W10" s="168">
        <f t="shared" si="5"/>
        <v>0</v>
      </c>
      <c r="X10" s="168">
        <v>0</v>
      </c>
      <c r="Y10" s="168">
        <f t="shared" si="6"/>
        <v>0</v>
      </c>
      <c r="Z10" s="168">
        <f t="shared" si="7"/>
        <v>0</v>
      </c>
      <c r="AA10" s="168">
        <v>0</v>
      </c>
      <c r="AB10" s="168">
        <f t="shared" si="7"/>
        <v>0</v>
      </c>
      <c r="AC10" s="168">
        <v>0</v>
      </c>
      <c r="AE10" s="178"/>
      <c r="AK10" s="180"/>
    </row>
    <row r="11" spans="1:37" x14ac:dyDescent="0.2">
      <c r="A11" s="43">
        <v>4117</v>
      </c>
      <c r="B11" s="43" t="s">
        <v>88</v>
      </c>
      <c r="C11" s="168" t="s">
        <v>408</v>
      </c>
      <c r="D11" s="168">
        <v>14797.11</v>
      </c>
      <c r="E11" s="168">
        <v>14016</v>
      </c>
      <c r="G11" s="168">
        <v>16250</v>
      </c>
      <c r="H11" s="168">
        <v>0</v>
      </c>
      <c r="I11" s="168">
        <f t="shared" si="0"/>
        <v>16250</v>
      </c>
      <c r="J11" s="168">
        <v>0</v>
      </c>
      <c r="K11" s="168">
        <f t="shared" si="2"/>
        <v>16250</v>
      </c>
      <c r="L11" s="168">
        <v>0</v>
      </c>
      <c r="M11" s="168">
        <f t="shared" si="3"/>
        <v>16250</v>
      </c>
      <c r="N11" s="168">
        <f t="shared" si="4"/>
        <v>-16250</v>
      </c>
      <c r="O11" s="168">
        <v>0</v>
      </c>
      <c r="P11" s="168">
        <f t="shared" si="4"/>
        <v>0</v>
      </c>
      <c r="Q11" s="168">
        <v>0</v>
      </c>
      <c r="S11" s="168">
        <v>16250</v>
      </c>
      <c r="T11" s="168">
        <v>0</v>
      </c>
      <c r="U11" s="168">
        <f t="shared" si="1"/>
        <v>16250</v>
      </c>
      <c r="V11" s="168">
        <v>0</v>
      </c>
      <c r="W11" s="168">
        <f t="shared" si="5"/>
        <v>16250</v>
      </c>
      <c r="X11" s="168">
        <v>0</v>
      </c>
      <c r="Y11" s="168">
        <f t="shared" si="6"/>
        <v>16250</v>
      </c>
      <c r="Z11" s="168">
        <f t="shared" si="7"/>
        <v>-16250</v>
      </c>
      <c r="AA11" s="168">
        <v>0</v>
      </c>
      <c r="AB11" s="168">
        <f t="shared" si="7"/>
        <v>0</v>
      </c>
      <c r="AC11" s="168">
        <v>0</v>
      </c>
      <c r="AE11" s="178"/>
      <c r="AK11" s="180"/>
    </row>
    <row r="12" spans="1:37" x14ac:dyDescent="0.2">
      <c r="A12" s="43">
        <v>4117</v>
      </c>
      <c r="B12" s="43" t="s">
        <v>90</v>
      </c>
      <c r="C12" s="168" t="s">
        <v>409</v>
      </c>
      <c r="D12" s="168">
        <v>871.15</v>
      </c>
      <c r="E12" s="168">
        <v>2500</v>
      </c>
      <c r="G12" s="168">
        <v>1500</v>
      </c>
      <c r="H12" s="168">
        <v>0</v>
      </c>
      <c r="I12" s="168">
        <f t="shared" si="0"/>
        <v>1500</v>
      </c>
      <c r="J12" s="168">
        <v>0</v>
      </c>
      <c r="K12" s="168">
        <f t="shared" si="2"/>
        <v>1500</v>
      </c>
      <c r="L12" s="168">
        <v>0</v>
      </c>
      <c r="M12" s="168">
        <f t="shared" si="3"/>
        <v>1500</v>
      </c>
      <c r="N12" s="168">
        <f t="shared" si="4"/>
        <v>-1500</v>
      </c>
      <c r="O12" s="168">
        <v>0</v>
      </c>
      <c r="P12" s="168">
        <f t="shared" si="4"/>
        <v>0</v>
      </c>
      <c r="Q12" s="168">
        <v>0</v>
      </c>
      <c r="S12" s="168">
        <v>1500</v>
      </c>
      <c r="T12" s="168">
        <v>0</v>
      </c>
      <c r="U12" s="168">
        <f t="shared" si="1"/>
        <v>1500</v>
      </c>
      <c r="W12" s="168">
        <f t="shared" si="5"/>
        <v>1500</v>
      </c>
      <c r="X12" s="168">
        <v>0</v>
      </c>
      <c r="Y12" s="168">
        <f t="shared" si="6"/>
        <v>1500</v>
      </c>
      <c r="Z12" s="168">
        <f t="shared" si="7"/>
        <v>-1500</v>
      </c>
      <c r="AA12" s="168">
        <v>0</v>
      </c>
      <c r="AB12" s="168">
        <f t="shared" si="7"/>
        <v>0</v>
      </c>
      <c r="AC12" s="168">
        <v>0</v>
      </c>
      <c r="AE12" s="178"/>
      <c r="AK12" s="180"/>
    </row>
    <row r="13" spans="1:37" x14ac:dyDescent="0.2">
      <c r="A13" s="43">
        <v>4117</v>
      </c>
      <c r="B13" s="43" t="s">
        <v>92</v>
      </c>
      <c r="C13" s="168" t="s">
        <v>410</v>
      </c>
      <c r="D13" s="168">
        <v>2477.5</v>
      </c>
      <c r="E13" s="168">
        <v>2731</v>
      </c>
      <c r="G13" s="168">
        <v>0</v>
      </c>
      <c r="H13" s="168">
        <v>0</v>
      </c>
      <c r="I13" s="168">
        <f t="shared" si="0"/>
        <v>0</v>
      </c>
      <c r="J13" s="168">
        <v>0</v>
      </c>
      <c r="K13" s="168">
        <f t="shared" si="2"/>
        <v>0</v>
      </c>
      <c r="L13" s="168">
        <v>0</v>
      </c>
      <c r="M13" s="168">
        <f t="shared" si="3"/>
        <v>0</v>
      </c>
      <c r="N13" s="168">
        <f t="shared" si="4"/>
        <v>0</v>
      </c>
      <c r="O13" s="168">
        <v>0</v>
      </c>
      <c r="P13" s="168">
        <f t="shared" si="4"/>
        <v>0</v>
      </c>
      <c r="Q13" s="168">
        <v>0</v>
      </c>
      <c r="S13" s="168">
        <v>0</v>
      </c>
      <c r="T13" s="168">
        <v>0</v>
      </c>
      <c r="U13" s="168">
        <f t="shared" si="1"/>
        <v>0</v>
      </c>
      <c r="W13" s="168">
        <f t="shared" si="5"/>
        <v>0</v>
      </c>
      <c r="X13" s="168">
        <v>0</v>
      </c>
      <c r="Y13" s="168">
        <f t="shared" si="6"/>
        <v>0</v>
      </c>
      <c r="Z13" s="168">
        <f t="shared" si="7"/>
        <v>0</v>
      </c>
      <c r="AA13" s="168">
        <v>0</v>
      </c>
      <c r="AB13" s="168">
        <f t="shared" si="7"/>
        <v>0</v>
      </c>
      <c r="AC13" s="168">
        <v>0</v>
      </c>
      <c r="AE13" s="178"/>
      <c r="AK13" s="180"/>
    </row>
    <row r="14" spans="1:37" hidden="1" x14ac:dyDescent="0.2">
      <c r="A14" s="43">
        <v>4117</v>
      </c>
      <c r="B14" s="43" t="s">
        <v>94</v>
      </c>
      <c r="C14" s="168" t="s">
        <v>411</v>
      </c>
      <c r="D14" s="168">
        <v>0</v>
      </c>
      <c r="E14" s="168">
        <v>0</v>
      </c>
      <c r="G14" s="168">
        <v>0</v>
      </c>
      <c r="H14" s="168">
        <v>0</v>
      </c>
      <c r="I14" s="168">
        <f t="shared" si="0"/>
        <v>0</v>
      </c>
      <c r="K14" s="168">
        <f t="shared" si="2"/>
        <v>0</v>
      </c>
      <c r="L14" s="168">
        <v>0</v>
      </c>
      <c r="M14" s="168">
        <f t="shared" si="3"/>
        <v>0</v>
      </c>
      <c r="N14" s="168">
        <f t="shared" si="4"/>
        <v>0</v>
      </c>
      <c r="O14" s="168">
        <v>0</v>
      </c>
      <c r="P14" s="168">
        <f t="shared" si="4"/>
        <v>0</v>
      </c>
      <c r="Q14" s="168">
        <v>0</v>
      </c>
      <c r="S14" s="168">
        <v>0</v>
      </c>
      <c r="T14" s="168">
        <v>0</v>
      </c>
      <c r="U14" s="168">
        <f t="shared" si="1"/>
        <v>0</v>
      </c>
      <c r="W14" s="168">
        <f t="shared" si="5"/>
        <v>0</v>
      </c>
      <c r="X14" s="168">
        <v>0</v>
      </c>
      <c r="Y14" s="168">
        <f t="shared" si="6"/>
        <v>0</v>
      </c>
      <c r="Z14" s="168">
        <f t="shared" si="7"/>
        <v>0</v>
      </c>
      <c r="AA14" s="168">
        <v>0</v>
      </c>
      <c r="AB14" s="168">
        <f t="shared" si="7"/>
        <v>0</v>
      </c>
      <c r="AC14" s="168">
        <v>0</v>
      </c>
      <c r="AE14" s="178"/>
      <c r="AK14" s="180"/>
    </row>
    <row r="15" spans="1:37" hidden="1" x14ac:dyDescent="0.2">
      <c r="A15" s="43">
        <v>4117</v>
      </c>
      <c r="B15" s="43" t="s">
        <v>96</v>
      </c>
      <c r="C15" s="168" t="s">
        <v>475</v>
      </c>
      <c r="D15" s="168">
        <v>0</v>
      </c>
      <c r="E15" s="168">
        <v>0</v>
      </c>
      <c r="G15" s="168">
        <v>0</v>
      </c>
      <c r="H15" s="168">
        <v>0</v>
      </c>
      <c r="I15" s="168">
        <f t="shared" si="0"/>
        <v>0</v>
      </c>
      <c r="K15" s="168">
        <f t="shared" si="2"/>
        <v>0</v>
      </c>
      <c r="L15" s="168">
        <v>0</v>
      </c>
      <c r="M15" s="168">
        <f t="shared" si="3"/>
        <v>0</v>
      </c>
      <c r="N15" s="168">
        <f t="shared" si="4"/>
        <v>0</v>
      </c>
      <c r="O15" s="168">
        <v>0</v>
      </c>
      <c r="P15" s="168">
        <f t="shared" si="4"/>
        <v>0</v>
      </c>
      <c r="Q15" s="168">
        <v>0</v>
      </c>
      <c r="S15" s="168">
        <v>0</v>
      </c>
      <c r="T15" s="168">
        <v>0</v>
      </c>
      <c r="U15" s="168">
        <f t="shared" si="1"/>
        <v>0</v>
      </c>
      <c r="W15" s="168">
        <f t="shared" si="5"/>
        <v>0</v>
      </c>
      <c r="X15" s="168">
        <v>0</v>
      </c>
      <c r="Y15" s="168">
        <f t="shared" si="6"/>
        <v>0</v>
      </c>
      <c r="Z15" s="168">
        <f t="shared" si="7"/>
        <v>0</v>
      </c>
      <c r="AA15" s="168">
        <v>0</v>
      </c>
      <c r="AB15" s="168">
        <f t="shared" si="7"/>
        <v>0</v>
      </c>
      <c r="AC15" s="168">
        <v>0</v>
      </c>
      <c r="AE15" s="178"/>
      <c r="AK15" s="180"/>
    </row>
    <row r="16" spans="1:37" x14ac:dyDescent="0.2">
      <c r="A16" s="43">
        <v>4117</v>
      </c>
      <c r="B16" s="43" t="s">
        <v>100</v>
      </c>
      <c r="C16" s="168" t="s">
        <v>412</v>
      </c>
      <c r="D16" s="168">
        <v>8979</v>
      </c>
      <c r="E16" s="168">
        <v>9529</v>
      </c>
      <c r="G16" s="168">
        <v>9000</v>
      </c>
      <c r="H16" s="168">
        <v>0</v>
      </c>
      <c r="I16" s="168">
        <f t="shared" si="0"/>
        <v>9000</v>
      </c>
      <c r="J16" s="168">
        <v>0</v>
      </c>
      <c r="K16" s="168">
        <f t="shared" si="2"/>
        <v>9000</v>
      </c>
      <c r="L16" s="168">
        <v>0</v>
      </c>
      <c r="M16" s="168">
        <f t="shared" si="3"/>
        <v>9000</v>
      </c>
      <c r="N16" s="168">
        <f t="shared" si="4"/>
        <v>-9000</v>
      </c>
      <c r="O16" s="168">
        <v>0</v>
      </c>
      <c r="P16" s="168">
        <f t="shared" si="4"/>
        <v>0</v>
      </c>
      <c r="Q16" s="168">
        <v>0</v>
      </c>
      <c r="S16" s="168">
        <v>9000</v>
      </c>
      <c r="T16" s="168">
        <v>0</v>
      </c>
      <c r="U16" s="168">
        <f t="shared" si="1"/>
        <v>9000</v>
      </c>
      <c r="W16" s="168">
        <f t="shared" si="5"/>
        <v>9000</v>
      </c>
      <c r="X16" s="168">
        <v>0</v>
      </c>
      <c r="Y16" s="168">
        <f t="shared" si="6"/>
        <v>9000</v>
      </c>
      <c r="Z16" s="168">
        <f t="shared" si="7"/>
        <v>-9000</v>
      </c>
      <c r="AA16" s="168">
        <v>0</v>
      </c>
      <c r="AB16" s="168">
        <f t="shared" si="7"/>
        <v>0</v>
      </c>
      <c r="AC16" s="168">
        <v>0</v>
      </c>
      <c r="AE16" s="178"/>
      <c r="AK16" s="180"/>
    </row>
    <row r="17" spans="1:37" hidden="1" x14ac:dyDescent="0.2">
      <c r="A17" s="43">
        <v>4117</v>
      </c>
      <c r="B17" s="43" t="s">
        <v>102</v>
      </c>
      <c r="C17" s="168" t="s">
        <v>413</v>
      </c>
      <c r="D17" s="168">
        <v>0</v>
      </c>
      <c r="E17" s="168">
        <v>0</v>
      </c>
      <c r="G17" s="168">
        <v>0</v>
      </c>
      <c r="H17" s="168">
        <v>0</v>
      </c>
      <c r="I17" s="168">
        <f t="shared" si="0"/>
        <v>0</v>
      </c>
      <c r="K17" s="168">
        <f t="shared" si="2"/>
        <v>0</v>
      </c>
      <c r="L17" s="168">
        <v>0</v>
      </c>
      <c r="M17" s="168">
        <f t="shared" si="3"/>
        <v>0</v>
      </c>
      <c r="N17" s="168">
        <f t="shared" si="4"/>
        <v>0</v>
      </c>
      <c r="O17" s="168">
        <v>0</v>
      </c>
      <c r="P17" s="168">
        <f t="shared" si="4"/>
        <v>0</v>
      </c>
      <c r="Q17" s="168">
        <v>0</v>
      </c>
      <c r="S17" s="168">
        <v>0</v>
      </c>
      <c r="T17" s="168">
        <v>0</v>
      </c>
      <c r="U17" s="168">
        <f t="shared" si="1"/>
        <v>0</v>
      </c>
      <c r="W17" s="168">
        <f t="shared" si="5"/>
        <v>0</v>
      </c>
      <c r="X17" s="168">
        <v>0</v>
      </c>
      <c r="Y17" s="168">
        <f t="shared" si="6"/>
        <v>0</v>
      </c>
      <c r="Z17" s="168">
        <f t="shared" si="7"/>
        <v>0</v>
      </c>
      <c r="AA17" s="168">
        <v>0</v>
      </c>
      <c r="AB17" s="168">
        <f t="shared" si="7"/>
        <v>0</v>
      </c>
      <c r="AC17" s="168">
        <v>0</v>
      </c>
      <c r="AE17" s="178"/>
      <c r="AK17" s="180"/>
    </row>
    <row r="18" spans="1:37" hidden="1" x14ac:dyDescent="0.2">
      <c r="A18" s="43">
        <v>4117</v>
      </c>
      <c r="B18" s="43" t="s">
        <v>104</v>
      </c>
      <c r="C18" s="168" t="s">
        <v>414</v>
      </c>
      <c r="D18" s="168">
        <v>0</v>
      </c>
      <c r="E18" s="168">
        <v>0</v>
      </c>
      <c r="G18" s="168">
        <v>0</v>
      </c>
      <c r="H18" s="168">
        <v>0</v>
      </c>
      <c r="I18" s="168">
        <f t="shared" si="0"/>
        <v>0</v>
      </c>
      <c r="K18" s="168">
        <f t="shared" si="2"/>
        <v>0</v>
      </c>
      <c r="L18" s="168">
        <v>0</v>
      </c>
      <c r="M18" s="168">
        <f t="shared" si="3"/>
        <v>0</v>
      </c>
      <c r="N18" s="168">
        <f t="shared" si="4"/>
        <v>0</v>
      </c>
      <c r="O18" s="168">
        <v>0</v>
      </c>
      <c r="P18" s="168">
        <f t="shared" si="4"/>
        <v>0</v>
      </c>
      <c r="Q18" s="168">
        <v>0</v>
      </c>
      <c r="S18" s="168">
        <v>0</v>
      </c>
      <c r="T18" s="168">
        <v>0</v>
      </c>
      <c r="U18" s="168">
        <f t="shared" si="1"/>
        <v>0</v>
      </c>
      <c r="W18" s="168">
        <f t="shared" si="5"/>
        <v>0</v>
      </c>
      <c r="X18" s="168">
        <v>0</v>
      </c>
      <c r="Y18" s="168">
        <f t="shared" si="6"/>
        <v>0</v>
      </c>
      <c r="Z18" s="168">
        <f t="shared" si="7"/>
        <v>0</v>
      </c>
      <c r="AA18" s="168">
        <v>0</v>
      </c>
      <c r="AB18" s="168">
        <f t="shared" si="7"/>
        <v>0</v>
      </c>
      <c r="AC18" s="168">
        <v>0</v>
      </c>
      <c r="AE18" s="178"/>
      <c r="AK18" s="180"/>
    </row>
    <row r="19" spans="1:37" hidden="1" x14ac:dyDescent="0.2">
      <c r="A19" s="43">
        <v>4117</v>
      </c>
      <c r="B19" s="43" t="s">
        <v>106</v>
      </c>
      <c r="C19" s="168" t="s">
        <v>415</v>
      </c>
      <c r="D19" s="168">
        <v>0</v>
      </c>
      <c r="E19" s="168">
        <v>0</v>
      </c>
      <c r="G19" s="168">
        <v>0</v>
      </c>
      <c r="H19" s="168">
        <v>0</v>
      </c>
      <c r="I19" s="168">
        <f t="shared" si="0"/>
        <v>0</v>
      </c>
      <c r="K19" s="168">
        <f t="shared" si="2"/>
        <v>0</v>
      </c>
      <c r="L19" s="168">
        <v>0</v>
      </c>
      <c r="M19" s="168">
        <f t="shared" si="3"/>
        <v>0</v>
      </c>
      <c r="N19" s="168">
        <f t="shared" si="4"/>
        <v>0</v>
      </c>
      <c r="O19" s="168">
        <v>0</v>
      </c>
      <c r="P19" s="168">
        <f t="shared" si="4"/>
        <v>0</v>
      </c>
      <c r="Q19" s="168">
        <v>0</v>
      </c>
      <c r="S19" s="168">
        <v>0</v>
      </c>
      <c r="T19" s="168">
        <v>0</v>
      </c>
      <c r="U19" s="168">
        <f t="shared" si="1"/>
        <v>0</v>
      </c>
      <c r="W19" s="168">
        <f t="shared" si="5"/>
        <v>0</v>
      </c>
      <c r="X19" s="168">
        <v>0</v>
      </c>
      <c r="Y19" s="168">
        <f t="shared" si="6"/>
        <v>0</v>
      </c>
      <c r="Z19" s="168">
        <f t="shared" si="7"/>
        <v>0</v>
      </c>
      <c r="AA19" s="168">
        <v>0</v>
      </c>
      <c r="AB19" s="168">
        <f t="shared" si="7"/>
        <v>0</v>
      </c>
      <c r="AC19" s="168">
        <v>0</v>
      </c>
      <c r="AE19" s="178"/>
      <c r="AK19" s="180"/>
    </row>
    <row r="20" spans="1:37" x14ac:dyDescent="0.2">
      <c r="A20" s="43">
        <v>4117</v>
      </c>
      <c r="B20" s="43" t="s">
        <v>108</v>
      </c>
      <c r="C20" s="168" t="s">
        <v>416</v>
      </c>
      <c r="D20" s="168">
        <v>515</v>
      </c>
      <c r="E20" s="168">
        <v>780</v>
      </c>
      <c r="G20" s="168">
        <v>250</v>
      </c>
      <c r="H20" s="168">
        <v>0</v>
      </c>
      <c r="I20" s="168">
        <f t="shared" si="0"/>
        <v>250</v>
      </c>
      <c r="J20" s="168">
        <v>0</v>
      </c>
      <c r="K20" s="168">
        <f t="shared" si="2"/>
        <v>250</v>
      </c>
      <c r="L20" s="168">
        <v>0</v>
      </c>
      <c r="M20" s="168">
        <f t="shared" si="3"/>
        <v>250</v>
      </c>
      <c r="N20" s="168">
        <f t="shared" si="4"/>
        <v>-250</v>
      </c>
      <c r="O20" s="168">
        <v>0</v>
      </c>
      <c r="P20" s="168">
        <f t="shared" si="4"/>
        <v>0</v>
      </c>
      <c r="Q20" s="168">
        <v>0</v>
      </c>
      <c r="S20" s="168">
        <v>250</v>
      </c>
      <c r="T20" s="168">
        <v>0</v>
      </c>
      <c r="U20" s="168">
        <f t="shared" si="1"/>
        <v>250</v>
      </c>
      <c r="W20" s="168">
        <f t="shared" si="5"/>
        <v>250</v>
      </c>
      <c r="X20" s="168">
        <v>0</v>
      </c>
      <c r="Y20" s="168">
        <f t="shared" si="6"/>
        <v>250</v>
      </c>
      <c r="Z20" s="168">
        <f t="shared" si="7"/>
        <v>-250</v>
      </c>
      <c r="AA20" s="168">
        <v>0</v>
      </c>
      <c r="AB20" s="168">
        <f t="shared" si="7"/>
        <v>0</v>
      </c>
      <c r="AC20" s="168">
        <v>0</v>
      </c>
      <c r="AE20" s="178"/>
      <c r="AK20" s="180"/>
    </row>
    <row r="21" spans="1:37" hidden="1" x14ac:dyDescent="0.2">
      <c r="A21" s="43">
        <v>4117</v>
      </c>
      <c r="B21" s="181" t="s">
        <v>118</v>
      </c>
      <c r="C21" s="168" t="s">
        <v>417</v>
      </c>
      <c r="D21" s="168">
        <v>0</v>
      </c>
      <c r="E21" s="168">
        <v>0</v>
      </c>
      <c r="G21" s="168">
        <v>0</v>
      </c>
      <c r="H21" s="168">
        <v>0</v>
      </c>
      <c r="I21" s="168">
        <f t="shared" si="0"/>
        <v>0</v>
      </c>
      <c r="J21" s="168">
        <v>0</v>
      </c>
      <c r="K21" s="168">
        <f t="shared" si="2"/>
        <v>0</v>
      </c>
      <c r="L21" s="168">
        <v>0</v>
      </c>
      <c r="M21" s="168">
        <f t="shared" si="3"/>
        <v>0</v>
      </c>
      <c r="N21" s="168">
        <f t="shared" si="4"/>
        <v>0</v>
      </c>
      <c r="O21" s="168">
        <v>0</v>
      </c>
      <c r="P21" s="168">
        <f t="shared" si="4"/>
        <v>0</v>
      </c>
      <c r="Q21" s="168">
        <v>0</v>
      </c>
      <c r="S21" s="168">
        <v>0</v>
      </c>
      <c r="T21" s="168">
        <v>0</v>
      </c>
      <c r="U21" s="168">
        <f t="shared" si="1"/>
        <v>0</v>
      </c>
      <c r="W21" s="168">
        <f t="shared" si="5"/>
        <v>0</v>
      </c>
      <c r="X21" s="168">
        <v>0</v>
      </c>
      <c r="Y21" s="168">
        <f t="shared" si="6"/>
        <v>0</v>
      </c>
      <c r="Z21" s="168">
        <f t="shared" si="7"/>
        <v>0</v>
      </c>
      <c r="AA21" s="168">
        <v>0</v>
      </c>
      <c r="AB21" s="168">
        <f t="shared" si="7"/>
        <v>0</v>
      </c>
      <c r="AC21" s="168">
        <v>0</v>
      </c>
      <c r="AE21" s="178"/>
      <c r="AK21" s="180"/>
    </row>
    <row r="22" spans="1:37" hidden="1" x14ac:dyDescent="0.2">
      <c r="A22" s="43">
        <v>4117</v>
      </c>
      <c r="B22" s="181" t="s">
        <v>120</v>
      </c>
      <c r="C22" s="168" t="s">
        <v>418</v>
      </c>
      <c r="D22" s="168">
        <v>0</v>
      </c>
      <c r="E22" s="168">
        <v>0</v>
      </c>
      <c r="G22" s="168">
        <v>0</v>
      </c>
      <c r="H22" s="168">
        <v>0</v>
      </c>
      <c r="I22" s="168">
        <f t="shared" si="0"/>
        <v>0</v>
      </c>
      <c r="J22" s="168">
        <v>0</v>
      </c>
      <c r="K22" s="168">
        <f t="shared" si="2"/>
        <v>0</v>
      </c>
      <c r="L22" s="168">
        <v>0</v>
      </c>
      <c r="M22" s="168">
        <f t="shared" si="3"/>
        <v>0</v>
      </c>
      <c r="N22" s="168">
        <f t="shared" si="4"/>
        <v>0</v>
      </c>
      <c r="O22" s="168">
        <v>0</v>
      </c>
      <c r="P22" s="168">
        <f t="shared" si="4"/>
        <v>0</v>
      </c>
      <c r="Q22" s="168">
        <v>0</v>
      </c>
      <c r="S22" s="168">
        <v>0</v>
      </c>
      <c r="T22" s="168">
        <v>0</v>
      </c>
      <c r="U22" s="168">
        <f t="shared" si="1"/>
        <v>0</v>
      </c>
      <c r="W22" s="168">
        <f t="shared" si="5"/>
        <v>0</v>
      </c>
      <c r="X22" s="168">
        <v>0</v>
      </c>
      <c r="Y22" s="168">
        <f t="shared" si="6"/>
        <v>0</v>
      </c>
      <c r="Z22" s="168">
        <f t="shared" si="7"/>
        <v>0</v>
      </c>
      <c r="AA22" s="168">
        <v>0</v>
      </c>
      <c r="AB22" s="168">
        <f t="shared" si="7"/>
        <v>0</v>
      </c>
      <c r="AC22" s="168">
        <v>0</v>
      </c>
      <c r="AE22" s="178"/>
      <c r="AK22" s="180"/>
    </row>
    <row r="23" spans="1:37" x14ac:dyDescent="0.2">
      <c r="A23" s="43">
        <v>4117</v>
      </c>
      <c r="B23" s="181" t="s">
        <v>122</v>
      </c>
      <c r="C23" s="168" t="s">
        <v>419</v>
      </c>
      <c r="D23" s="168">
        <v>4456.47</v>
      </c>
      <c r="E23" s="168">
        <v>5501</v>
      </c>
      <c r="G23" s="168">
        <v>5000</v>
      </c>
      <c r="H23" s="168">
        <v>0</v>
      </c>
      <c r="I23" s="168">
        <f t="shared" si="0"/>
        <v>5000</v>
      </c>
      <c r="J23" s="168">
        <v>0</v>
      </c>
      <c r="K23" s="168">
        <f t="shared" si="2"/>
        <v>5000</v>
      </c>
      <c r="L23" s="168">
        <v>0</v>
      </c>
      <c r="M23" s="168">
        <f t="shared" si="3"/>
        <v>5000</v>
      </c>
      <c r="N23" s="168">
        <f t="shared" si="4"/>
        <v>-5000</v>
      </c>
      <c r="O23" s="168">
        <v>0</v>
      </c>
      <c r="P23" s="168">
        <f t="shared" si="4"/>
        <v>0</v>
      </c>
      <c r="Q23" s="168">
        <v>0</v>
      </c>
      <c r="S23" s="168">
        <v>5000</v>
      </c>
      <c r="T23" s="168">
        <v>0</v>
      </c>
      <c r="U23" s="168">
        <f t="shared" si="1"/>
        <v>5000</v>
      </c>
      <c r="V23" s="168">
        <v>0</v>
      </c>
      <c r="W23" s="168">
        <f t="shared" si="5"/>
        <v>5000</v>
      </c>
      <c r="X23" s="168">
        <v>0</v>
      </c>
      <c r="Y23" s="168">
        <f t="shared" si="6"/>
        <v>5000</v>
      </c>
      <c r="Z23" s="168">
        <f t="shared" si="7"/>
        <v>-5000</v>
      </c>
      <c r="AA23" s="168">
        <v>0</v>
      </c>
      <c r="AB23" s="168">
        <f t="shared" si="7"/>
        <v>0</v>
      </c>
      <c r="AC23" s="168">
        <v>0</v>
      </c>
      <c r="AE23" s="178"/>
      <c r="AK23" s="180"/>
    </row>
    <row r="24" spans="1:37" hidden="1" x14ac:dyDescent="0.2">
      <c r="A24" s="43">
        <v>4117</v>
      </c>
      <c r="B24" s="43" t="s">
        <v>124</v>
      </c>
      <c r="C24" s="168" t="s">
        <v>476</v>
      </c>
      <c r="D24" s="168">
        <v>0</v>
      </c>
      <c r="E24" s="168">
        <v>0</v>
      </c>
      <c r="G24" s="168">
        <v>0</v>
      </c>
      <c r="H24" s="168">
        <v>0</v>
      </c>
      <c r="I24" s="168">
        <f t="shared" si="0"/>
        <v>0</v>
      </c>
      <c r="K24" s="168">
        <f t="shared" si="2"/>
        <v>0</v>
      </c>
      <c r="L24" s="168">
        <v>0</v>
      </c>
      <c r="M24" s="168">
        <f t="shared" si="3"/>
        <v>0</v>
      </c>
      <c r="N24" s="168">
        <f t="shared" si="4"/>
        <v>0</v>
      </c>
      <c r="O24" s="168">
        <v>0</v>
      </c>
      <c r="P24" s="168">
        <f t="shared" si="4"/>
        <v>0</v>
      </c>
      <c r="Q24" s="168">
        <v>0</v>
      </c>
      <c r="S24" s="168">
        <v>0</v>
      </c>
      <c r="T24" s="168">
        <v>0</v>
      </c>
      <c r="U24" s="168">
        <f t="shared" si="1"/>
        <v>0</v>
      </c>
      <c r="W24" s="168">
        <f t="shared" si="5"/>
        <v>0</v>
      </c>
      <c r="X24" s="168">
        <v>0</v>
      </c>
      <c r="Y24" s="168">
        <f t="shared" si="6"/>
        <v>0</v>
      </c>
      <c r="Z24" s="168">
        <f t="shared" si="7"/>
        <v>0</v>
      </c>
      <c r="AA24" s="168">
        <v>0</v>
      </c>
      <c r="AB24" s="168">
        <f t="shared" si="7"/>
        <v>0</v>
      </c>
      <c r="AC24" s="168">
        <v>0</v>
      </c>
      <c r="AE24" s="178"/>
      <c r="AK24" s="180"/>
    </row>
    <row r="25" spans="1:37" x14ac:dyDescent="0.2">
      <c r="A25" s="43">
        <v>4117</v>
      </c>
      <c r="B25" s="43" t="s">
        <v>126</v>
      </c>
      <c r="C25" s="168" t="s">
        <v>421</v>
      </c>
      <c r="D25" s="168">
        <v>3180</v>
      </c>
      <c r="E25" s="168">
        <v>1360</v>
      </c>
      <c r="G25" s="168">
        <v>432</v>
      </c>
      <c r="I25" s="168">
        <f t="shared" si="0"/>
        <v>432</v>
      </c>
      <c r="J25" s="168">
        <v>0</v>
      </c>
      <c r="K25" s="168">
        <f t="shared" si="2"/>
        <v>432</v>
      </c>
      <c r="L25" s="168">
        <v>0</v>
      </c>
      <c r="M25" s="168">
        <f t="shared" si="3"/>
        <v>432</v>
      </c>
      <c r="N25" s="168">
        <f t="shared" si="4"/>
        <v>-432</v>
      </c>
      <c r="O25" s="168">
        <v>0</v>
      </c>
      <c r="P25" s="168">
        <f t="shared" si="4"/>
        <v>0</v>
      </c>
      <c r="Q25" s="168">
        <v>0</v>
      </c>
      <c r="S25" s="168">
        <v>457</v>
      </c>
      <c r="U25" s="168">
        <f t="shared" si="1"/>
        <v>457</v>
      </c>
      <c r="W25" s="168">
        <f t="shared" si="5"/>
        <v>457</v>
      </c>
      <c r="X25" s="168">
        <v>0</v>
      </c>
      <c r="Y25" s="168">
        <f t="shared" si="6"/>
        <v>457</v>
      </c>
      <c r="Z25" s="168">
        <f t="shared" si="7"/>
        <v>-457</v>
      </c>
      <c r="AA25" s="168">
        <v>0</v>
      </c>
      <c r="AB25" s="168">
        <f t="shared" si="7"/>
        <v>0</v>
      </c>
      <c r="AC25" s="168">
        <v>0</v>
      </c>
      <c r="AE25" s="178"/>
      <c r="AK25" s="180"/>
    </row>
    <row r="26" spans="1:37" x14ac:dyDescent="0.2">
      <c r="A26" s="43">
        <v>4117</v>
      </c>
      <c r="B26" s="43" t="s">
        <v>128</v>
      </c>
      <c r="C26" s="168" t="s">
        <v>422</v>
      </c>
      <c r="D26" s="168">
        <v>19867.080000000002</v>
      </c>
      <c r="E26" s="168">
        <v>21062</v>
      </c>
      <c r="G26" s="168">
        <v>33981.58</v>
      </c>
      <c r="H26" s="168">
        <v>0</v>
      </c>
      <c r="I26" s="168">
        <f t="shared" si="0"/>
        <v>33981.58</v>
      </c>
      <c r="J26" s="168">
        <v>0</v>
      </c>
      <c r="K26" s="168">
        <f t="shared" si="2"/>
        <v>33981.58</v>
      </c>
      <c r="L26" s="168">
        <v>0</v>
      </c>
      <c r="M26" s="168">
        <f t="shared" si="3"/>
        <v>33981.58</v>
      </c>
      <c r="N26" s="168">
        <v>0</v>
      </c>
      <c r="O26" s="168">
        <v>0</v>
      </c>
      <c r="P26" s="168">
        <v>0</v>
      </c>
      <c r="Q26" s="168">
        <v>0</v>
      </c>
      <c r="S26" s="168">
        <v>36031.49</v>
      </c>
      <c r="T26" s="168">
        <v>0</v>
      </c>
      <c r="U26" s="168">
        <f t="shared" si="1"/>
        <v>36031.49</v>
      </c>
      <c r="W26" s="168">
        <f t="shared" si="5"/>
        <v>36031.49</v>
      </c>
      <c r="X26" s="168">
        <v>0</v>
      </c>
      <c r="Y26" s="168">
        <f t="shared" si="6"/>
        <v>36031.49</v>
      </c>
      <c r="Z26" s="168">
        <v>0</v>
      </c>
      <c r="AA26" s="168">
        <v>0</v>
      </c>
      <c r="AB26" s="168">
        <v>0</v>
      </c>
      <c r="AC26" s="168">
        <v>0</v>
      </c>
      <c r="AE26" s="178"/>
      <c r="AK26" s="180"/>
    </row>
    <row r="27" spans="1:37" hidden="1" x14ac:dyDescent="0.2">
      <c r="A27" s="43">
        <v>4117</v>
      </c>
      <c r="B27" s="43" t="s">
        <v>136</v>
      </c>
      <c r="C27" s="168" t="s">
        <v>423</v>
      </c>
      <c r="D27" s="168">
        <v>0</v>
      </c>
      <c r="E27" s="168">
        <v>0</v>
      </c>
      <c r="G27" s="168">
        <v>0</v>
      </c>
      <c r="H27" s="168">
        <v>0</v>
      </c>
      <c r="I27" s="168">
        <f t="shared" si="0"/>
        <v>0</v>
      </c>
      <c r="K27" s="168">
        <f t="shared" si="2"/>
        <v>0</v>
      </c>
      <c r="L27" s="168">
        <v>0</v>
      </c>
      <c r="M27" s="168">
        <f t="shared" si="3"/>
        <v>0</v>
      </c>
      <c r="N27" s="168">
        <f t="shared" si="4"/>
        <v>0</v>
      </c>
      <c r="O27" s="168">
        <v>0</v>
      </c>
      <c r="P27" s="168">
        <f t="shared" si="4"/>
        <v>0</v>
      </c>
      <c r="Q27" s="168">
        <v>0</v>
      </c>
      <c r="S27" s="168">
        <v>0</v>
      </c>
      <c r="T27" s="168">
        <v>0</v>
      </c>
      <c r="U27" s="168">
        <f t="shared" si="1"/>
        <v>0</v>
      </c>
      <c r="W27" s="168">
        <f t="shared" si="5"/>
        <v>0</v>
      </c>
      <c r="X27" s="168">
        <v>0</v>
      </c>
      <c r="Y27" s="168">
        <f t="shared" si="6"/>
        <v>0</v>
      </c>
      <c r="Z27" s="168">
        <f t="shared" si="7"/>
        <v>0</v>
      </c>
      <c r="AA27" s="168">
        <v>0</v>
      </c>
      <c r="AB27" s="168">
        <f t="shared" si="7"/>
        <v>0</v>
      </c>
      <c r="AC27" s="168">
        <v>0</v>
      </c>
      <c r="AE27" s="178"/>
      <c r="AK27" s="180"/>
    </row>
    <row r="28" spans="1:37" hidden="1" x14ac:dyDescent="0.2">
      <c r="A28" s="43">
        <v>4117</v>
      </c>
      <c r="B28" s="181" t="s">
        <v>138</v>
      </c>
      <c r="C28" s="168" t="s">
        <v>477</v>
      </c>
      <c r="D28" s="168">
        <v>0</v>
      </c>
      <c r="E28" s="168">
        <v>0</v>
      </c>
      <c r="G28" s="168">
        <v>0</v>
      </c>
      <c r="H28" s="168">
        <v>0</v>
      </c>
      <c r="I28" s="168">
        <f t="shared" si="0"/>
        <v>0</v>
      </c>
      <c r="K28" s="168">
        <f t="shared" si="2"/>
        <v>0</v>
      </c>
      <c r="L28" s="168">
        <v>0</v>
      </c>
      <c r="M28" s="168">
        <f t="shared" si="3"/>
        <v>0</v>
      </c>
      <c r="N28" s="168">
        <f t="shared" si="4"/>
        <v>0</v>
      </c>
      <c r="O28" s="168">
        <v>0</v>
      </c>
      <c r="P28" s="168">
        <f t="shared" si="4"/>
        <v>0</v>
      </c>
      <c r="Q28" s="168">
        <v>0</v>
      </c>
      <c r="S28" s="168">
        <v>0</v>
      </c>
      <c r="T28" s="168">
        <v>0</v>
      </c>
      <c r="U28" s="168">
        <f t="shared" si="1"/>
        <v>0</v>
      </c>
      <c r="W28" s="168">
        <f t="shared" si="5"/>
        <v>0</v>
      </c>
      <c r="X28" s="168">
        <v>0</v>
      </c>
      <c r="Y28" s="168">
        <f t="shared" si="6"/>
        <v>0</v>
      </c>
      <c r="Z28" s="168">
        <f t="shared" si="7"/>
        <v>0</v>
      </c>
      <c r="AA28" s="168">
        <v>0</v>
      </c>
      <c r="AB28" s="168">
        <f t="shared" si="7"/>
        <v>0</v>
      </c>
      <c r="AC28" s="168">
        <v>0</v>
      </c>
      <c r="AE28" s="178"/>
      <c r="AK28" s="180"/>
    </row>
    <row r="29" spans="1:37" hidden="1" x14ac:dyDescent="0.2">
      <c r="A29" s="43">
        <v>4117</v>
      </c>
      <c r="B29" s="181" t="s">
        <v>140</v>
      </c>
      <c r="C29" s="168" t="s">
        <v>478</v>
      </c>
      <c r="D29" s="168">
        <v>0</v>
      </c>
      <c r="E29" s="168">
        <v>0</v>
      </c>
      <c r="G29" s="168">
        <v>0</v>
      </c>
      <c r="H29" s="168">
        <v>0</v>
      </c>
      <c r="I29" s="168">
        <f t="shared" si="0"/>
        <v>0</v>
      </c>
      <c r="K29" s="168">
        <f t="shared" si="2"/>
        <v>0</v>
      </c>
      <c r="L29" s="168">
        <v>0</v>
      </c>
      <c r="M29" s="168">
        <f t="shared" si="3"/>
        <v>0</v>
      </c>
      <c r="N29" s="168">
        <f t="shared" si="4"/>
        <v>0</v>
      </c>
      <c r="O29" s="168">
        <v>0</v>
      </c>
      <c r="P29" s="168">
        <f t="shared" si="4"/>
        <v>0</v>
      </c>
      <c r="Q29" s="168">
        <v>0</v>
      </c>
      <c r="S29" s="168">
        <v>0</v>
      </c>
      <c r="T29" s="168">
        <v>0</v>
      </c>
      <c r="U29" s="168">
        <f t="shared" si="1"/>
        <v>0</v>
      </c>
      <c r="W29" s="168">
        <f t="shared" si="5"/>
        <v>0</v>
      </c>
      <c r="X29" s="168">
        <v>0</v>
      </c>
      <c r="Y29" s="168">
        <f t="shared" si="6"/>
        <v>0</v>
      </c>
      <c r="Z29" s="168">
        <f t="shared" si="7"/>
        <v>0</v>
      </c>
      <c r="AA29" s="168">
        <v>0</v>
      </c>
      <c r="AB29" s="168">
        <f t="shared" si="7"/>
        <v>0</v>
      </c>
      <c r="AC29" s="168">
        <v>0</v>
      </c>
      <c r="AE29" s="178"/>
      <c r="AK29" s="180"/>
    </row>
    <row r="30" spans="1:37" hidden="1" x14ac:dyDescent="0.2">
      <c r="A30" s="43">
        <v>4117</v>
      </c>
      <c r="B30" s="181" t="s">
        <v>142</v>
      </c>
      <c r="C30" s="168" t="s">
        <v>479</v>
      </c>
      <c r="D30" s="168">
        <v>0</v>
      </c>
      <c r="E30" s="168">
        <v>0</v>
      </c>
      <c r="G30" s="168">
        <v>0</v>
      </c>
      <c r="H30" s="168">
        <v>0</v>
      </c>
      <c r="I30" s="168">
        <f t="shared" si="0"/>
        <v>0</v>
      </c>
      <c r="K30" s="168">
        <f t="shared" si="2"/>
        <v>0</v>
      </c>
      <c r="L30" s="168">
        <v>0</v>
      </c>
      <c r="M30" s="168">
        <f t="shared" si="3"/>
        <v>0</v>
      </c>
      <c r="N30" s="168">
        <f t="shared" si="4"/>
        <v>0</v>
      </c>
      <c r="O30" s="168">
        <v>0</v>
      </c>
      <c r="P30" s="168">
        <f t="shared" si="4"/>
        <v>0</v>
      </c>
      <c r="Q30" s="168">
        <v>0</v>
      </c>
      <c r="S30" s="168">
        <v>0</v>
      </c>
      <c r="T30" s="168">
        <v>0</v>
      </c>
      <c r="U30" s="168">
        <f t="shared" si="1"/>
        <v>0</v>
      </c>
      <c r="W30" s="168">
        <f t="shared" si="5"/>
        <v>0</v>
      </c>
      <c r="X30" s="168">
        <v>0</v>
      </c>
      <c r="Y30" s="168">
        <f t="shared" si="6"/>
        <v>0</v>
      </c>
      <c r="Z30" s="168">
        <f t="shared" si="7"/>
        <v>0</v>
      </c>
      <c r="AA30" s="168">
        <v>0</v>
      </c>
      <c r="AB30" s="168">
        <f t="shared" si="7"/>
        <v>0</v>
      </c>
      <c r="AC30" s="168">
        <v>0</v>
      </c>
      <c r="AE30" s="178"/>
      <c r="AK30" s="180"/>
    </row>
    <row r="31" spans="1:37" hidden="1" x14ac:dyDescent="0.2">
      <c r="A31" s="43">
        <v>4117</v>
      </c>
      <c r="B31" s="43" t="s">
        <v>144</v>
      </c>
      <c r="C31" s="168" t="s">
        <v>480</v>
      </c>
      <c r="D31" s="168">
        <v>0</v>
      </c>
      <c r="E31" s="168">
        <v>0</v>
      </c>
      <c r="G31" s="168">
        <v>0</v>
      </c>
      <c r="H31" s="168">
        <v>0</v>
      </c>
      <c r="I31" s="168">
        <f t="shared" si="0"/>
        <v>0</v>
      </c>
      <c r="K31" s="168">
        <f t="shared" si="2"/>
        <v>0</v>
      </c>
      <c r="L31" s="168">
        <v>0</v>
      </c>
      <c r="M31" s="168">
        <f t="shared" si="3"/>
        <v>0</v>
      </c>
      <c r="N31" s="168">
        <f t="shared" si="4"/>
        <v>0</v>
      </c>
      <c r="O31" s="168">
        <v>0</v>
      </c>
      <c r="P31" s="168">
        <f t="shared" si="4"/>
        <v>0</v>
      </c>
      <c r="Q31" s="168">
        <v>0</v>
      </c>
      <c r="S31" s="168">
        <v>0</v>
      </c>
      <c r="T31" s="168">
        <v>0</v>
      </c>
      <c r="U31" s="168">
        <f t="shared" si="1"/>
        <v>0</v>
      </c>
      <c r="W31" s="168">
        <f t="shared" si="5"/>
        <v>0</v>
      </c>
      <c r="X31" s="168">
        <v>0</v>
      </c>
      <c r="Y31" s="168">
        <f t="shared" si="6"/>
        <v>0</v>
      </c>
      <c r="Z31" s="168">
        <f t="shared" si="7"/>
        <v>0</v>
      </c>
      <c r="AA31" s="168">
        <v>0</v>
      </c>
      <c r="AB31" s="168">
        <f t="shared" si="7"/>
        <v>0</v>
      </c>
      <c r="AC31" s="168">
        <v>0</v>
      </c>
      <c r="AE31" s="178"/>
      <c r="AK31" s="180"/>
    </row>
    <row r="32" spans="1:37" hidden="1" x14ac:dyDescent="0.2">
      <c r="A32" s="43">
        <v>4117</v>
      </c>
      <c r="B32" s="181" t="s">
        <v>150</v>
      </c>
      <c r="C32" s="168" t="s">
        <v>481</v>
      </c>
      <c r="D32" s="168">
        <v>0</v>
      </c>
      <c r="E32" s="168">
        <v>0</v>
      </c>
      <c r="G32" s="168">
        <v>0</v>
      </c>
      <c r="H32" s="168">
        <v>0</v>
      </c>
      <c r="I32" s="168">
        <f t="shared" si="0"/>
        <v>0</v>
      </c>
      <c r="K32" s="168">
        <f t="shared" si="2"/>
        <v>0</v>
      </c>
      <c r="L32" s="168">
        <v>0</v>
      </c>
      <c r="M32" s="168">
        <f t="shared" si="3"/>
        <v>0</v>
      </c>
      <c r="N32" s="168">
        <f t="shared" si="4"/>
        <v>0</v>
      </c>
      <c r="O32" s="168">
        <v>0</v>
      </c>
      <c r="P32" s="168">
        <f t="shared" si="4"/>
        <v>0</v>
      </c>
      <c r="Q32" s="168">
        <v>0</v>
      </c>
      <c r="S32" s="168">
        <v>0</v>
      </c>
      <c r="T32" s="168">
        <v>0</v>
      </c>
      <c r="U32" s="168">
        <f t="shared" si="1"/>
        <v>0</v>
      </c>
      <c r="W32" s="168">
        <f t="shared" si="5"/>
        <v>0</v>
      </c>
      <c r="X32" s="168">
        <v>0</v>
      </c>
      <c r="Y32" s="168">
        <f t="shared" si="6"/>
        <v>0</v>
      </c>
      <c r="Z32" s="168">
        <f t="shared" si="7"/>
        <v>0</v>
      </c>
      <c r="AA32" s="168">
        <v>0</v>
      </c>
      <c r="AB32" s="168">
        <f t="shared" si="7"/>
        <v>0</v>
      </c>
      <c r="AC32" s="168">
        <v>0</v>
      </c>
      <c r="AE32" s="178"/>
      <c r="AK32" s="180"/>
    </row>
    <row r="33" spans="1:37" hidden="1" x14ac:dyDescent="0.2">
      <c r="A33" s="43">
        <v>4117</v>
      </c>
      <c r="B33" s="181" t="s">
        <v>152</v>
      </c>
      <c r="C33" s="168" t="s">
        <v>474</v>
      </c>
      <c r="D33" s="168">
        <v>0</v>
      </c>
      <c r="E33" s="168">
        <v>0</v>
      </c>
      <c r="G33" s="168">
        <v>0</v>
      </c>
      <c r="H33" s="168">
        <v>0</v>
      </c>
      <c r="I33" s="168">
        <f t="shared" si="0"/>
        <v>0</v>
      </c>
      <c r="K33" s="168">
        <f t="shared" si="2"/>
        <v>0</v>
      </c>
      <c r="L33" s="168">
        <v>0</v>
      </c>
      <c r="M33" s="168">
        <f t="shared" si="3"/>
        <v>0</v>
      </c>
      <c r="N33" s="168">
        <f t="shared" si="4"/>
        <v>0</v>
      </c>
      <c r="O33" s="168">
        <v>0</v>
      </c>
      <c r="P33" s="168">
        <f t="shared" si="4"/>
        <v>0</v>
      </c>
      <c r="Q33" s="168">
        <v>0</v>
      </c>
      <c r="S33" s="168">
        <v>0</v>
      </c>
      <c r="T33" s="168">
        <v>0</v>
      </c>
      <c r="U33" s="168">
        <f t="shared" si="1"/>
        <v>0</v>
      </c>
      <c r="W33" s="168">
        <f t="shared" si="5"/>
        <v>0</v>
      </c>
      <c r="X33" s="168">
        <v>0</v>
      </c>
      <c r="Y33" s="168">
        <f t="shared" si="6"/>
        <v>0</v>
      </c>
      <c r="Z33" s="168">
        <f t="shared" si="7"/>
        <v>0</v>
      </c>
      <c r="AA33" s="168">
        <v>0</v>
      </c>
      <c r="AB33" s="168">
        <f t="shared" si="7"/>
        <v>0</v>
      </c>
      <c r="AC33" s="168">
        <v>0</v>
      </c>
      <c r="AE33" s="178"/>
      <c r="AK33" s="180"/>
    </row>
    <row r="34" spans="1:37" x14ac:dyDescent="0.2">
      <c r="A34" s="43">
        <v>4117</v>
      </c>
      <c r="B34" s="43" t="s">
        <v>154</v>
      </c>
      <c r="C34" s="168" t="s">
        <v>426</v>
      </c>
      <c r="D34" s="168">
        <v>348796.75</v>
      </c>
      <c r="E34" s="168">
        <v>357173</v>
      </c>
      <c r="G34" s="168">
        <v>449297</v>
      </c>
      <c r="H34" s="168">
        <v>0</v>
      </c>
      <c r="I34" s="168">
        <f t="shared" si="0"/>
        <v>449297</v>
      </c>
      <c r="J34" s="168">
        <v>-4548</v>
      </c>
      <c r="K34" s="168">
        <f t="shared" si="2"/>
        <v>444749</v>
      </c>
      <c r="L34" s="168">
        <v>0</v>
      </c>
      <c r="M34" s="168">
        <f t="shared" si="3"/>
        <v>444749</v>
      </c>
      <c r="N34" s="168">
        <f t="shared" si="4"/>
        <v>-444749</v>
      </c>
      <c r="O34" s="168">
        <v>0</v>
      </c>
      <c r="P34" s="168">
        <f t="shared" si="4"/>
        <v>0</v>
      </c>
      <c r="Q34" s="168">
        <v>0</v>
      </c>
      <c r="S34" s="168">
        <v>475009</v>
      </c>
      <c r="T34" s="168">
        <v>0</v>
      </c>
      <c r="U34" s="168">
        <f t="shared" si="1"/>
        <v>475009</v>
      </c>
      <c r="V34" s="168">
        <v>-5106</v>
      </c>
      <c r="W34" s="168">
        <f t="shared" si="5"/>
        <v>469903</v>
      </c>
      <c r="X34" s="168">
        <v>0</v>
      </c>
      <c r="Y34" s="168">
        <f t="shared" si="6"/>
        <v>469903</v>
      </c>
      <c r="Z34" s="168">
        <f t="shared" si="7"/>
        <v>-469903</v>
      </c>
      <c r="AA34" s="168">
        <v>0</v>
      </c>
      <c r="AB34" s="168">
        <f t="shared" si="7"/>
        <v>0</v>
      </c>
      <c r="AC34" s="168">
        <v>0</v>
      </c>
      <c r="AE34" s="178"/>
      <c r="AK34" s="180"/>
    </row>
    <row r="35" spans="1:37" hidden="1" x14ac:dyDescent="0.2">
      <c r="A35" s="43">
        <v>4117</v>
      </c>
      <c r="B35" s="181" t="s">
        <v>156</v>
      </c>
      <c r="C35" s="168" t="s">
        <v>482</v>
      </c>
      <c r="D35" s="168">
        <v>0</v>
      </c>
      <c r="E35" s="168">
        <v>0</v>
      </c>
      <c r="G35" s="168">
        <v>0</v>
      </c>
      <c r="H35" s="168">
        <v>0</v>
      </c>
      <c r="I35" s="168">
        <f t="shared" si="0"/>
        <v>0</v>
      </c>
      <c r="K35" s="168">
        <f t="shared" si="2"/>
        <v>0</v>
      </c>
      <c r="L35" s="168">
        <v>0</v>
      </c>
      <c r="M35" s="168">
        <f t="shared" si="3"/>
        <v>0</v>
      </c>
      <c r="N35" s="168">
        <f t="shared" si="4"/>
        <v>0</v>
      </c>
      <c r="O35" s="168">
        <v>0</v>
      </c>
      <c r="P35" s="168">
        <f t="shared" si="4"/>
        <v>0</v>
      </c>
      <c r="Q35" s="168">
        <v>0</v>
      </c>
      <c r="S35" s="168">
        <v>0</v>
      </c>
      <c r="T35" s="168">
        <v>0</v>
      </c>
      <c r="U35" s="168">
        <f t="shared" si="1"/>
        <v>0</v>
      </c>
      <c r="W35" s="168">
        <f t="shared" si="5"/>
        <v>0</v>
      </c>
      <c r="X35" s="168">
        <v>0</v>
      </c>
      <c r="Y35" s="168">
        <f t="shared" si="6"/>
        <v>0</v>
      </c>
      <c r="Z35" s="168">
        <f t="shared" si="7"/>
        <v>0</v>
      </c>
      <c r="AA35" s="168">
        <v>0</v>
      </c>
      <c r="AB35" s="168">
        <f t="shared" si="7"/>
        <v>0</v>
      </c>
      <c r="AC35" s="168">
        <v>0</v>
      </c>
      <c r="AE35" s="178"/>
      <c r="AK35" s="180"/>
    </row>
    <row r="36" spans="1:37" hidden="1" x14ac:dyDescent="0.2">
      <c r="A36" s="43">
        <v>4117</v>
      </c>
      <c r="B36" s="181" t="s">
        <v>158</v>
      </c>
      <c r="C36" s="168" t="s">
        <v>483</v>
      </c>
      <c r="D36" s="168">
        <v>0</v>
      </c>
      <c r="E36" s="168">
        <v>0</v>
      </c>
      <c r="G36" s="168">
        <v>0</v>
      </c>
      <c r="H36" s="168">
        <v>0</v>
      </c>
      <c r="I36" s="168">
        <f t="shared" si="0"/>
        <v>0</v>
      </c>
      <c r="K36" s="168">
        <f t="shared" si="2"/>
        <v>0</v>
      </c>
      <c r="L36" s="168">
        <v>0</v>
      </c>
      <c r="M36" s="168">
        <f t="shared" si="3"/>
        <v>0</v>
      </c>
      <c r="N36" s="168">
        <f t="shared" si="4"/>
        <v>0</v>
      </c>
      <c r="O36" s="168">
        <v>0</v>
      </c>
      <c r="P36" s="168">
        <f t="shared" si="4"/>
        <v>0</v>
      </c>
      <c r="Q36" s="168">
        <v>0</v>
      </c>
      <c r="S36" s="168">
        <v>0</v>
      </c>
      <c r="T36" s="168">
        <v>0</v>
      </c>
      <c r="U36" s="168">
        <f t="shared" si="1"/>
        <v>0</v>
      </c>
      <c r="W36" s="168">
        <f t="shared" si="5"/>
        <v>0</v>
      </c>
      <c r="X36" s="168">
        <v>0</v>
      </c>
      <c r="Y36" s="168">
        <f t="shared" si="6"/>
        <v>0</v>
      </c>
      <c r="Z36" s="168">
        <f t="shared" si="7"/>
        <v>0</v>
      </c>
      <c r="AA36" s="168">
        <v>0</v>
      </c>
      <c r="AB36" s="168">
        <f t="shared" si="7"/>
        <v>0</v>
      </c>
      <c r="AC36" s="168">
        <v>0</v>
      </c>
      <c r="AE36" s="178"/>
      <c r="AK36" s="180"/>
    </row>
    <row r="37" spans="1:37" x14ac:dyDescent="0.2">
      <c r="A37" s="43">
        <v>4117</v>
      </c>
      <c r="B37" s="181" t="s">
        <v>166</v>
      </c>
      <c r="C37" s="168" t="s">
        <v>427</v>
      </c>
      <c r="D37" s="168">
        <v>0</v>
      </c>
      <c r="E37" s="168">
        <v>212</v>
      </c>
      <c r="G37" s="168">
        <v>500</v>
      </c>
      <c r="H37" s="168">
        <v>0</v>
      </c>
      <c r="I37" s="168">
        <f t="shared" si="0"/>
        <v>500</v>
      </c>
      <c r="J37" s="168">
        <v>0</v>
      </c>
      <c r="K37" s="168">
        <f t="shared" si="2"/>
        <v>500</v>
      </c>
      <c r="L37" s="168">
        <v>0</v>
      </c>
      <c r="M37" s="168">
        <f t="shared" si="3"/>
        <v>500</v>
      </c>
      <c r="N37" s="168">
        <f t="shared" si="4"/>
        <v>-500</v>
      </c>
      <c r="O37" s="168">
        <v>0</v>
      </c>
      <c r="P37" s="168">
        <f t="shared" si="4"/>
        <v>0</v>
      </c>
      <c r="Q37" s="168">
        <v>0</v>
      </c>
      <c r="S37" s="168">
        <v>500</v>
      </c>
      <c r="T37" s="168">
        <v>0</v>
      </c>
      <c r="U37" s="168">
        <f t="shared" si="1"/>
        <v>500</v>
      </c>
      <c r="W37" s="168">
        <f t="shared" si="5"/>
        <v>500</v>
      </c>
      <c r="X37" s="168">
        <v>0</v>
      </c>
      <c r="Y37" s="168">
        <f t="shared" si="6"/>
        <v>500</v>
      </c>
      <c r="Z37" s="168">
        <f t="shared" si="7"/>
        <v>-500</v>
      </c>
      <c r="AA37" s="168">
        <v>0</v>
      </c>
      <c r="AB37" s="168">
        <f t="shared" si="7"/>
        <v>0</v>
      </c>
      <c r="AC37" s="168">
        <v>0</v>
      </c>
      <c r="AE37" s="178"/>
      <c r="AK37" s="180"/>
    </row>
    <row r="38" spans="1:37" x14ac:dyDescent="0.2">
      <c r="A38" s="43">
        <v>4117</v>
      </c>
      <c r="B38" s="181" t="s">
        <v>168</v>
      </c>
      <c r="C38" s="168" t="s">
        <v>484</v>
      </c>
      <c r="D38" s="168">
        <v>3540.83</v>
      </c>
      <c r="E38" s="168">
        <v>10000</v>
      </c>
      <c r="G38" s="168">
        <v>10000</v>
      </c>
      <c r="H38" s="168">
        <v>0</v>
      </c>
      <c r="I38" s="168">
        <f t="shared" si="0"/>
        <v>10000</v>
      </c>
      <c r="J38" s="168">
        <v>0</v>
      </c>
      <c r="K38" s="168">
        <f t="shared" si="2"/>
        <v>10000</v>
      </c>
      <c r="L38" s="168">
        <v>0</v>
      </c>
      <c r="M38" s="168">
        <f t="shared" si="3"/>
        <v>10000</v>
      </c>
      <c r="N38" s="168">
        <f t="shared" si="4"/>
        <v>-10000</v>
      </c>
      <c r="O38" s="168">
        <v>0</v>
      </c>
      <c r="P38" s="168">
        <f t="shared" si="4"/>
        <v>0</v>
      </c>
      <c r="Q38" s="168">
        <v>0</v>
      </c>
      <c r="S38" s="168">
        <v>10000</v>
      </c>
      <c r="T38" s="168">
        <v>0</v>
      </c>
      <c r="U38" s="168">
        <f t="shared" si="1"/>
        <v>10000</v>
      </c>
      <c r="W38" s="168">
        <f t="shared" si="5"/>
        <v>10000</v>
      </c>
      <c r="X38" s="168">
        <v>0</v>
      </c>
      <c r="Y38" s="168">
        <f t="shared" si="6"/>
        <v>10000</v>
      </c>
      <c r="Z38" s="168">
        <f t="shared" si="7"/>
        <v>-10000</v>
      </c>
      <c r="AA38" s="168">
        <v>0</v>
      </c>
      <c r="AB38" s="168">
        <f t="shared" si="7"/>
        <v>0</v>
      </c>
      <c r="AC38" s="168">
        <v>0</v>
      </c>
      <c r="AE38" s="178"/>
      <c r="AK38" s="180"/>
    </row>
    <row r="39" spans="1:37" hidden="1" x14ac:dyDescent="0.2">
      <c r="A39" s="43">
        <v>4117</v>
      </c>
      <c r="B39" s="181" t="s">
        <v>170</v>
      </c>
      <c r="C39" s="168" t="s">
        <v>428</v>
      </c>
      <c r="D39" s="168">
        <v>0</v>
      </c>
      <c r="E39" s="168">
        <v>0</v>
      </c>
      <c r="G39" s="168">
        <v>0</v>
      </c>
      <c r="H39" s="168">
        <v>0</v>
      </c>
      <c r="I39" s="168">
        <f t="shared" si="0"/>
        <v>0</v>
      </c>
      <c r="K39" s="168">
        <f t="shared" si="2"/>
        <v>0</v>
      </c>
      <c r="L39" s="168">
        <v>0</v>
      </c>
      <c r="M39" s="168">
        <f t="shared" si="3"/>
        <v>0</v>
      </c>
      <c r="N39" s="168">
        <f t="shared" si="4"/>
        <v>0</v>
      </c>
      <c r="O39" s="168">
        <v>0</v>
      </c>
      <c r="P39" s="168">
        <f t="shared" si="4"/>
        <v>0</v>
      </c>
      <c r="Q39" s="168">
        <v>0</v>
      </c>
      <c r="S39" s="168">
        <v>0</v>
      </c>
      <c r="T39" s="168">
        <v>0</v>
      </c>
      <c r="U39" s="168">
        <f t="shared" si="1"/>
        <v>0</v>
      </c>
      <c r="W39" s="168">
        <f t="shared" si="5"/>
        <v>0</v>
      </c>
      <c r="X39" s="168">
        <v>0</v>
      </c>
      <c r="Y39" s="168">
        <f t="shared" si="6"/>
        <v>0</v>
      </c>
      <c r="Z39" s="168">
        <f t="shared" si="7"/>
        <v>0</v>
      </c>
      <c r="AA39" s="168">
        <v>0</v>
      </c>
      <c r="AB39" s="168">
        <f t="shared" si="7"/>
        <v>0</v>
      </c>
      <c r="AC39" s="168">
        <v>0</v>
      </c>
      <c r="AE39" s="178"/>
      <c r="AK39" s="180"/>
    </row>
    <row r="40" spans="1:37" x14ac:dyDescent="0.2">
      <c r="A40" s="43">
        <v>4117</v>
      </c>
      <c r="B40" s="43" t="s">
        <v>174</v>
      </c>
      <c r="C40" s="168" t="s">
        <v>485</v>
      </c>
      <c r="D40" s="168">
        <v>1129.6300000000001</v>
      </c>
      <c r="E40" s="168">
        <v>6423</v>
      </c>
      <c r="G40" s="168">
        <v>1500</v>
      </c>
      <c r="H40" s="168">
        <v>0</v>
      </c>
      <c r="I40" s="168">
        <f t="shared" si="0"/>
        <v>1500</v>
      </c>
      <c r="J40" s="168">
        <v>0</v>
      </c>
      <c r="K40" s="168">
        <f t="shared" si="2"/>
        <v>1500</v>
      </c>
      <c r="L40" s="168">
        <v>0</v>
      </c>
      <c r="M40" s="168">
        <f t="shared" si="3"/>
        <v>1500</v>
      </c>
      <c r="N40" s="168">
        <f t="shared" si="4"/>
        <v>-1500</v>
      </c>
      <c r="O40" s="168">
        <v>0</v>
      </c>
      <c r="P40" s="168">
        <f t="shared" si="4"/>
        <v>0</v>
      </c>
      <c r="Q40" s="168">
        <v>0</v>
      </c>
      <c r="S40" s="168">
        <v>1500</v>
      </c>
      <c r="T40" s="168">
        <v>0</v>
      </c>
      <c r="U40" s="168">
        <f t="shared" si="1"/>
        <v>1500</v>
      </c>
      <c r="W40" s="168">
        <f t="shared" si="5"/>
        <v>1500</v>
      </c>
      <c r="X40" s="168">
        <v>0</v>
      </c>
      <c r="Y40" s="168">
        <f t="shared" si="6"/>
        <v>1500</v>
      </c>
      <c r="Z40" s="168">
        <f t="shared" si="7"/>
        <v>-1500</v>
      </c>
      <c r="AA40" s="168">
        <v>0</v>
      </c>
      <c r="AB40" s="168">
        <f t="shared" si="7"/>
        <v>0</v>
      </c>
      <c r="AC40" s="168">
        <v>0</v>
      </c>
      <c r="AE40" s="178"/>
      <c r="AK40" s="180"/>
    </row>
    <row r="41" spans="1:37" x14ac:dyDescent="0.2">
      <c r="A41" s="43">
        <v>4117</v>
      </c>
      <c r="B41" s="181" t="s">
        <v>180</v>
      </c>
      <c r="C41" s="168" t="s">
        <v>512</v>
      </c>
      <c r="D41" s="168"/>
      <c r="I41" s="168">
        <v>0</v>
      </c>
      <c r="J41" s="168">
        <v>0</v>
      </c>
      <c r="K41" s="168">
        <f t="shared" si="2"/>
        <v>0</v>
      </c>
      <c r="L41" s="168">
        <v>0</v>
      </c>
      <c r="M41" s="168">
        <f t="shared" si="3"/>
        <v>0</v>
      </c>
      <c r="N41" s="168">
        <f t="shared" si="4"/>
        <v>0</v>
      </c>
      <c r="P41" s="168">
        <f t="shared" si="4"/>
        <v>0</v>
      </c>
      <c r="U41" s="168">
        <v>0</v>
      </c>
      <c r="V41" s="168">
        <v>0</v>
      </c>
      <c r="W41" s="168">
        <f t="shared" si="5"/>
        <v>0</v>
      </c>
      <c r="X41" s="168">
        <v>0</v>
      </c>
      <c r="Y41" s="168">
        <f t="shared" si="6"/>
        <v>0</v>
      </c>
      <c r="Z41" s="168">
        <f t="shared" si="7"/>
        <v>0</v>
      </c>
      <c r="AB41" s="168">
        <f t="shared" si="7"/>
        <v>0</v>
      </c>
      <c r="AE41" s="178"/>
      <c r="AK41" s="180"/>
    </row>
    <row r="42" spans="1:37" x14ac:dyDescent="0.2">
      <c r="A42" s="43">
        <v>4117</v>
      </c>
      <c r="B42" s="43" t="s">
        <v>192</v>
      </c>
      <c r="C42" s="168" t="s">
        <v>487</v>
      </c>
      <c r="D42" s="168">
        <v>0</v>
      </c>
      <c r="E42" s="168">
        <v>2672</v>
      </c>
      <c r="G42" s="168">
        <v>1</v>
      </c>
      <c r="H42" s="168">
        <v>0</v>
      </c>
      <c r="I42" s="168">
        <f t="shared" ref="I42:I50" si="8">H42+G42</f>
        <v>1</v>
      </c>
      <c r="J42" s="168">
        <v>0</v>
      </c>
      <c r="K42" s="168">
        <f t="shared" si="2"/>
        <v>1</v>
      </c>
      <c r="L42" s="168">
        <v>0</v>
      </c>
      <c r="M42" s="168">
        <f t="shared" si="3"/>
        <v>1</v>
      </c>
      <c r="N42" s="168">
        <f t="shared" si="4"/>
        <v>-1</v>
      </c>
      <c r="O42" s="168">
        <v>0</v>
      </c>
      <c r="P42" s="168">
        <f t="shared" si="4"/>
        <v>0</v>
      </c>
      <c r="Q42" s="168">
        <v>0</v>
      </c>
      <c r="S42" s="168">
        <v>1</v>
      </c>
      <c r="T42" s="168">
        <v>0</v>
      </c>
      <c r="U42" s="168">
        <f t="shared" ref="U42:U50" si="9">T42+S42</f>
        <v>1</v>
      </c>
      <c r="V42" s="168">
        <v>0</v>
      </c>
      <c r="W42" s="168">
        <f t="shared" si="5"/>
        <v>1</v>
      </c>
      <c r="X42" s="168">
        <v>0</v>
      </c>
      <c r="Y42" s="168">
        <f t="shared" si="6"/>
        <v>1</v>
      </c>
      <c r="Z42" s="168">
        <f t="shared" si="7"/>
        <v>-1</v>
      </c>
      <c r="AA42" s="168">
        <v>0</v>
      </c>
      <c r="AB42" s="168">
        <f t="shared" si="7"/>
        <v>0</v>
      </c>
      <c r="AC42" s="168">
        <v>0</v>
      </c>
      <c r="AE42" s="178"/>
      <c r="AK42" s="180"/>
    </row>
    <row r="43" spans="1:37" hidden="1" x14ac:dyDescent="0.2">
      <c r="A43" s="43">
        <v>4117</v>
      </c>
      <c r="B43" s="43">
        <v>101</v>
      </c>
      <c r="C43" s="168" t="s">
        <v>488</v>
      </c>
      <c r="D43" s="168">
        <v>0</v>
      </c>
      <c r="E43" s="168">
        <v>0</v>
      </c>
      <c r="G43" s="168">
        <v>0</v>
      </c>
      <c r="H43" s="168">
        <v>0</v>
      </c>
      <c r="I43" s="168">
        <f t="shared" si="8"/>
        <v>0</v>
      </c>
      <c r="K43" s="168">
        <f t="shared" si="2"/>
        <v>0</v>
      </c>
      <c r="L43" s="168">
        <v>0</v>
      </c>
      <c r="M43" s="168">
        <f t="shared" si="3"/>
        <v>0</v>
      </c>
      <c r="N43" s="168">
        <f t="shared" si="4"/>
        <v>0</v>
      </c>
      <c r="O43" s="168">
        <v>0</v>
      </c>
      <c r="P43" s="168">
        <f t="shared" si="4"/>
        <v>0</v>
      </c>
      <c r="Q43" s="168">
        <v>0</v>
      </c>
      <c r="S43" s="168">
        <v>0</v>
      </c>
      <c r="T43" s="168">
        <v>0</v>
      </c>
      <c r="U43" s="168">
        <f t="shared" si="9"/>
        <v>0</v>
      </c>
      <c r="W43" s="168">
        <f t="shared" si="5"/>
        <v>0</v>
      </c>
      <c r="X43" s="168">
        <v>0</v>
      </c>
      <c r="Y43" s="168">
        <f t="shared" si="6"/>
        <v>0</v>
      </c>
      <c r="Z43" s="168">
        <f t="shared" si="7"/>
        <v>0</v>
      </c>
      <c r="AA43" s="168">
        <v>0</v>
      </c>
      <c r="AB43" s="168">
        <f t="shared" si="7"/>
        <v>0</v>
      </c>
      <c r="AC43" s="168">
        <v>0</v>
      </c>
      <c r="AE43" s="178"/>
      <c r="AK43" s="180"/>
    </row>
    <row r="44" spans="1:37" x14ac:dyDescent="0.2">
      <c r="A44" s="43">
        <v>4117</v>
      </c>
      <c r="B44" s="43">
        <v>102</v>
      </c>
      <c r="C44" s="168" t="s">
        <v>489</v>
      </c>
      <c r="D44" s="168">
        <v>16741596.76</v>
      </c>
      <c r="E44" s="168">
        <v>26467065</v>
      </c>
      <c r="G44" s="168">
        <v>28050189</v>
      </c>
      <c r="H44" s="168">
        <v>1500000</v>
      </c>
      <c r="I44" s="168">
        <f t="shared" si="8"/>
        <v>29550189</v>
      </c>
      <c r="J44" s="168">
        <v>-1500000</v>
      </c>
      <c r="K44" s="168">
        <f t="shared" si="2"/>
        <v>28050189</v>
      </c>
      <c r="L44" s="168">
        <v>4000000</v>
      </c>
      <c r="M44" s="168">
        <f t="shared" si="3"/>
        <v>32050189</v>
      </c>
      <c r="N44" s="168">
        <f t="shared" si="4"/>
        <v>-32050189</v>
      </c>
      <c r="O44" s="168">
        <v>0</v>
      </c>
      <c r="P44" s="168">
        <f t="shared" si="4"/>
        <v>0</v>
      </c>
      <c r="Q44" s="168">
        <v>0</v>
      </c>
      <c r="S44" s="168">
        <v>28050189</v>
      </c>
      <c r="T44" s="168">
        <v>1500000</v>
      </c>
      <c r="U44" s="168">
        <f t="shared" si="9"/>
        <v>29550189</v>
      </c>
      <c r="V44" s="168">
        <v>-1500000</v>
      </c>
      <c r="W44" s="168">
        <f t="shared" si="5"/>
        <v>28050189</v>
      </c>
      <c r="X44" s="168">
        <v>4000000</v>
      </c>
      <c r="Y44" s="168">
        <f t="shared" si="6"/>
        <v>32050189</v>
      </c>
      <c r="Z44" s="168">
        <f t="shared" si="7"/>
        <v>-32050189</v>
      </c>
      <c r="AA44" s="168">
        <v>0</v>
      </c>
      <c r="AB44" s="168">
        <f t="shared" si="7"/>
        <v>0</v>
      </c>
      <c r="AC44" s="168">
        <v>0</v>
      </c>
      <c r="AE44" s="178"/>
      <c r="AH44" s="168">
        <f>+L44</f>
        <v>4000000</v>
      </c>
      <c r="AK44" s="180">
        <f>+X44</f>
        <v>4000000</v>
      </c>
    </row>
    <row r="45" spans="1:37" hidden="1" x14ac:dyDescent="0.2">
      <c r="A45" s="43">
        <v>4117</v>
      </c>
      <c r="B45" s="43">
        <v>103</v>
      </c>
      <c r="C45" s="168" t="s">
        <v>490</v>
      </c>
      <c r="D45" s="168">
        <v>0</v>
      </c>
      <c r="E45" s="168">
        <v>0</v>
      </c>
      <c r="G45" s="168">
        <v>0</v>
      </c>
      <c r="H45" s="168">
        <v>0</v>
      </c>
      <c r="I45" s="168">
        <f t="shared" si="8"/>
        <v>0</v>
      </c>
      <c r="K45" s="168">
        <v>0</v>
      </c>
      <c r="M45" s="168">
        <v>0</v>
      </c>
      <c r="O45" s="168">
        <v>0</v>
      </c>
      <c r="Q45" s="168">
        <v>0</v>
      </c>
      <c r="S45" s="168">
        <v>0</v>
      </c>
      <c r="T45" s="168">
        <v>0</v>
      </c>
      <c r="U45" s="168">
        <f t="shared" si="9"/>
        <v>0</v>
      </c>
      <c r="W45" s="168">
        <v>0</v>
      </c>
      <c r="Y45" s="168">
        <v>0</v>
      </c>
      <c r="AA45" s="168">
        <v>0</v>
      </c>
      <c r="AC45" s="168">
        <v>0</v>
      </c>
      <c r="AE45" s="178"/>
      <c r="AK45" s="180"/>
    </row>
    <row r="46" spans="1:37" hidden="1" x14ac:dyDescent="0.2">
      <c r="A46" s="43">
        <v>4117</v>
      </c>
      <c r="B46" s="43">
        <v>108</v>
      </c>
      <c r="C46" s="168" t="s">
        <v>491</v>
      </c>
      <c r="D46" s="168">
        <v>0</v>
      </c>
      <c r="E46" s="168">
        <v>0</v>
      </c>
      <c r="G46" s="168">
        <v>0</v>
      </c>
      <c r="H46" s="168">
        <v>0</v>
      </c>
      <c r="I46" s="168">
        <f t="shared" si="8"/>
        <v>0</v>
      </c>
      <c r="K46" s="168">
        <v>0</v>
      </c>
      <c r="M46" s="168">
        <v>0</v>
      </c>
      <c r="O46" s="168">
        <v>0</v>
      </c>
      <c r="Q46" s="168">
        <v>0</v>
      </c>
      <c r="S46" s="168">
        <v>0</v>
      </c>
      <c r="T46" s="168">
        <v>0</v>
      </c>
      <c r="U46" s="168">
        <f t="shared" si="9"/>
        <v>0</v>
      </c>
      <c r="W46" s="168">
        <v>0</v>
      </c>
      <c r="Y46" s="168">
        <v>0</v>
      </c>
      <c r="AA46" s="168">
        <v>0</v>
      </c>
      <c r="AC46" s="168">
        <v>0</v>
      </c>
      <c r="AE46" s="178"/>
      <c r="AK46" s="180"/>
    </row>
    <row r="47" spans="1:37" hidden="1" x14ac:dyDescent="0.2">
      <c r="A47" s="43">
        <v>4117</v>
      </c>
      <c r="B47" s="43">
        <v>501</v>
      </c>
      <c r="C47" s="168" t="s">
        <v>492</v>
      </c>
      <c r="D47" s="168">
        <v>0</v>
      </c>
      <c r="E47" s="168">
        <v>0</v>
      </c>
      <c r="G47" s="168">
        <v>0</v>
      </c>
      <c r="H47" s="168">
        <v>0</v>
      </c>
      <c r="I47" s="168">
        <f t="shared" si="8"/>
        <v>0</v>
      </c>
      <c r="K47" s="168">
        <v>0</v>
      </c>
      <c r="M47" s="168">
        <v>0</v>
      </c>
      <c r="O47" s="168">
        <v>0</v>
      </c>
      <c r="Q47" s="168">
        <v>0</v>
      </c>
      <c r="S47" s="168">
        <v>0</v>
      </c>
      <c r="T47" s="168">
        <v>0</v>
      </c>
      <c r="U47" s="168">
        <f t="shared" si="9"/>
        <v>0</v>
      </c>
      <c r="W47" s="168">
        <v>0</v>
      </c>
      <c r="Y47" s="168">
        <v>0</v>
      </c>
      <c r="AA47" s="168">
        <v>0</v>
      </c>
      <c r="AC47" s="168">
        <v>0</v>
      </c>
      <c r="AE47" s="178"/>
      <c r="AK47" s="180"/>
    </row>
    <row r="48" spans="1:37" hidden="1" x14ac:dyDescent="0.2">
      <c r="A48" s="43">
        <v>4117</v>
      </c>
      <c r="B48" s="43">
        <v>502</v>
      </c>
      <c r="C48" s="168" t="s">
        <v>435</v>
      </c>
      <c r="D48" s="168">
        <v>0</v>
      </c>
      <c r="E48" s="168">
        <v>0</v>
      </c>
      <c r="G48" s="168">
        <v>0</v>
      </c>
      <c r="H48" s="168">
        <v>0</v>
      </c>
      <c r="I48" s="168">
        <f t="shared" si="8"/>
        <v>0</v>
      </c>
      <c r="K48" s="168">
        <v>0</v>
      </c>
      <c r="M48" s="168">
        <v>0</v>
      </c>
      <c r="O48" s="168">
        <v>0</v>
      </c>
      <c r="Q48" s="168">
        <v>0</v>
      </c>
      <c r="S48" s="168">
        <v>0</v>
      </c>
      <c r="T48" s="168">
        <v>0</v>
      </c>
      <c r="U48" s="168">
        <f t="shared" si="9"/>
        <v>0</v>
      </c>
      <c r="W48" s="168">
        <v>0</v>
      </c>
      <c r="Y48" s="168">
        <v>0</v>
      </c>
      <c r="AA48" s="168">
        <v>0</v>
      </c>
      <c r="AC48" s="168">
        <v>0</v>
      </c>
      <c r="AE48" s="178"/>
      <c r="AK48" s="180"/>
    </row>
    <row r="49" spans="1:37" hidden="1" x14ac:dyDescent="0.2">
      <c r="A49" s="43">
        <v>4117</v>
      </c>
      <c r="B49" s="43">
        <v>510</v>
      </c>
      <c r="C49" s="168" t="s">
        <v>493</v>
      </c>
      <c r="D49" s="168">
        <v>0</v>
      </c>
      <c r="E49" s="168">
        <v>0</v>
      </c>
      <c r="G49" s="168">
        <v>0</v>
      </c>
      <c r="H49" s="168">
        <v>0</v>
      </c>
      <c r="I49" s="168">
        <f t="shared" si="8"/>
        <v>0</v>
      </c>
      <c r="K49" s="168">
        <v>0</v>
      </c>
      <c r="M49" s="168">
        <v>0</v>
      </c>
      <c r="O49" s="168">
        <v>0</v>
      </c>
      <c r="Q49" s="168">
        <v>0</v>
      </c>
      <c r="S49" s="168">
        <v>0</v>
      </c>
      <c r="T49" s="168">
        <v>0</v>
      </c>
      <c r="U49" s="168">
        <f t="shared" si="9"/>
        <v>0</v>
      </c>
      <c r="W49" s="168">
        <v>0</v>
      </c>
      <c r="Y49" s="168">
        <v>0</v>
      </c>
      <c r="AA49" s="168">
        <v>0</v>
      </c>
      <c r="AC49" s="168">
        <v>0</v>
      </c>
      <c r="AE49" s="178"/>
      <c r="AK49" s="180"/>
    </row>
    <row r="50" spans="1:37" hidden="1" x14ac:dyDescent="0.2">
      <c r="A50" s="43">
        <v>4117</v>
      </c>
      <c r="B50" s="43">
        <v>550</v>
      </c>
      <c r="C50" s="168" t="s">
        <v>440</v>
      </c>
      <c r="D50" s="168">
        <v>0</v>
      </c>
      <c r="E50" s="168">
        <v>0</v>
      </c>
      <c r="G50" s="168">
        <v>0</v>
      </c>
      <c r="H50" s="168">
        <v>0</v>
      </c>
      <c r="I50" s="168">
        <f t="shared" si="8"/>
        <v>0</v>
      </c>
      <c r="K50" s="168">
        <v>0</v>
      </c>
      <c r="M50" s="168">
        <v>0</v>
      </c>
      <c r="O50" s="168">
        <v>0</v>
      </c>
      <c r="Q50" s="168">
        <v>0</v>
      </c>
      <c r="S50" s="168">
        <v>0</v>
      </c>
      <c r="T50" s="168">
        <v>0</v>
      </c>
      <c r="U50" s="168">
        <f t="shared" si="9"/>
        <v>0</v>
      </c>
      <c r="W50" s="168">
        <v>0</v>
      </c>
      <c r="Y50" s="168">
        <v>0</v>
      </c>
      <c r="AA50" s="168">
        <v>0</v>
      </c>
      <c r="AC50" s="168">
        <v>0</v>
      </c>
      <c r="AE50" s="178"/>
      <c r="AK50" s="180"/>
    </row>
    <row r="51" spans="1:37" x14ac:dyDescent="0.2">
      <c r="D51" s="168"/>
      <c r="AE51" s="178"/>
      <c r="AK51" s="180"/>
    </row>
    <row r="52" spans="1:37" x14ac:dyDescent="0.2">
      <c r="C52" s="173" t="s">
        <v>465</v>
      </c>
      <c r="D52" s="182">
        <f>SUM(D5:D51)</f>
        <v>17787146.079999998</v>
      </c>
      <c r="E52" s="182">
        <f>SUM(E5:E51)</f>
        <v>27596264</v>
      </c>
      <c r="F52" s="166"/>
      <c r="G52" s="182">
        <f>SUM(G5:G51)</f>
        <v>29334174.579999998</v>
      </c>
      <c r="H52" s="182">
        <f>SUM(H5:H51)</f>
        <v>1500000</v>
      </c>
      <c r="I52" s="182">
        <f>SUM(I5:I51)</f>
        <v>30834174.579999998</v>
      </c>
      <c r="J52" s="182">
        <f>SUM(J5:J44)</f>
        <v>-1504549</v>
      </c>
      <c r="K52" s="182">
        <f t="shared" ref="K52:Q52" si="10">SUM(K5:K51)</f>
        <v>29329625.579999998</v>
      </c>
      <c r="L52" s="182">
        <f t="shared" si="10"/>
        <v>4000000</v>
      </c>
      <c r="M52" s="182">
        <f t="shared" si="10"/>
        <v>33329625.579999998</v>
      </c>
      <c r="N52" s="182">
        <f t="shared" si="10"/>
        <v>-33295644</v>
      </c>
      <c r="O52" s="182">
        <f t="shared" si="10"/>
        <v>0</v>
      </c>
      <c r="P52" s="182">
        <f t="shared" si="10"/>
        <v>0</v>
      </c>
      <c r="Q52" s="182">
        <f t="shared" si="10"/>
        <v>0</v>
      </c>
      <c r="R52" s="166"/>
      <c r="S52" s="182">
        <f>SUM(S5:S51)</f>
        <v>29409020.489999998</v>
      </c>
      <c r="T52" s="182">
        <f>SUM(T5:T51)</f>
        <v>1500000</v>
      </c>
      <c r="U52" s="182">
        <f>SUM(U5:U51)</f>
        <v>30909020.489999998</v>
      </c>
      <c r="V52" s="182">
        <f>SUM(V5:V44)</f>
        <v>-1505103</v>
      </c>
      <c r="W52" s="182">
        <f t="shared" ref="W52:AC52" si="11">SUM(W5:W51)</f>
        <v>29403917.489999998</v>
      </c>
      <c r="X52" s="182">
        <f t="shared" si="11"/>
        <v>4000000</v>
      </c>
      <c r="Y52" s="182">
        <f t="shared" si="11"/>
        <v>33403917.489999998</v>
      </c>
      <c r="Z52" s="182">
        <f t="shared" si="11"/>
        <v>-33367886</v>
      </c>
      <c r="AA52" s="182">
        <f t="shared" si="11"/>
        <v>0</v>
      </c>
      <c r="AB52" s="182">
        <f t="shared" si="11"/>
        <v>0</v>
      </c>
      <c r="AC52" s="182">
        <f t="shared" si="11"/>
        <v>0</v>
      </c>
      <c r="AE52" s="178"/>
      <c r="AH52" s="168">
        <f>SUM(AH5:AH51)</f>
        <v>4000000</v>
      </c>
      <c r="AK52" s="180">
        <f>SUM(AK5:AK51)</f>
        <v>4000000</v>
      </c>
    </row>
    <row r="53" spans="1:37" x14ac:dyDescent="0.2"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E53" s="178"/>
      <c r="AK53" s="180"/>
    </row>
    <row r="54" spans="1:37" x14ac:dyDescent="0.2">
      <c r="B54" s="194"/>
      <c r="C54" s="183" t="s">
        <v>3</v>
      </c>
      <c r="D54" s="183">
        <v>1707138</v>
      </c>
      <c r="E54" s="195">
        <v>1356278</v>
      </c>
      <c r="G54" s="195">
        <f>SUM(G55:G56)</f>
        <v>433107.8269038978</v>
      </c>
      <c r="H54" s="195">
        <f>SUM(H55:H56)</f>
        <v>0</v>
      </c>
      <c r="I54" s="183">
        <f t="shared" ref="I54:I63" si="12">H54+G54</f>
        <v>433107.8269038978</v>
      </c>
      <c r="J54" s="183">
        <f t="shared" ref="J54:P54" si="13">SUM(J55:J56)</f>
        <v>-1455</v>
      </c>
      <c r="K54" s="183">
        <f t="shared" si="13"/>
        <v>431652.8269038978</v>
      </c>
      <c r="L54" s="183">
        <f t="shared" si="13"/>
        <v>0</v>
      </c>
      <c r="M54" s="183">
        <f t="shared" si="13"/>
        <v>431652.8269038978</v>
      </c>
      <c r="N54" s="183">
        <f t="shared" si="13"/>
        <v>0</v>
      </c>
      <c r="O54" s="183">
        <f t="shared" si="13"/>
        <v>0</v>
      </c>
      <c r="P54" s="183">
        <f t="shared" si="13"/>
        <v>0</v>
      </c>
      <c r="Q54" s="183">
        <f>SUM(Q55:Q56)</f>
        <v>0</v>
      </c>
      <c r="S54" s="195">
        <f>SUM(S55:S56)</f>
        <v>458353.73690389778</v>
      </c>
      <c r="T54" s="195">
        <f>SUM(T55:T56)</f>
        <v>0</v>
      </c>
      <c r="U54" s="183">
        <f t="shared" ref="U54:U63" si="14">T54+S54</f>
        <v>458353.73690389778</v>
      </c>
      <c r="V54" s="183">
        <f>SUM(V55:V56)</f>
        <v>-1634</v>
      </c>
      <c r="W54" s="183">
        <f t="shared" ref="W54" si="15">SUM(W55:W56)</f>
        <v>456719.73690389778</v>
      </c>
      <c r="X54" s="183">
        <f>SUM(X55:X56)</f>
        <v>0</v>
      </c>
      <c r="Y54" s="183">
        <f t="shared" ref="Y54:AA54" si="16">SUM(Y55:Y56)</f>
        <v>456719.73690389778</v>
      </c>
      <c r="Z54" s="183">
        <f>SUM(Z55:Z56)</f>
        <v>0</v>
      </c>
      <c r="AA54" s="183">
        <f t="shared" si="16"/>
        <v>456719.73690389778</v>
      </c>
      <c r="AB54" s="183">
        <f>SUM(AB55:AB56)</f>
        <v>0</v>
      </c>
      <c r="AC54" s="183">
        <f>SUM(AC55:AC56)</f>
        <v>456719.73690389778</v>
      </c>
      <c r="AE54" s="178"/>
      <c r="AK54" s="180"/>
    </row>
    <row r="55" spans="1:37" x14ac:dyDescent="0.2">
      <c r="B55" s="181">
        <v>8147</v>
      </c>
      <c r="C55" s="168" t="s">
        <v>513</v>
      </c>
      <c r="D55" s="168"/>
      <c r="E55" s="196">
        <v>0</v>
      </c>
      <c r="G55" s="196">
        <f>+'[5]9220-4117-SFY22-A'!I219</f>
        <v>433107.8269038978</v>
      </c>
      <c r="H55" s="196">
        <v>0</v>
      </c>
      <c r="I55" s="168">
        <f t="shared" si="12"/>
        <v>433107.8269038978</v>
      </c>
      <c r="J55" s="168">
        <f>-433108+431653</f>
        <v>-1455</v>
      </c>
      <c r="K55" s="196">
        <f t="shared" ref="K55:K57" si="17">I55+J55</f>
        <v>431652.8269038978</v>
      </c>
      <c r="L55" s="196">
        <v>0</v>
      </c>
      <c r="M55" s="197">
        <f>SUM(K55:L55)</f>
        <v>431652.8269038978</v>
      </c>
      <c r="N55" s="197">
        <v>0</v>
      </c>
      <c r="O55" s="167">
        <v>0</v>
      </c>
      <c r="P55" s="167">
        <v>0</v>
      </c>
      <c r="Q55" s="167">
        <v>0</v>
      </c>
      <c r="S55" s="196">
        <f>+'[5]9220-4117-SFY23-A'!I219</f>
        <v>458353.73690389778</v>
      </c>
      <c r="T55" s="196">
        <v>0</v>
      </c>
      <c r="U55" s="168">
        <f t="shared" si="14"/>
        <v>458353.73690389778</v>
      </c>
      <c r="V55" s="168">
        <f>-458354+456720</f>
        <v>-1634</v>
      </c>
      <c r="W55" s="196">
        <f t="shared" ref="W55:W57" si="18">U55+V55</f>
        <v>456719.73690389778</v>
      </c>
      <c r="X55" s="196">
        <v>0</v>
      </c>
      <c r="Y55" s="197">
        <f>SUM(W55:X55)</f>
        <v>456719.73690389778</v>
      </c>
      <c r="Z55" s="167">
        <v>0</v>
      </c>
      <c r="AA55" s="197">
        <f>SUM(Y55:Z55)</f>
        <v>456719.73690389778</v>
      </c>
      <c r="AB55" s="167">
        <v>0</v>
      </c>
      <c r="AC55" s="198">
        <f>AA55</f>
        <v>456719.73690389778</v>
      </c>
      <c r="AE55" s="178"/>
      <c r="AK55" s="180"/>
    </row>
    <row r="56" spans="1:37" x14ac:dyDescent="0.2">
      <c r="B56" s="181">
        <v>5208</v>
      </c>
      <c r="C56" s="168" t="s">
        <v>514</v>
      </c>
      <c r="D56" s="168"/>
      <c r="E56" s="168">
        <v>0</v>
      </c>
      <c r="I56" s="168">
        <f t="shared" si="12"/>
        <v>0</v>
      </c>
      <c r="J56" s="168">
        <v>0</v>
      </c>
      <c r="K56" s="168">
        <f t="shared" si="17"/>
        <v>0</v>
      </c>
      <c r="L56" s="168">
        <v>0</v>
      </c>
      <c r="M56" s="168">
        <f>SUM(K56:L56)</f>
        <v>0</v>
      </c>
      <c r="N56" s="168">
        <v>0</v>
      </c>
      <c r="O56" s="168">
        <v>0</v>
      </c>
      <c r="P56" s="168">
        <v>0</v>
      </c>
      <c r="Q56" s="168">
        <v>0</v>
      </c>
      <c r="S56" s="168">
        <v>0</v>
      </c>
      <c r="U56" s="168">
        <f t="shared" si="14"/>
        <v>0</v>
      </c>
      <c r="V56" s="168">
        <v>0</v>
      </c>
      <c r="W56" s="168">
        <f t="shared" si="18"/>
        <v>0</v>
      </c>
      <c r="X56" s="168">
        <v>0</v>
      </c>
      <c r="Y56" s="168">
        <f>SUM(W56:X56)</f>
        <v>0</v>
      </c>
      <c r="AA56" s="168">
        <f>SUM(Y56:Z56)</f>
        <v>0</v>
      </c>
      <c r="AC56" s="168">
        <f>AA56</f>
        <v>0</v>
      </c>
      <c r="AE56" s="178"/>
      <c r="AK56" s="180"/>
    </row>
    <row r="57" spans="1:37" x14ac:dyDescent="0.2">
      <c r="B57" s="181"/>
      <c r="C57" s="168" t="s">
        <v>496</v>
      </c>
      <c r="D57" s="168"/>
      <c r="E57" s="168">
        <v>0</v>
      </c>
      <c r="I57" s="168">
        <f t="shared" si="12"/>
        <v>0</v>
      </c>
      <c r="K57" s="168">
        <f t="shared" si="17"/>
        <v>0</v>
      </c>
      <c r="U57" s="168">
        <f t="shared" si="14"/>
        <v>0</v>
      </c>
      <c r="W57" s="168">
        <f t="shared" si="18"/>
        <v>0</v>
      </c>
      <c r="AE57" s="178"/>
      <c r="AK57" s="180"/>
    </row>
    <row r="58" spans="1:37" x14ac:dyDescent="0.2">
      <c r="B58" s="194"/>
      <c r="C58" s="183" t="s">
        <v>398</v>
      </c>
      <c r="D58" s="183">
        <f>SUM(D59:D60)</f>
        <v>76276</v>
      </c>
      <c r="E58" s="183">
        <f>SUM(E59:E60)</f>
        <v>28000</v>
      </c>
      <c r="G58" s="183">
        <f>SUM(G59:G60)</f>
        <v>3999.9999999999995</v>
      </c>
      <c r="H58" s="183">
        <f>SUM(H59:H60)</f>
        <v>0</v>
      </c>
      <c r="I58" s="183">
        <f t="shared" si="12"/>
        <v>3999.9999999999995</v>
      </c>
      <c r="J58" s="183">
        <f>SUM(J59:J60)</f>
        <v>0</v>
      </c>
      <c r="K58" s="183">
        <f>SUM(K59:K60)</f>
        <v>0</v>
      </c>
      <c r="L58" s="183"/>
      <c r="M58" s="183">
        <f>SUM(M59:M60)</f>
        <v>0</v>
      </c>
      <c r="N58" s="183"/>
      <c r="O58" s="183">
        <f>SUM(O59:O60)</f>
        <v>0</v>
      </c>
      <c r="P58" s="183"/>
      <c r="Q58" s="183">
        <f>SUM(Q59:Q60)</f>
        <v>0</v>
      </c>
      <c r="S58" s="183">
        <f>SUM(S59:S60)</f>
        <v>4000</v>
      </c>
      <c r="T58" s="183">
        <f>SUM(T59:T60)</f>
        <v>0</v>
      </c>
      <c r="U58" s="183">
        <f t="shared" si="14"/>
        <v>4000</v>
      </c>
      <c r="V58" s="183"/>
      <c r="W58" s="183">
        <f t="shared" ref="W58:AC58" si="19">SUM(W59:W60)</f>
        <v>0</v>
      </c>
      <c r="X58" s="183"/>
      <c r="Y58" s="183">
        <f t="shared" si="19"/>
        <v>0</v>
      </c>
      <c r="Z58" s="183"/>
      <c r="AA58" s="183">
        <f t="shared" si="19"/>
        <v>0</v>
      </c>
      <c r="AB58" s="183"/>
      <c r="AC58" s="183">
        <f t="shared" si="19"/>
        <v>0</v>
      </c>
      <c r="AE58" s="178"/>
      <c r="AK58" s="180"/>
    </row>
    <row r="59" spans="1:37" x14ac:dyDescent="0.2">
      <c r="B59" s="181">
        <v>7150</v>
      </c>
      <c r="C59" s="168" t="s">
        <v>515</v>
      </c>
      <c r="D59" s="168">
        <v>58276</v>
      </c>
      <c r="E59" s="168">
        <v>4000</v>
      </c>
      <c r="G59" s="168">
        <f>+'[5]9220-4117-SFY22-A'!K219</f>
        <v>3999.9999999999995</v>
      </c>
      <c r="I59" s="168">
        <f t="shared" si="12"/>
        <v>3999.9999999999995</v>
      </c>
      <c r="K59" s="168">
        <v>0</v>
      </c>
      <c r="L59" s="168">
        <v>0</v>
      </c>
      <c r="M59" s="168">
        <f>SUM(K59:L59)</f>
        <v>0</v>
      </c>
      <c r="N59" s="168">
        <v>0</v>
      </c>
      <c r="O59" s="168">
        <f>SUM(M59:N59)</f>
        <v>0</v>
      </c>
      <c r="P59" s="168">
        <v>0</v>
      </c>
      <c r="Q59" s="168">
        <v>0</v>
      </c>
      <c r="S59" s="168">
        <v>4000</v>
      </c>
      <c r="U59" s="168">
        <f t="shared" si="14"/>
        <v>4000</v>
      </c>
      <c r="W59" s="168">
        <v>0</v>
      </c>
      <c r="X59" s="168">
        <v>0</v>
      </c>
      <c r="Y59" s="168">
        <f>SUM(W59:X59)</f>
        <v>0</v>
      </c>
      <c r="Z59" s="168">
        <v>0</v>
      </c>
      <c r="AA59" s="168">
        <v>0</v>
      </c>
      <c r="AB59" s="168">
        <v>0</v>
      </c>
      <c r="AC59" s="168">
        <v>0</v>
      </c>
      <c r="AE59" s="178"/>
      <c r="AK59" s="180"/>
    </row>
    <row r="60" spans="1:37" x14ac:dyDescent="0.2">
      <c r="B60" s="181">
        <v>7079</v>
      </c>
      <c r="C60" s="168" t="s">
        <v>516</v>
      </c>
      <c r="D60" s="168">
        <v>18000</v>
      </c>
      <c r="E60" s="168">
        <v>24000</v>
      </c>
      <c r="G60" s="199">
        <v>0</v>
      </c>
      <c r="I60" s="168">
        <f t="shared" si="12"/>
        <v>0</v>
      </c>
      <c r="K60" s="168">
        <v>0</v>
      </c>
      <c r="L60" s="168">
        <v>0</v>
      </c>
      <c r="M60" s="168">
        <f>SUM(K60:L60)</f>
        <v>0</v>
      </c>
      <c r="N60" s="168">
        <v>0</v>
      </c>
      <c r="O60" s="168">
        <f t="shared" ref="O60" si="20">SUM(M60:N60)</f>
        <v>0</v>
      </c>
      <c r="P60" s="168">
        <v>0</v>
      </c>
      <c r="Q60" s="168">
        <v>0</v>
      </c>
      <c r="S60" s="199">
        <v>0</v>
      </c>
      <c r="U60" s="168">
        <f t="shared" si="14"/>
        <v>0</v>
      </c>
      <c r="W60" s="168">
        <v>0</v>
      </c>
      <c r="X60" s="168">
        <v>0</v>
      </c>
      <c r="Y60" s="168">
        <f>SUM(W60:X60)</f>
        <v>0</v>
      </c>
      <c r="Z60" s="168">
        <v>0</v>
      </c>
      <c r="AA60" s="168">
        <v>0</v>
      </c>
      <c r="AB60" s="168">
        <v>0</v>
      </c>
      <c r="AC60" s="168">
        <v>0</v>
      </c>
      <c r="AE60" s="178"/>
      <c r="AK60" s="180"/>
    </row>
    <row r="61" spans="1:37" x14ac:dyDescent="0.2">
      <c r="C61" s="168" t="s">
        <v>497</v>
      </c>
      <c r="D61" s="168">
        <f>D5*0.68+D7*0.71+D34*0.69</f>
        <v>679043.37049999996</v>
      </c>
      <c r="E61" s="168">
        <f>E5*0.68+E7*0.71+E34*0.69</f>
        <v>724600.33000000007</v>
      </c>
      <c r="G61" s="168">
        <f>+'[5]9220-4117-SFY22-A'!J4+'[5]9220-4117-SFY22-A'!J6+'[5]9220-4117-SFY22-A'!J47</f>
        <v>821440</v>
      </c>
      <c r="H61" s="168">
        <f>(H5+H34)-H55</f>
        <v>0</v>
      </c>
      <c r="I61" s="168">
        <f t="shared" si="12"/>
        <v>821440</v>
      </c>
      <c r="J61" s="168">
        <v>0</v>
      </c>
      <c r="K61" s="168">
        <v>0</v>
      </c>
      <c r="L61" s="168">
        <v>0</v>
      </c>
      <c r="M61" s="168">
        <f>SUM(K61:L61)</f>
        <v>0</v>
      </c>
      <c r="N61" s="168">
        <v>0</v>
      </c>
      <c r="O61" s="168">
        <f>SUM(M61:N61)</f>
        <v>0</v>
      </c>
      <c r="P61" s="168">
        <v>0</v>
      </c>
      <c r="Q61" s="168">
        <f>O61</f>
        <v>0</v>
      </c>
      <c r="S61" s="168">
        <f>+'[5]9220-4117-SFY23-A'!J4+'[5]9220-4117-SFY23-A'!J6+'[5]9220-4117-SFY23-A'!J47</f>
        <v>871040</v>
      </c>
      <c r="T61" s="168">
        <f>(T5+T34)-T55</f>
        <v>0</v>
      </c>
      <c r="U61" s="168">
        <f>T61+S61</f>
        <v>871040</v>
      </c>
      <c r="V61" s="168">
        <v>0</v>
      </c>
      <c r="W61" s="168">
        <v>0</v>
      </c>
      <c r="X61" s="168">
        <v>0</v>
      </c>
      <c r="Y61" s="168">
        <f>SUM(W61:X61)</f>
        <v>0</v>
      </c>
      <c r="Z61" s="168">
        <v>0</v>
      </c>
      <c r="AA61" s="168">
        <f t="shared" ref="AA61" si="21">(AA5+AA7+AA9+AA34)*0.66</f>
        <v>0</v>
      </c>
      <c r="AB61" s="168">
        <v>0</v>
      </c>
      <c r="AC61" s="168">
        <f>AA61</f>
        <v>0</v>
      </c>
      <c r="AE61" s="178"/>
      <c r="AK61" s="180"/>
    </row>
    <row r="62" spans="1:37" x14ac:dyDescent="0.2">
      <c r="C62" s="168" t="s">
        <v>12</v>
      </c>
      <c r="D62" s="168">
        <f>D52-D54-D57-D58-D61</f>
        <v>15324688.709499998</v>
      </c>
      <c r="E62" s="168">
        <f>E52-E54-E57-E58-E61</f>
        <v>25487385.670000002</v>
      </c>
      <c r="G62" s="168">
        <f>G52-G54-G57-G58-G61</f>
        <v>28075626.7530961</v>
      </c>
      <c r="H62" s="168">
        <f>H52-H54-H57-H58-H61</f>
        <v>1500000</v>
      </c>
      <c r="I62" s="168">
        <f t="shared" si="12"/>
        <v>29575626.7530961</v>
      </c>
      <c r="J62" s="168">
        <f>J52-J54-J57-J58-J61</f>
        <v>-1503094</v>
      </c>
      <c r="K62" s="168">
        <f>K52-K54-K57-K58-K61</f>
        <v>28897972.7530961</v>
      </c>
      <c r="L62" s="168">
        <v>4000000</v>
      </c>
      <c r="M62" s="168">
        <f>SUM(K62:L62)</f>
        <v>32897972.7530961</v>
      </c>
      <c r="N62" s="168">
        <v>0</v>
      </c>
      <c r="O62" s="168">
        <f>SUM(M62:N62)</f>
        <v>32897972.7530961</v>
      </c>
      <c r="P62" s="168">
        <v>0</v>
      </c>
      <c r="Q62" s="168">
        <f>O62</f>
        <v>32897972.7530961</v>
      </c>
      <c r="S62" s="168">
        <f>S52-S54-S57-S58-S61</f>
        <v>28075626.7530961</v>
      </c>
      <c r="T62" s="168">
        <f>T52-T54-T57-T58-T61</f>
        <v>1500000</v>
      </c>
      <c r="U62" s="168">
        <f t="shared" si="14"/>
        <v>29575626.7530961</v>
      </c>
      <c r="V62" s="168">
        <f>V52-V54-V57-V58-V61</f>
        <v>-1503469</v>
      </c>
      <c r="W62" s="168">
        <f>W52-W54-W57-W58-W61</f>
        <v>28947197.7530961</v>
      </c>
      <c r="X62" s="168">
        <v>4000000</v>
      </c>
      <c r="Y62" s="168">
        <f>SUM(W62:X62)</f>
        <v>32947197.7530961</v>
      </c>
      <c r="Z62" s="168">
        <v>0</v>
      </c>
      <c r="AA62" s="168">
        <f>AA52-AA54-AA57-AA58-AA61</f>
        <v>-456719.73690389778</v>
      </c>
      <c r="AB62" s="168">
        <v>0</v>
      </c>
      <c r="AC62" s="168">
        <f>AA62</f>
        <v>-456719.73690389778</v>
      </c>
      <c r="AE62" s="178"/>
      <c r="AK62" s="180"/>
    </row>
    <row r="63" spans="1:37" x14ac:dyDescent="0.2">
      <c r="B63" s="200"/>
      <c r="C63" s="183" t="s">
        <v>498</v>
      </c>
      <c r="D63" s="183">
        <f>SUM(D61:D62)</f>
        <v>16003732.079999998</v>
      </c>
      <c r="E63" s="183">
        <f>SUM(E61:E62)</f>
        <v>26211986</v>
      </c>
      <c r="G63" s="183">
        <f>SUM(G61:G62)</f>
        <v>28897066.7530961</v>
      </c>
      <c r="H63" s="183">
        <f>SUM(H61:H62)</f>
        <v>1500000</v>
      </c>
      <c r="I63" s="183">
        <f t="shared" si="12"/>
        <v>30397066.7530961</v>
      </c>
      <c r="J63" s="183">
        <f t="shared" ref="J63:O63" si="22">SUM(J61:J62)</f>
        <v>-1503094</v>
      </c>
      <c r="K63" s="183">
        <f t="shared" si="22"/>
        <v>28897972.7530961</v>
      </c>
      <c r="L63" s="183">
        <f t="shared" si="22"/>
        <v>4000000</v>
      </c>
      <c r="M63" s="183">
        <f t="shared" si="22"/>
        <v>32897972.7530961</v>
      </c>
      <c r="N63" s="183">
        <f t="shared" si="22"/>
        <v>0</v>
      </c>
      <c r="O63" s="183">
        <f t="shared" si="22"/>
        <v>32897972.7530961</v>
      </c>
      <c r="P63" s="183">
        <f>SUM(P61:P62)</f>
        <v>0</v>
      </c>
      <c r="Q63" s="183">
        <f>SUM(Q61:Q62)</f>
        <v>32897972.7530961</v>
      </c>
      <c r="S63" s="183">
        <f>SUM(S61:S62)</f>
        <v>28946666.7530961</v>
      </c>
      <c r="T63" s="183">
        <f>SUM(T61:T62)</f>
        <v>1500000</v>
      </c>
      <c r="U63" s="183">
        <f t="shared" si="14"/>
        <v>30446666.7530961</v>
      </c>
      <c r="V63" s="183">
        <f>SUM(V61:V62)</f>
        <v>-1503469</v>
      </c>
      <c r="W63" s="183">
        <f t="shared" ref="W63:AC63" si="23">SUM(W61:W62)</f>
        <v>28947197.7530961</v>
      </c>
      <c r="X63" s="183">
        <f>SUM(X61:X62)</f>
        <v>4000000</v>
      </c>
      <c r="Y63" s="183">
        <f>SUM(Y61:Y62)</f>
        <v>32947197.7530961</v>
      </c>
      <c r="Z63" s="183">
        <f>SUM(Z61:Z62)</f>
        <v>0</v>
      </c>
      <c r="AA63" s="183">
        <f t="shared" si="23"/>
        <v>-456719.73690389778</v>
      </c>
      <c r="AB63" s="183">
        <f>SUM(AB61:AB62)</f>
        <v>0</v>
      </c>
      <c r="AC63" s="183">
        <f t="shared" si="23"/>
        <v>-456719.73690389778</v>
      </c>
      <c r="AE63" s="178" t="s">
        <v>355</v>
      </c>
      <c r="AH63" s="168">
        <f>+AH52-L63</f>
        <v>0</v>
      </c>
      <c r="AK63" s="180">
        <f>+AK52-X63</f>
        <v>0</v>
      </c>
    </row>
    <row r="64" spans="1:37" ht="13.5" thickBot="1" x14ac:dyDescent="0.25">
      <c r="C64" s="173" t="s">
        <v>359</v>
      </c>
      <c r="D64" s="166">
        <f>SUM(D62,D61,D58,D57,D54)</f>
        <v>17787146.079999998</v>
      </c>
      <c r="E64" s="166">
        <f>SUM(E62,E61,E58,E57,E54)</f>
        <v>27596264</v>
      </c>
      <c r="F64" s="166"/>
      <c r="G64" s="166">
        <f t="shared" ref="G64:P64" si="24">SUM(G62,G61,G58,G57,G54)</f>
        <v>29334174.579999998</v>
      </c>
      <c r="H64" s="166">
        <f t="shared" si="24"/>
        <v>1500000</v>
      </c>
      <c r="I64" s="166">
        <f t="shared" si="24"/>
        <v>30834174.579999998</v>
      </c>
      <c r="J64" s="166">
        <f t="shared" si="24"/>
        <v>-1504549</v>
      </c>
      <c r="K64" s="166">
        <f t="shared" si="24"/>
        <v>29329625.579999998</v>
      </c>
      <c r="L64" s="166">
        <f t="shared" si="24"/>
        <v>4000000</v>
      </c>
      <c r="M64" s="166">
        <f t="shared" si="24"/>
        <v>33329625.579999998</v>
      </c>
      <c r="N64" s="166">
        <f t="shared" si="24"/>
        <v>0</v>
      </c>
      <c r="O64" s="166">
        <f>SUM(O62,O61,O58,O57,O54)</f>
        <v>32897972.7530961</v>
      </c>
      <c r="P64" s="166">
        <f t="shared" si="24"/>
        <v>0</v>
      </c>
      <c r="Q64" s="166">
        <f>SUM(Q62,Q61,Q58,Q57,Q54)</f>
        <v>32897972.7530961</v>
      </c>
      <c r="R64" s="166"/>
      <c r="S64" s="166">
        <f t="shared" ref="S64:AB64" si="25">SUM(S62,S61,S58,S57,S54)</f>
        <v>29409020.489999998</v>
      </c>
      <c r="T64" s="166">
        <f t="shared" si="25"/>
        <v>1500000</v>
      </c>
      <c r="U64" s="166">
        <f t="shared" si="25"/>
        <v>30909020.489999998</v>
      </c>
      <c r="V64" s="166">
        <f t="shared" si="25"/>
        <v>-1505103</v>
      </c>
      <c r="W64" s="166">
        <f t="shared" si="25"/>
        <v>29403917.489999998</v>
      </c>
      <c r="X64" s="166">
        <f t="shared" si="25"/>
        <v>4000000</v>
      </c>
      <c r="Y64" s="166">
        <f t="shared" si="25"/>
        <v>33403917.489999998</v>
      </c>
      <c r="Z64" s="166">
        <f t="shared" si="25"/>
        <v>0</v>
      </c>
      <c r="AA64" s="166">
        <f>SUM(AA62,AA61,AA58,AA57,AA54)</f>
        <v>0</v>
      </c>
      <c r="AB64" s="166">
        <f t="shared" si="25"/>
        <v>0</v>
      </c>
      <c r="AC64" s="166">
        <f>SUM(AC62,AC61,AC58,AC57,AC54)</f>
        <v>0</v>
      </c>
      <c r="AE64" s="184"/>
      <c r="AF64" s="185"/>
      <c r="AG64" s="185"/>
      <c r="AH64" s="185"/>
      <c r="AI64" s="185"/>
      <c r="AJ64" s="185"/>
      <c r="AK64" s="186"/>
    </row>
    <row r="65" spans="1:29" x14ac:dyDescent="0.2">
      <c r="E65" s="201"/>
      <c r="G65" s="201"/>
      <c r="S65" s="201"/>
    </row>
    <row r="66" spans="1:29" x14ac:dyDescent="0.2">
      <c r="E66" s="201"/>
      <c r="F66" s="173"/>
      <c r="G66" s="201"/>
      <c r="H66" s="197"/>
      <c r="S66" s="201"/>
      <c r="T66" s="197"/>
    </row>
    <row r="67" spans="1:29" x14ac:dyDescent="0.2">
      <c r="E67" s="201"/>
      <c r="F67" s="173"/>
      <c r="G67" s="197"/>
      <c r="S67" s="197"/>
    </row>
    <row r="68" spans="1:29" x14ac:dyDescent="0.2">
      <c r="B68" s="168" t="s">
        <v>499</v>
      </c>
      <c r="E68" s="187"/>
    </row>
    <row r="69" spans="1:29" x14ac:dyDescent="0.2">
      <c r="C69" s="168" t="s">
        <v>500</v>
      </c>
      <c r="D69" s="168">
        <v>9</v>
      </c>
      <c r="E69" s="168">
        <v>9</v>
      </c>
      <c r="G69" s="168">
        <v>9</v>
      </c>
      <c r="H69" s="168">
        <v>0</v>
      </c>
      <c r="I69" s="168">
        <f>H69+G69</f>
        <v>9</v>
      </c>
      <c r="K69" s="168">
        <v>8</v>
      </c>
      <c r="M69" s="168">
        <v>8</v>
      </c>
      <c r="O69" s="168">
        <v>8</v>
      </c>
      <c r="Q69" s="168">
        <v>7</v>
      </c>
      <c r="S69" s="168">
        <v>9</v>
      </c>
      <c r="T69" s="168">
        <v>0</v>
      </c>
      <c r="U69" s="168">
        <f>T69+S69</f>
        <v>9</v>
      </c>
      <c r="W69" s="168">
        <v>8</v>
      </c>
      <c r="Y69" s="168">
        <v>8</v>
      </c>
      <c r="AA69" s="168">
        <v>8</v>
      </c>
      <c r="AC69" s="168">
        <v>7</v>
      </c>
    </row>
    <row r="70" spans="1:29" x14ac:dyDescent="0.2">
      <c r="C70" s="168" t="s">
        <v>501</v>
      </c>
      <c r="D70" s="168">
        <v>0</v>
      </c>
      <c r="E70" s="168">
        <v>0</v>
      </c>
      <c r="G70" s="168">
        <v>0</v>
      </c>
      <c r="H70" s="168">
        <v>0</v>
      </c>
      <c r="I70" s="168">
        <f>H70+G70</f>
        <v>0</v>
      </c>
      <c r="K70" s="168">
        <v>0</v>
      </c>
      <c r="M70" s="168">
        <v>0</v>
      </c>
      <c r="O70" s="168">
        <v>0</v>
      </c>
      <c r="Q70" s="168">
        <v>0</v>
      </c>
      <c r="S70" s="168">
        <v>0</v>
      </c>
      <c r="T70" s="168">
        <v>0</v>
      </c>
      <c r="U70" s="168">
        <f>T70+S70</f>
        <v>0</v>
      </c>
      <c r="W70" s="168">
        <v>0</v>
      </c>
      <c r="Y70" s="168">
        <v>0</v>
      </c>
      <c r="AA70" s="168">
        <v>0</v>
      </c>
      <c r="AC70" s="168">
        <v>0</v>
      </c>
    </row>
    <row r="71" spans="1:29" x14ac:dyDescent="0.2">
      <c r="C71" s="168" t="s">
        <v>502</v>
      </c>
      <c r="D71" s="168">
        <v>2</v>
      </c>
      <c r="E71" s="168">
        <v>2</v>
      </c>
      <c r="G71" s="168">
        <v>2</v>
      </c>
      <c r="H71" s="168">
        <v>0</v>
      </c>
      <c r="I71" s="168">
        <f>H71+G71</f>
        <v>2</v>
      </c>
      <c r="K71" s="168">
        <v>2</v>
      </c>
      <c r="M71" s="168">
        <v>2</v>
      </c>
      <c r="O71" s="168">
        <v>2</v>
      </c>
      <c r="Q71" s="168">
        <v>1</v>
      </c>
      <c r="S71" s="168">
        <v>2</v>
      </c>
      <c r="T71" s="168">
        <v>0</v>
      </c>
      <c r="U71" s="168">
        <f>T71+S71</f>
        <v>2</v>
      </c>
      <c r="W71" s="168">
        <v>2</v>
      </c>
      <c r="Y71" s="168">
        <v>2</v>
      </c>
      <c r="AA71" s="168">
        <v>2</v>
      </c>
      <c r="AC71" s="168">
        <v>1</v>
      </c>
    </row>
    <row r="72" spans="1:29" x14ac:dyDescent="0.2">
      <c r="B72" s="189"/>
      <c r="C72" s="168" t="s">
        <v>503</v>
      </c>
      <c r="D72" s="168">
        <f>SUM(D69:D71)</f>
        <v>11</v>
      </c>
      <c r="E72" s="168">
        <f>SUM(E69:E71)</f>
        <v>11</v>
      </c>
      <c r="G72" s="168">
        <f>SUM(G69:G71)</f>
        <v>11</v>
      </c>
      <c r="H72" s="168">
        <f>SUM(H69:H71)</f>
        <v>0</v>
      </c>
      <c r="I72" s="168">
        <f>SUM(I69:I71)</f>
        <v>11</v>
      </c>
      <c r="K72" s="168">
        <f>SUM(K69:K71)</f>
        <v>10</v>
      </c>
      <c r="M72" s="168">
        <f>SUM(M69:M71)</f>
        <v>10</v>
      </c>
      <c r="O72" s="168">
        <f>SUM(O69:O71)</f>
        <v>10</v>
      </c>
      <c r="Q72" s="168">
        <f>SUM(Q69:Q71)</f>
        <v>8</v>
      </c>
      <c r="S72" s="168">
        <f>SUM(S69:S71)</f>
        <v>11</v>
      </c>
      <c r="T72" s="168">
        <f>SUM(T69:T71)</f>
        <v>0</v>
      </c>
      <c r="U72" s="168">
        <f>SUM(U69:U71)</f>
        <v>11</v>
      </c>
      <c r="W72" s="168">
        <f>SUM(W69:W71)</f>
        <v>10</v>
      </c>
      <c r="Y72" s="168">
        <f>SUM(Y69:Y71)</f>
        <v>10</v>
      </c>
      <c r="AA72" s="168">
        <f>SUM(AA69:AA71)</f>
        <v>10</v>
      </c>
      <c r="AC72" s="168">
        <f>SUM(AC69:AC71)</f>
        <v>8</v>
      </c>
    </row>
    <row r="73" spans="1:29" x14ac:dyDescent="0.2">
      <c r="B73" s="189"/>
      <c r="D73" s="168"/>
    </row>
    <row r="74" spans="1:29" x14ac:dyDescent="0.2">
      <c r="B74" s="189"/>
      <c r="C74" s="168" t="s">
        <v>504</v>
      </c>
      <c r="D74" s="168">
        <v>0</v>
      </c>
      <c r="E74" s="168">
        <v>0</v>
      </c>
      <c r="G74" s="168">
        <v>0</v>
      </c>
      <c r="H74" s="168">
        <v>0</v>
      </c>
      <c r="I74" s="168">
        <v>0</v>
      </c>
      <c r="K74" s="168">
        <v>0</v>
      </c>
      <c r="M74" s="168">
        <v>0</v>
      </c>
      <c r="O74" s="168">
        <v>0</v>
      </c>
      <c r="Q74" s="168">
        <v>0</v>
      </c>
      <c r="S74" s="168">
        <v>0</v>
      </c>
      <c r="T74" s="168">
        <v>0</v>
      </c>
      <c r="U74" s="168">
        <v>0</v>
      </c>
      <c r="W74" s="168">
        <v>0</v>
      </c>
      <c r="Y74" s="168">
        <v>0</v>
      </c>
      <c r="AA74" s="168">
        <v>0</v>
      </c>
      <c r="AC74" s="168">
        <v>0</v>
      </c>
    </row>
    <row r="75" spans="1:29" x14ac:dyDescent="0.2">
      <c r="B75" s="189"/>
      <c r="D75" s="168"/>
    </row>
    <row r="76" spans="1:29" x14ac:dyDescent="0.2">
      <c r="B76" s="189" t="s">
        <v>505</v>
      </c>
      <c r="D76" s="168">
        <f>SUM(D72:D75)</f>
        <v>11</v>
      </c>
      <c r="E76" s="168">
        <f>SUM(E72:E75)</f>
        <v>11</v>
      </c>
      <c r="G76" s="168">
        <f>SUM(G72:G75)</f>
        <v>11</v>
      </c>
      <c r="H76" s="168">
        <f>SUM(H72:H75)</f>
        <v>0</v>
      </c>
      <c r="I76" s="168">
        <f>H76+G76</f>
        <v>11</v>
      </c>
      <c r="K76" s="168">
        <f>SUM(K72:K75)</f>
        <v>10</v>
      </c>
      <c r="M76" s="168">
        <f>SUM(M72:M75)</f>
        <v>10</v>
      </c>
      <c r="O76" s="168">
        <f>SUM(O72:O75)</f>
        <v>10</v>
      </c>
      <c r="Q76" s="168">
        <f>SUM(Q72:Q75)</f>
        <v>8</v>
      </c>
      <c r="S76" s="168">
        <f>SUM(S72:S75)</f>
        <v>11</v>
      </c>
      <c r="T76" s="168">
        <f>SUM(T72:T75)</f>
        <v>0</v>
      </c>
      <c r="U76" s="168">
        <f>T76+S76</f>
        <v>11</v>
      </c>
      <c r="W76" s="168">
        <f t="shared" ref="W76" si="26">SUM(W72:W75)</f>
        <v>10</v>
      </c>
      <c r="Y76" s="168">
        <f t="shared" ref="Y76" si="27">SUM(Y72:Y75)</f>
        <v>10</v>
      </c>
      <c r="AA76" s="168">
        <f t="shared" ref="AA76" si="28">SUM(AA72:AA75)</f>
        <v>10</v>
      </c>
      <c r="AC76" s="168">
        <f t="shared" ref="AC76" si="29">SUM(AC72:AC75)</f>
        <v>8</v>
      </c>
    </row>
    <row r="78" spans="1:29" ht="15" x14ac:dyDescent="0.25">
      <c r="A78" s="190" t="s">
        <v>506</v>
      </c>
      <c r="B78" s="191"/>
      <c r="C78" s="191"/>
      <c r="D78" s="191"/>
      <c r="E78" s="191"/>
      <c r="F78" s="191"/>
      <c r="G78" s="191"/>
      <c r="H78" s="191"/>
    </row>
    <row r="79" spans="1:29" ht="21" customHeight="1" x14ac:dyDescent="0.2">
      <c r="A79" s="231" t="s">
        <v>517</v>
      </c>
      <c r="B79" s="231"/>
      <c r="C79" s="231"/>
      <c r="D79" s="231"/>
      <c r="E79" s="231"/>
      <c r="F79" s="231"/>
      <c r="G79" s="231"/>
      <c r="H79" s="231"/>
      <c r="I79" s="231"/>
      <c r="J79" s="231"/>
      <c r="K79" s="231"/>
    </row>
    <row r="80" spans="1:29" ht="21" customHeight="1" x14ac:dyDescent="0.2">
      <c r="A80" s="231"/>
      <c r="B80" s="231"/>
      <c r="C80" s="231"/>
      <c r="D80" s="231"/>
      <c r="E80" s="231"/>
      <c r="F80" s="231"/>
      <c r="G80" s="231"/>
      <c r="H80" s="231"/>
      <c r="I80" s="231"/>
      <c r="J80" s="231"/>
      <c r="K80" s="231"/>
    </row>
    <row r="81" spans="1:11" ht="21" customHeight="1" x14ac:dyDescent="0.2">
      <c r="A81" s="231"/>
      <c r="B81" s="231"/>
      <c r="C81" s="231"/>
      <c r="D81" s="231"/>
      <c r="E81" s="231"/>
      <c r="F81" s="231"/>
      <c r="G81" s="231"/>
      <c r="H81" s="231"/>
      <c r="I81" s="231"/>
      <c r="J81" s="231"/>
      <c r="K81" s="231"/>
    </row>
  </sheetData>
  <mergeCells count="1">
    <mergeCell ref="A79:K81"/>
  </mergeCells>
  <pageMargins left="0.7" right="0.7" top="0.75" bottom="0.75" header="0.3" footer="0.3"/>
  <pageSetup scale="56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15C57-0FE2-408E-9289-8BD70218B44F}">
  <sheetPr>
    <pageSetUpPr fitToPage="1"/>
  </sheetPr>
  <dimension ref="A1:EC443"/>
  <sheetViews>
    <sheetView topLeftCell="G1" workbookViewId="0">
      <selection activeCell="I23" sqref="I23"/>
    </sheetView>
  </sheetViews>
  <sheetFormatPr defaultColWidth="9.140625" defaultRowHeight="12.75" x14ac:dyDescent="0.2"/>
  <cols>
    <col min="1" max="1" width="16.85546875" style="45" customWidth="1"/>
    <col min="2" max="2" width="9.140625" style="45"/>
    <col min="3" max="3" width="28.28515625" style="45" customWidth="1"/>
    <col min="4" max="5" width="15" style="45" customWidth="1"/>
    <col min="6" max="6" width="13.42578125" style="45" customWidth="1"/>
    <col min="7" max="7" width="14.42578125" style="45" customWidth="1"/>
    <col min="8" max="8" width="15" style="45" customWidth="1"/>
    <col min="9" max="9" width="12.140625" style="45" customWidth="1"/>
    <col min="10" max="10" width="3.28515625" style="45" customWidth="1"/>
    <col min="11" max="11" width="7.85546875" style="45" customWidth="1"/>
    <col min="12" max="13" width="11.42578125" style="45" customWidth="1"/>
    <col min="14" max="14" width="10.85546875" style="45" customWidth="1"/>
    <col min="15" max="15" width="12" style="45" customWidth="1"/>
    <col min="16" max="17" width="11.85546875" style="45" customWidth="1"/>
    <col min="18" max="16384" width="9.140625" style="45"/>
  </cols>
  <sheetData>
    <row r="1" spans="1:133" ht="15.75" x14ac:dyDescent="0.25">
      <c r="A1" s="42" t="s">
        <v>0</v>
      </c>
      <c r="B1" s="43"/>
      <c r="C1" s="44"/>
    </row>
    <row r="2" spans="1:133" ht="15.75" x14ac:dyDescent="0.25">
      <c r="A2" s="42" t="s">
        <v>362</v>
      </c>
      <c r="B2" s="43"/>
      <c r="C2" s="44"/>
    </row>
    <row r="3" spans="1:133" ht="16.5" thickBot="1" x14ac:dyDescent="0.25">
      <c r="A3" s="46" t="s">
        <v>5</v>
      </c>
      <c r="B3" s="43"/>
      <c r="C3" s="44" t="s">
        <v>19</v>
      </c>
      <c r="D3" s="47"/>
      <c r="E3" s="47"/>
      <c r="F3" s="47"/>
      <c r="G3" s="47"/>
      <c r="H3" s="47"/>
      <c r="K3" s="85"/>
      <c r="L3" s="47"/>
      <c r="M3" s="47"/>
      <c r="N3" s="47"/>
      <c r="O3" s="47"/>
      <c r="P3" s="47"/>
      <c r="Q3" s="86"/>
    </row>
    <row r="4" spans="1:133" ht="15.75" x14ac:dyDescent="0.25">
      <c r="A4" s="42" t="s">
        <v>61</v>
      </c>
      <c r="B4" s="48"/>
      <c r="C4" s="49">
        <v>44257</v>
      </c>
      <c r="D4" s="50" t="s">
        <v>62</v>
      </c>
      <c r="E4" s="50" t="s">
        <v>62</v>
      </c>
      <c r="F4" s="50" t="s">
        <v>62</v>
      </c>
      <c r="G4" s="50" t="s">
        <v>63</v>
      </c>
      <c r="H4" s="50" t="s">
        <v>63</v>
      </c>
      <c r="I4" s="50" t="s">
        <v>63</v>
      </c>
      <c r="J4" s="87"/>
      <c r="K4" s="50"/>
      <c r="L4" s="50" t="s">
        <v>62</v>
      </c>
      <c r="M4" s="50" t="s">
        <v>62</v>
      </c>
      <c r="N4" s="50" t="s">
        <v>62</v>
      </c>
      <c r="O4" s="50" t="s">
        <v>63</v>
      </c>
      <c r="P4" s="50" t="s">
        <v>63</v>
      </c>
      <c r="Q4" s="53" t="s">
        <v>63</v>
      </c>
    </row>
    <row r="5" spans="1:133" ht="38.25" x14ac:dyDescent="0.2">
      <c r="A5" s="54" t="s">
        <v>4</v>
      </c>
      <c r="B5" s="54" t="s">
        <v>64</v>
      </c>
      <c r="C5" s="54" t="s">
        <v>65</v>
      </c>
      <c r="D5" s="55" t="s">
        <v>363</v>
      </c>
      <c r="E5" s="55" t="s">
        <v>67</v>
      </c>
      <c r="F5" s="55" t="s">
        <v>68</v>
      </c>
      <c r="G5" s="55" t="s">
        <v>364</v>
      </c>
      <c r="H5" s="55" t="s">
        <v>67</v>
      </c>
      <c r="I5" s="55" t="s">
        <v>68</v>
      </c>
      <c r="J5" s="57"/>
      <c r="K5" s="55"/>
      <c r="L5" s="55" t="s">
        <v>69</v>
      </c>
      <c r="M5" s="55" t="s">
        <v>70</v>
      </c>
      <c r="N5" s="55" t="s">
        <v>71</v>
      </c>
      <c r="O5" s="55" t="s">
        <v>69</v>
      </c>
      <c r="P5" s="55" t="s">
        <v>70</v>
      </c>
      <c r="Q5" s="57" t="s">
        <v>71</v>
      </c>
    </row>
    <row r="6" spans="1:133" x14ac:dyDescent="0.2">
      <c r="J6" s="59"/>
      <c r="Q6" s="59"/>
    </row>
    <row r="7" spans="1:133" x14ac:dyDescent="0.2">
      <c r="A7" s="60">
        <v>5676</v>
      </c>
      <c r="B7" s="61" t="s">
        <v>72</v>
      </c>
      <c r="C7" s="62" t="s">
        <v>73</v>
      </c>
      <c r="D7" s="63">
        <v>7961033</v>
      </c>
      <c r="E7" s="63">
        <v>0</v>
      </c>
      <c r="F7" s="63">
        <f>+D7+E7</f>
        <v>7961033</v>
      </c>
      <c r="G7" s="63">
        <v>8470488</v>
      </c>
      <c r="H7" s="63">
        <v>0</v>
      </c>
      <c r="I7" s="63">
        <f>+G7+H7</f>
        <v>8470488</v>
      </c>
      <c r="J7" s="65"/>
      <c r="K7" s="63"/>
      <c r="L7" s="63">
        <f>E7*0.3923</f>
        <v>0</v>
      </c>
      <c r="M7" s="63">
        <f>E7*0.0224</f>
        <v>0</v>
      </c>
      <c r="N7" s="63">
        <f>E7*0.5853</f>
        <v>0</v>
      </c>
      <c r="O7" s="63">
        <f>H7*0.3923</f>
        <v>0</v>
      </c>
      <c r="P7" s="63">
        <f>H7*0.0224</f>
        <v>0</v>
      </c>
      <c r="Q7" s="65">
        <f>H7*0.5853</f>
        <v>0</v>
      </c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</row>
    <row r="8" spans="1:133" hidden="1" x14ac:dyDescent="0.2">
      <c r="A8" s="60">
        <v>5676</v>
      </c>
      <c r="B8" s="61" t="s">
        <v>74</v>
      </c>
      <c r="C8" s="62" t="s">
        <v>75</v>
      </c>
      <c r="D8" s="63"/>
      <c r="E8" s="63"/>
      <c r="F8" s="63">
        <f>+D8+E8</f>
        <v>0</v>
      </c>
      <c r="G8" s="63">
        <f>+'[1]9520-5680-SFY23-A'!E6</f>
        <v>0</v>
      </c>
      <c r="H8" s="63"/>
      <c r="I8" s="63">
        <f t="shared" ref="I8:I71" si="0">+G8+H8</f>
        <v>0</v>
      </c>
      <c r="J8" s="65"/>
      <c r="K8" s="63"/>
      <c r="L8" s="63">
        <f t="shared" ref="L8:L71" si="1">E8*100%</f>
        <v>0</v>
      </c>
      <c r="M8" s="63"/>
      <c r="N8" s="63">
        <f t="shared" ref="N8:N71" si="2">+L8+M8</f>
        <v>0</v>
      </c>
      <c r="O8" s="63">
        <f t="shared" ref="O8:O71" si="3">H8*100%</f>
        <v>0</v>
      </c>
      <c r="P8" s="63">
        <f t="shared" ref="P8:P71" si="4">+N8+O8</f>
        <v>0</v>
      </c>
      <c r="Q8" s="65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</row>
    <row r="9" spans="1:133" x14ac:dyDescent="0.2">
      <c r="A9" s="60">
        <v>5676</v>
      </c>
      <c r="B9" s="61" t="s">
        <v>76</v>
      </c>
      <c r="C9" s="62" t="s">
        <v>75</v>
      </c>
      <c r="D9" s="63">
        <v>399222</v>
      </c>
      <c r="E9" s="63"/>
      <c r="F9" s="63">
        <f t="shared" ref="F9:F72" si="5">+D9+E9</f>
        <v>399222</v>
      </c>
      <c r="G9" s="63">
        <v>417855</v>
      </c>
      <c r="H9" s="63"/>
      <c r="I9" s="63">
        <f t="shared" si="0"/>
        <v>417855</v>
      </c>
      <c r="J9" s="65"/>
      <c r="K9" s="63"/>
      <c r="L9" s="63">
        <f t="shared" si="1"/>
        <v>0</v>
      </c>
      <c r="M9" s="63"/>
      <c r="N9" s="63">
        <f t="shared" si="2"/>
        <v>0</v>
      </c>
      <c r="O9" s="63">
        <f t="shared" si="3"/>
        <v>0</v>
      </c>
      <c r="P9" s="63">
        <f t="shared" si="4"/>
        <v>0</v>
      </c>
      <c r="Q9" s="65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</row>
    <row r="10" spans="1:133" hidden="1" x14ac:dyDescent="0.2">
      <c r="A10" s="60">
        <v>5676</v>
      </c>
      <c r="B10" s="61" t="s">
        <v>77</v>
      </c>
      <c r="C10" s="62" t="s">
        <v>75</v>
      </c>
      <c r="D10" s="63">
        <f>+'[1]9520-5680-SFY22-A'!E8</f>
        <v>0</v>
      </c>
      <c r="E10" s="63"/>
      <c r="F10" s="63">
        <f t="shared" si="5"/>
        <v>0</v>
      </c>
      <c r="G10" s="63">
        <f>+'[1]9520-5680-SFY23-A'!E8</f>
        <v>0</v>
      </c>
      <c r="H10" s="63"/>
      <c r="I10" s="63">
        <f t="shared" si="0"/>
        <v>0</v>
      </c>
      <c r="J10" s="63"/>
      <c r="K10" s="64"/>
      <c r="L10" s="63">
        <f t="shared" si="1"/>
        <v>0</v>
      </c>
      <c r="M10" s="63"/>
      <c r="N10" s="63">
        <f t="shared" si="2"/>
        <v>0</v>
      </c>
      <c r="O10" s="63">
        <f t="shared" si="3"/>
        <v>0</v>
      </c>
      <c r="P10" s="63">
        <f t="shared" si="4"/>
        <v>0</v>
      </c>
      <c r="Q10" s="65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</row>
    <row r="11" spans="1:133" hidden="1" x14ac:dyDescent="0.2">
      <c r="A11" s="60">
        <v>5676</v>
      </c>
      <c r="B11" s="61" t="s">
        <v>78</v>
      </c>
      <c r="C11" s="62" t="s">
        <v>75</v>
      </c>
      <c r="D11" s="63">
        <f>+'[1]9520-5680-SFY22-A'!E9</f>
        <v>0</v>
      </c>
      <c r="E11" s="63"/>
      <c r="F11" s="63">
        <f t="shared" si="5"/>
        <v>0</v>
      </c>
      <c r="G11" s="63">
        <f>+'[1]9520-5680-SFY23-A'!E9</f>
        <v>0</v>
      </c>
      <c r="H11" s="63"/>
      <c r="I11" s="63">
        <f t="shared" si="0"/>
        <v>0</v>
      </c>
      <c r="J11" s="65"/>
      <c r="K11" s="63"/>
      <c r="L11" s="63">
        <f t="shared" si="1"/>
        <v>0</v>
      </c>
      <c r="M11" s="63"/>
      <c r="N11" s="63">
        <f t="shared" si="2"/>
        <v>0</v>
      </c>
      <c r="O11" s="63">
        <f t="shared" si="3"/>
        <v>0</v>
      </c>
      <c r="P11" s="63">
        <f t="shared" si="4"/>
        <v>0</v>
      </c>
      <c r="Q11" s="65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</row>
    <row r="12" spans="1:133" hidden="1" x14ac:dyDescent="0.2">
      <c r="A12" s="60">
        <v>5676</v>
      </c>
      <c r="B12" s="61" t="s">
        <v>79</v>
      </c>
      <c r="C12" s="62" t="s">
        <v>75</v>
      </c>
      <c r="D12" s="63">
        <f>+'[1]9520-5680-SFY22-A'!E10</f>
        <v>0</v>
      </c>
      <c r="E12" s="63"/>
      <c r="F12" s="63">
        <f t="shared" si="5"/>
        <v>0</v>
      </c>
      <c r="G12" s="63">
        <f>+'[1]9520-5680-SFY23-A'!E10</f>
        <v>0</v>
      </c>
      <c r="H12" s="63"/>
      <c r="I12" s="63">
        <f t="shared" si="0"/>
        <v>0</v>
      </c>
      <c r="J12" s="65"/>
      <c r="K12" s="63"/>
      <c r="L12" s="63">
        <f t="shared" si="1"/>
        <v>0</v>
      </c>
      <c r="M12" s="63"/>
      <c r="N12" s="63">
        <f t="shared" si="2"/>
        <v>0</v>
      </c>
      <c r="O12" s="63">
        <f t="shared" si="3"/>
        <v>0</v>
      </c>
      <c r="P12" s="63">
        <f t="shared" si="4"/>
        <v>0</v>
      </c>
      <c r="Q12" s="65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</row>
    <row r="13" spans="1:133" hidden="1" x14ac:dyDescent="0.2">
      <c r="A13" s="60">
        <v>5676</v>
      </c>
      <c r="B13" s="61" t="s">
        <v>80</v>
      </c>
      <c r="C13" s="62" t="s">
        <v>81</v>
      </c>
      <c r="D13" s="63">
        <f>+'[1]9520-5680-SFY22-A'!E11</f>
        <v>0</v>
      </c>
      <c r="E13" s="63"/>
      <c r="F13" s="63">
        <f t="shared" si="5"/>
        <v>0</v>
      </c>
      <c r="G13" s="63">
        <f>+'[1]9520-5680-SFY23-A'!E11</f>
        <v>0</v>
      </c>
      <c r="H13" s="63"/>
      <c r="I13" s="63">
        <f t="shared" si="0"/>
        <v>0</v>
      </c>
      <c r="J13" s="65"/>
      <c r="K13" s="63"/>
      <c r="L13" s="63">
        <f t="shared" si="1"/>
        <v>0</v>
      </c>
      <c r="M13" s="63"/>
      <c r="N13" s="63">
        <f t="shared" si="2"/>
        <v>0</v>
      </c>
      <c r="O13" s="63">
        <f t="shared" si="3"/>
        <v>0</v>
      </c>
      <c r="P13" s="63">
        <f t="shared" si="4"/>
        <v>0</v>
      </c>
      <c r="Q13" s="65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</row>
    <row r="14" spans="1:133" hidden="1" x14ac:dyDescent="0.2">
      <c r="A14" s="60">
        <v>5676</v>
      </c>
      <c r="B14" s="61" t="s">
        <v>82</v>
      </c>
      <c r="C14" s="62" t="s">
        <v>83</v>
      </c>
      <c r="D14" s="63">
        <f>+'[1]9520-5680-SFY22-A'!E12</f>
        <v>0</v>
      </c>
      <c r="E14" s="63"/>
      <c r="F14" s="63">
        <f t="shared" si="5"/>
        <v>0</v>
      </c>
      <c r="G14" s="63">
        <f>+'[1]9520-5680-SFY23-A'!E12</f>
        <v>0</v>
      </c>
      <c r="H14" s="63"/>
      <c r="I14" s="63">
        <f t="shared" si="0"/>
        <v>0</v>
      </c>
      <c r="J14" s="65"/>
      <c r="K14" s="63"/>
      <c r="L14" s="63">
        <f t="shared" si="1"/>
        <v>0</v>
      </c>
      <c r="M14" s="63"/>
      <c r="N14" s="63">
        <f t="shared" si="2"/>
        <v>0</v>
      </c>
      <c r="O14" s="63">
        <f t="shared" si="3"/>
        <v>0</v>
      </c>
      <c r="P14" s="63">
        <f t="shared" si="4"/>
        <v>0</v>
      </c>
      <c r="Q14" s="65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47"/>
      <c r="EC14" s="47"/>
    </row>
    <row r="15" spans="1:133" x14ac:dyDescent="0.2">
      <c r="A15" s="60">
        <v>5676</v>
      </c>
      <c r="B15" s="61" t="s">
        <v>84</v>
      </c>
      <c r="C15" s="62" t="s">
        <v>85</v>
      </c>
      <c r="D15" s="63">
        <v>136000</v>
      </c>
      <c r="E15" s="63"/>
      <c r="F15" s="63">
        <f t="shared" si="5"/>
        <v>136000</v>
      </c>
      <c r="G15" s="63">
        <v>140000</v>
      </c>
      <c r="H15" s="63"/>
      <c r="I15" s="63">
        <f t="shared" si="0"/>
        <v>140000</v>
      </c>
      <c r="J15" s="65"/>
      <c r="K15" s="63"/>
      <c r="L15" s="63">
        <f t="shared" si="1"/>
        <v>0</v>
      </c>
      <c r="M15" s="63"/>
      <c r="N15" s="63">
        <f t="shared" si="2"/>
        <v>0</v>
      </c>
      <c r="O15" s="63">
        <f t="shared" si="3"/>
        <v>0</v>
      </c>
      <c r="P15" s="63">
        <f t="shared" si="4"/>
        <v>0</v>
      </c>
      <c r="Q15" s="65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47"/>
      <c r="EC15" s="47"/>
    </row>
    <row r="16" spans="1:133" hidden="1" x14ac:dyDescent="0.2">
      <c r="A16" s="60">
        <v>5676</v>
      </c>
      <c r="B16" s="61" t="s">
        <v>86</v>
      </c>
      <c r="C16" s="62" t="s">
        <v>87</v>
      </c>
      <c r="D16" s="63">
        <f>+'[1]9520-5680-SFY22-A'!E14</f>
        <v>0</v>
      </c>
      <c r="E16" s="63"/>
      <c r="F16" s="63">
        <f t="shared" si="5"/>
        <v>0</v>
      </c>
      <c r="G16" s="63">
        <f>+'[1]9520-5680-SFY23-A'!E14</f>
        <v>0</v>
      </c>
      <c r="H16" s="63"/>
      <c r="I16" s="63">
        <f t="shared" si="0"/>
        <v>0</v>
      </c>
      <c r="J16" s="65"/>
      <c r="K16" s="63"/>
      <c r="L16" s="63">
        <f t="shared" si="1"/>
        <v>0</v>
      </c>
      <c r="M16" s="63"/>
      <c r="N16" s="63">
        <f t="shared" si="2"/>
        <v>0</v>
      </c>
      <c r="O16" s="63">
        <f t="shared" si="3"/>
        <v>0</v>
      </c>
      <c r="P16" s="63">
        <f t="shared" si="4"/>
        <v>0</v>
      </c>
      <c r="Q16" s="65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</row>
    <row r="17" spans="1:133" x14ac:dyDescent="0.2">
      <c r="A17" s="60">
        <v>5676</v>
      </c>
      <c r="B17" s="61" t="s">
        <v>88</v>
      </c>
      <c r="C17" s="62" t="s">
        <v>89</v>
      </c>
      <c r="D17" s="63">
        <v>165000</v>
      </c>
      <c r="E17" s="63"/>
      <c r="F17" s="63">
        <f t="shared" si="5"/>
        <v>165000</v>
      </c>
      <c r="G17" s="63">
        <v>165000</v>
      </c>
      <c r="H17" s="63"/>
      <c r="I17" s="63">
        <f t="shared" si="0"/>
        <v>165000</v>
      </c>
      <c r="J17" s="65"/>
      <c r="K17" s="63"/>
      <c r="L17" s="63">
        <f t="shared" si="1"/>
        <v>0</v>
      </c>
      <c r="M17" s="63"/>
      <c r="N17" s="63">
        <f t="shared" si="2"/>
        <v>0</v>
      </c>
      <c r="O17" s="63">
        <f t="shared" si="3"/>
        <v>0</v>
      </c>
      <c r="P17" s="63">
        <f t="shared" si="4"/>
        <v>0</v>
      </c>
      <c r="Q17" s="65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</row>
    <row r="18" spans="1:133" hidden="1" x14ac:dyDescent="0.2">
      <c r="A18" s="60">
        <v>5676</v>
      </c>
      <c r="B18" s="61" t="s">
        <v>90</v>
      </c>
      <c r="C18" s="62" t="s">
        <v>91</v>
      </c>
      <c r="D18" s="63">
        <f>+'[1]9520-5680-SFY22-A'!E16</f>
        <v>0</v>
      </c>
      <c r="E18" s="63"/>
      <c r="F18" s="63">
        <f t="shared" si="5"/>
        <v>0</v>
      </c>
      <c r="G18" s="63">
        <f>+'[1]9520-5680-SFY23-A'!E16</f>
        <v>0</v>
      </c>
      <c r="H18" s="63"/>
      <c r="I18" s="63">
        <f t="shared" si="0"/>
        <v>0</v>
      </c>
      <c r="J18" s="65"/>
      <c r="K18" s="63"/>
      <c r="L18" s="63">
        <f t="shared" si="1"/>
        <v>0</v>
      </c>
      <c r="M18" s="63"/>
      <c r="N18" s="63">
        <f t="shared" si="2"/>
        <v>0</v>
      </c>
      <c r="O18" s="63">
        <f t="shared" si="3"/>
        <v>0</v>
      </c>
      <c r="P18" s="63">
        <f t="shared" si="4"/>
        <v>0</v>
      </c>
      <c r="Q18" s="65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</row>
    <row r="19" spans="1:133" x14ac:dyDescent="0.2">
      <c r="A19" s="60">
        <v>5676</v>
      </c>
      <c r="B19" s="61" t="s">
        <v>92</v>
      </c>
      <c r="C19" s="62" t="s">
        <v>93</v>
      </c>
      <c r="D19" s="63">
        <v>240824</v>
      </c>
      <c r="E19" s="63"/>
      <c r="F19" s="63">
        <f t="shared" si="5"/>
        <v>240824</v>
      </c>
      <c r="G19" s="63">
        <v>240824</v>
      </c>
      <c r="H19" s="63"/>
      <c r="I19" s="63">
        <f t="shared" si="0"/>
        <v>240824</v>
      </c>
      <c r="J19" s="65"/>
      <c r="K19" s="63"/>
      <c r="L19" s="63">
        <f t="shared" si="1"/>
        <v>0</v>
      </c>
      <c r="M19" s="63"/>
      <c r="N19" s="63">
        <f t="shared" si="2"/>
        <v>0</v>
      </c>
      <c r="O19" s="63">
        <f t="shared" si="3"/>
        <v>0</v>
      </c>
      <c r="P19" s="63">
        <f t="shared" si="4"/>
        <v>0</v>
      </c>
      <c r="Q19" s="65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</row>
    <row r="20" spans="1:133" hidden="1" x14ac:dyDescent="0.2">
      <c r="A20" s="60">
        <v>5676</v>
      </c>
      <c r="B20" s="61" t="s">
        <v>94</v>
      </c>
      <c r="C20" s="62" t="s">
        <v>95</v>
      </c>
      <c r="D20" s="63">
        <f>+'[1]9520-5680-SFY22-A'!E18</f>
        <v>0</v>
      </c>
      <c r="E20" s="63"/>
      <c r="F20" s="63">
        <f t="shared" si="5"/>
        <v>0</v>
      </c>
      <c r="G20" s="63">
        <v>0</v>
      </c>
      <c r="H20" s="63"/>
      <c r="I20" s="63">
        <f t="shared" si="0"/>
        <v>0</v>
      </c>
      <c r="J20" s="65"/>
      <c r="K20" s="63"/>
      <c r="L20" s="63">
        <f t="shared" si="1"/>
        <v>0</v>
      </c>
      <c r="M20" s="63"/>
      <c r="N20" s="63">
        <f t="shared" si="2"/>
        <v>0</v>
      </c>
      <c r="O20" s="63">
        <f t="shared" si="3"/>
        <v>0</v>
      </c>
      <c r="P20" s="63">
        <f t="shared" si="4"/>
        <v>0</v>
      </c>
      <c r="Q20" s="65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</row>
    <row r="21" spans="1:133" hidden="1" x14ac:dyDescent="0.2">
      <c r="A21" s="60">
        <v>5676</v>
      </c>
      <c r="B21" s="61" t="s">
        <v>96</v>
      </c>
      <c r="C21" s="62" t="s">
        <v>97</v>
      </c>
      <c r="D21" s="63">
        <f>+'[1]9520-5680-SFY22-A'!E19</f>
        <v>0</v>
      </c>
      <c r="E21" s="63"/>
      <c r="F21" s="63">
        <f t="shared" si="5"/>
        <v>0</v>
      </c>
      <c r="G21" s="63">
        <f>+'[1]9520-5680-SFY23-A'!E19</f>
        <v>0</v>
      </c>
      <c r="H21" s="63"/>
      <c r="I21" s="63">
        <f t="shared" si="0"/>
        <v>0</v>
      </c>
      <c r="J21" s="65"/>
      <c r="K21" s="63"/>
      <c r="L21" s="63">
        <f t="shared" si="1"/>
        <v>0</v>
      </c>
      <c r="M21" s="63"/>
      <c r="N21" s="63">
        <f t="shared" si="2"/>
        <v>0</v>
      </c>
      <c r="O21" s="63">
        <f t="shared" si="3"/>
        <v>0</v>
      </c>
      <c r="P21" s="63">
        <f t="shared" si="4"/>
        <v>0</v>
      </c>
      <c r="Q21" s="65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</row>
    <row r="22" spans="1:133" hidden="1" x14ac:dyDescent="0.2">
      <c r="A22" s="60">
        <v>5676</v>
      </c>
      <c r="B22" s="61" t="s">
        <v>98</v>
      </c>
      <c r="C22" s="62" t="s">
        <v>99</v>
      </c>
      <c r="D22" s="63">
        <f>+'[1]9520-5680-SFY22-A'!E20</f>
        <v>0</v>
      </c>
      <c r="E22" s="63"/>
      <c r="F22" s="63">
        <f t="shared" si="5"/>
        <v>0</v>
      </c>
      <c r="G22" s="63">
        <f>+'[1]9520-5680-SFY23-A'!E20</f>
        <v>0</v>
      </c>
      <c r="H22" s="63"/>
      <c r="I22" s="63">
        <f t="shared" si="0"/>
        <v>0</v>
      </c>
      <c r="J22" s="65"/>
      <c r="K22" s="63"/>
      <c r="L22" s="63">
        <f t="shared" si="1"/>
        <v>0</v>
      </c>
      <c r="M22" s="63"/>
      <c r="N22" s="63">
        <f t="shared" si="2"/>
        <v>0</v>
      </c>
      <c r="O22" s="63">
        <f t="shared" si="3"/>
        <v>0</v>
      </c>
      <c r="P22" s="63">
        <f t="shared" si="4"/>
        <v>0</v>
      </c>
      <c r="Q22" s="65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</row>
    <row r="23" spans="1:133" x14ac:dyDescent="0.2">
      <c r="A23" s="60">
        <v>5676</v>
      </c>
      <c r="B23" s="61" t="s">
        <v>100</v>
      </c>
      <c r="C23" s="62" t="s">
        <v>101</v>
      </c>
      <c r="D23" s="63">
        <v>2500</v>
      </c>
      <c r="E23" s="63"/>
      <c r="F23" s="63">
        <f t="shared" si="5"/>
        <v>2500</v>
      </c>
      <c r="G23" s="63">
        <v>2500</v>
      </c>
      <c r="H23" s="63"/>
      <c r="I23" s="63">
        <f t="shared" si="0"/>
        <v>2500</v>
      </c>
      <c r="J23" s="65"/>
      <c r="K23" s="63"/>
      <c r="L23" s="63">
        <f t="shared" si="1"/>
        <v>0</v>
      </c>
      <c r="M23" s="63"/>
      <c r="N23" s="63">
        <f t="shared" si="2"/>
        <v>0</v>
      </c>
      <c r="O23" s="63">
        <f t="shared" si="3"/>
        <v>0</v>
      </c>
      <c r="P23" s="63">
        <f t="shared" si="4"/>
        <v>0</v>
      </c>
      <c r="Q23" s="65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</row>
    <row r="24" spans="1:133" hidden="1" x14ac:dyDescent="0.2">
      <c r="A24" s="60">
        <v>5676</v>
      </c>
      <c r="B24" s="61" t="s">
        <v>102</v>
      </c>
      <c r="C24" s="62" t="s">
        <v>103</v>
      </c>
      <c r="D24" s="63">
        <f>+'[1]9520-5680-SFY22-A'!E22</f>
        <v>0</v>
      </c>
      <c r="E24" s="63"/>
      <c r="F24" s="63">
        <f t="shared" si="5"/>
        <v>0</v>
      </c>
      <c r="G24" s="63">
        <f>+'[1]9520-5680-SFY23-A'!E22</f>
        <v>0</v>
      </c>
      <c r="H24" s="63"/>
      <c r="I24" s="63">
        <f t="shared" si="0"/>
        <v>0</v>
      </c>
      <c r="J24" s="65"/>
      <c r="K24" s="63"/>
      <c r="L24" s="63">
        <f t="shared" si="1"/>
        <v>0</v>
      </c>
      <c r="M24" s="63"/>
      <c r="N24" s="63">
        <f t="shared" si="2"/>
        <v>0</v>
      </c>
      <c r="O24" s="63">
        <f t="shared" si="3"/>
        <v>0</v>
      </c>
      <c r="P24" s="63">
        <f t="shared" si="4"/>
        <v>0</v>
      </c>
      <c r="Q24" s="65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</row>
    <row r="25" spans="1:133" hidden="1" x14ac:dyDescent="0.2">
      <c r="A25" s="60">
        <v>5676</v>
      </c>
      <c r="B25" s="61" t="s">
        <v>104</v>
      </c>
      <c r="C25" s="62" t="s">
        <v>105</v>
      </c>
      <c r="D25" s="63">
        <f>+'[1]9520-5680-SFY22-A'!E23</f>
        <v>0</v>
      </c>
      <c r="E25" s="63"/>
      <c r="F25" s="63">
        <f t="shared" si="5"/>
        <v>0</v>
      </c>
      <c r="G25" s="63">
        <f>+'[1]9520-5680-SFY23-A'!E23</f>
        <v>0</v>
      </c>
      <c r="H25" s="63"/>
      <c r="I25" s="63">
        <f t="shared" si="0"/>
        <v>0</v>
      </c>
      <c r="J25" s="65"/>
      <c r="K25" s="63"/>
      <c r="L25" s="63">
        <f t="shared" si="1"/>
        <v>0</v>
      </c>
      <c r="M25" s="63"/>
      <c r="N25" s="63">
        <f t="shared" si="2"/>
        <v>0</v>
      </c>
      <c r="O25" s="63">
        <f t="shared" si="3"/>
        <v>0</v>
      </c>
      <c r="P25" s="63">
        <f t="shared" si="4"/>
        <v>0</v>
      </c>
      <c r="Q25" s="65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</row>
    <row r="26" spans="1:133" hidden="1" x14ac:dyDescent="0.2">
      <c r="A26" s="60">
        <v>5676</v>
      </c>
      <c r="B26" s="61" t="s">
        <v>106</v>
      </c>
      <c r="C26" s="62" t="s">
        <v>107</v>
      </c>
      <c r="D26" s="63">
        <f>+'[1]9520-5680-SFY22-A'!E24</f>
        <v>0</v>
      </c>
      <c r="E26" s="63"/>
      <c r="F26" s="63">
        <f t="shared" si="5"/>
        <v>0</v>
      </c>
      <c r="G26" s="63">
        <f>+'[1]9520-5680-SFY23-A'!E24</f>
        <v>0</v>
      </c>
      <c r="H26" s="63"/>
      <c r="I26" s="63">
        <f t="shared" si="0"/>
        <v>0</v>
      </c>
      <c r="J26" s="65"/>
      <c r="K26" s="63"/>
      <c r="L26" s="63">
        <f t="shared" si="1"/>
        <v>0</v>
      </c>
      <c r="M26" s="63"/>
      <c r="N26" s="63">
        <f t="shared" si="2"/>
        <v>0</v>
      </c>
      <c r="O26" s="63">
        <f t="shared" si="3"/>
        <v>0</v>
      </c>
      <c r="P26" s="63">
        <f t="shared" si="4"/>
        <v>0</v>
      </c>
      <c r="Q26" s="65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</row>
    <row r="27" spans="1:133" x14ac:dyDescent="0.2">
      <c r="A27" s="60">
        <v>5676</v>
      </c>
      <c r="B27" s="61" t="s">
        <v>108</v>
      </c>
      <c r="C27" s="62" t="s">
        <v>109</v>
      </c>
      <c r="D27" s="63">
        <v>7334</v>
      </c>
      <c r="E27" s="63"/>
      <c r="F27" s="63">
        <f t="shared" si="5"/>
        <v>7334</v>
      </c>
      <c r="G27" s="63">
        <v>7334</v>
      </c>
      <c r="H27" s="63"/>
      <c r="I27" s="63">
        <f t="shared" si="0"/>
        <v>7334</v>
      </c>
      <c r="J27" s="65"/>
      <c r="K27" s="63"/>
      <c r="L27" s="63">
        <f t="shared" si="1"/>
        <v>0</v>
      </c>
      <c r="M27" s="63"/>
      <c r="N27" s="63">
        <f t="shared" si="2"/>
        <v>0</v>
      </c>
      <c r="O27" s="63">
        <f t="shared" si="3"/>
        <v>0</v>
      </c>
      <c r="P27" s="63">
        <f t="shared" si="4"/>
        <v>0</v>
      </c>
      <c r="Q27" s="65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</row>
    <row r="28" spans="1:133" hidden="1" x14ac:dyDescent="0.2">
      <c r="A28" s="60">
        <v>5676</v>
      </c>
      <c r="B28" s="61" t="s">
        <v>110</v>
      </c>
      <c r="C28" s="62" t="s">
        <v>111</v>
      </c>
      <c r="D28" s="63">
        <f>+'[1]9520-5680-SFY22-A'!E26</f>
        <v>0</v>
      </c>
      <c r="E28" s="63"/>
      <c r="F28" s="63">
        <f t="shared" si="5"/>
        <v>0</v>
      </c>
      <c r="G28" s="63">
        <f>+'[1]9520-5680-SFY23-A'!E26</f>
        <v>0</v>
      </c>
      <c r="H28" s="63"/>
      <c r="I28" s="63">
        <f t="shared" si="0"/>
        <v>0</v>
      </c>
      <c r="J28" s="65"/>
      <c r="K28" s="63"/>
      <c r="L28" s="63">
        <f t="shared" si="1"/>
        <v>0</v>
      </c>
      <c r="M28" s="63"/>
      <c r="N28" s="63">
        <f t="shared" si="2"/>
        <v>0</v>
      </c>
      <c r="O28" s="63">
        <f t="shared" si="3"/>
        <v>0</v>
      </c>
      <c r="P28" s="63">
        <f t="shared" si="4"/>
        <v>0</v>
      </c>
      <c r="Q28" s="65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</row>
    <row r="29" spans="1:133" hidden="1" x14ac:dyDescent="0.2">
      <c r="A29" s="60">
        <v>5676</v>
      </c>
      <c r="B29" s="61" t="s">
        <v>112</v>
      </c>
      <c r="C29" s="62" t="s">
        <v>113</v>
      </c>
      <c r="D29" s="63">
        <f>+'[1]9520-5680-SFY22-A'!E27</f>
        <v>0</v>
      </c>
      <c r="E29" s="63"/>
      <c r="F29" s="63">
        <f t="shared" si="5"/>
        <v>0</v>
      </c>
      <c r="G29" s="63">
        <f>+'[1]9520-5680-SFY23-A'!E27</f>
        <v>0</v>
      </c>
      <c r="H29" s="63"/>
      <c r="I29" s="63">
        <f t="shared" si="0"/>
        <v>0</v>
      </c>
      <c r="J29" s="65"/>
      <c r="K29" s="63"/>
      <c r="L29" s="63">
        <f t="shared" si="1"/>
        <v>0</v>
      </c>
      <c r="M29" s="63"/>
      <c r="N29" s="63">
        <f t="shared" si="2"/>
        <v>0</v>
      </c>
      <c r="O29" s="63">
        <f t="shared" si="3"/>
        <v>0</v>
      </c>
      <c r="P29" s="63">
        <f t="shared" si="4"/>
        <v>0</v>
      </c>
      <c r="Q29" s="65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</row>
    <row r="30" spans="1:133" hidden="1" x14ac:dyDescent="0.2">
      <c r="A30" s="60">
        <v>5676</v>
      </c>
      <c r="B30" s="61" t="s">
        <v>114</v>
      </c>
      <c r="C30" s="62" t="s">
        <v>115</v>
      </c>
      <c r="D30" s="63">
        <f>+'[1]9520-5680-SFY22-A'!E28</f>
        <v>0</v>
      </c>
      <c r="E30" s="63"/>
      <c r="F30" s="63">
        <f t="shared" si="5"/>
        <v>0</v>
      </c>
      <c r="G30" s="63">
        <f>+'[1]9520-5680-SFY23-A'!E28</f>
        <v>0</v>
      </c>
      <c r="H30" s="63"/>
      <c r="I30" s="63">
        <f t="shared" si="0"/>
        <v>0</v>
      </c>
      <c r="J30" s="65"/>
      <c r="K30" s="63"/>
      <c r="L30" s="63">
        <f t="shared" si="1"/>
        <v>0</v>
      </c>
      <c r="M30" s="63"/>
      <c r="N30" s="63">
        <f t="shared" si="2"/>
        <v>0</v>
      </c>
      <c r="O30" s="63">
        <f t="shared" si="3"/>
        <v>0</v>
      </c>
      <c r="P30" s="63">
        <f t="shared" si="4"/>
        <v>0</v>
      </c>
      <c r="Q30" s="65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</row>
    <row r="31" spans="1:133" hidden="1" x14ac:dyDescent="0.2">
      <c r="A31" s="60">
        <v>5676</v>
      </c>
      <c r="B31" s="61" t="s">
        <v>116</v>
      </c>
      <c r="C31" s="62" t="s">
        <v>117</v>
      </c>
      <c r="D31" s="63">
        <f>+'[1]9520-5680-SFY22-A'!E29</f>
        <v>0</v>
      </c>
      <c r="E31" s="63"/>
      <c r="F31" s="63">
        <f t="shared" si="5"/>
        <v>0</v>
      </c>
      <c r="G31" s="63">
        <f>+'[1]9520-5680-SFY23-A'!E29</f>
        <v>0</v>
      </c>
      <c r="H31" s="63"/>
      <c r="I31" s="63">
        <f t="shared" si="0"/>
        <v>0</v>
      </c>
      <c r="J31" s="65"/>
      <c r="K31" s="63"/>
      <c r="L31" s="63">
        <f t="shared" si="1"/>
        <v>0</v>
      </c>
      <c r="M31" s="63"/>
      <c r="N31" s="63">
        <f t="shared" si="2"/>
        <v>0</v>
      </c>
      <c r="O31" s="63">
        <f t="shared" si="3"/>
        <v>0</v>
      </c>
      <c r="P31" s="63">
        <f t="shared" si="4"/>
        <v>0</v>
      </c>
      <c r="Q31" s="65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</row>
    <row r="32" spans="1:133" hidden="1" x14ac:dyDescent="0.2">
      <c r="A32" s="60">
        <v>5676</v>
      </c>
      <c r="B32" s="61" t="s">
        <v>118</v>
      </c>
      <c r="C32" s="62" t="s">
        <v>119</v>
      </c>
      <c r="D32" s="63">
        <v>0</v>
      </c>
      <c r="E32" s="63"/>
      <c r="F32" s="63">
        <f t="shared" si="5"/>
        <v>0</v>
      </c>
      <c r="G32" s="63">
        <v>0</v>
      </c>
      <c r="H32" s="63"/>
      <c r="I32" s="63">
        <f t="shared" si="0"/>
        <v>0</v>
      </c>
      <c r="J32" s="65"/>
      <c r="K32" s="63"/>
      <c r="L32" s="63">
        <f t="shared" si="1"/>
        <v>0</v>
      </c>
      <c r="M32" s="63"/>
      <c r="N32" s="63">
        <f t="shared" si="2"/>
        <v>0</v>
      </c>
      <c r="O32" s="63">
        <f t="shared" si="3"/>
        <v>0</v>
      </c>
      <c r="P32" s="63">
        <f t="shared" si="4"/>
        <v>0</v>
      </c>
      <c r="Q32" s="65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</row>
    <row r="33" spans="1:133" hidden="1" x14ac:dyDescent="0.2">
      <c r="A33" s="60">
        <v>5676</v>
      </c>
      <c r="B33" s="61" t="s">
        <v>120</v>
      </c>
      <c r="C33" s="62" t="s">
        <v>121</v>
      </c>
      <c r="D33" s="63">
        <f>+'[1]9520-5680-SFY22-A'!E31</f>
        <v>0</v>
      </c>
      <c r="E33" s="63"/>
      <c r="F33" s="63">
        <f t="shared" si="5"/>
        <v>0</v>
      </c>
      <c r="G33" s="63">
        <f>+'[1]9520-5680-SFY23-A'!E31</f>
        <v>0</v>
      </c>
      <c r="H33" s="63"/>
      <c r="I33" s="63">
        <f t="shared" si="0"/>
        <v>0</v>
      </c>
      <c r="J33" s="65"/>
      <c r="K33" s="63"/>
      <c r="L33" s="63">
        <f t="shared" si="1"/>
        <v>0</v>
      </c>
      <c r="M33" s="63"/>
      <c r="N33" s="63">
        <f t="shared" si="2"/>
        <v>0</v>
      </c>
      <c r="O33" s="63">
        <f t="shared" si="3"/>
        <v>0</v>
      </c>
      <c r="P33" s="63">
        <f t="shared" si="4"/>
        <v>0</v>
      </c>
      <c r="Q33" s="65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</row>
    <row r="34" spans="1:133" x14ac:dyDescent="0.2">
      <c r="A34" s="60">
        <v>5676</v>
      </c>
      <c r="B34" s="61" t="s">
        <v>122</v>
      </c>
      <c r="C34" s="62" t="s">
        <v>123</v>
      </c>
      <c r="D34" s="63">
        <v>1535500</v>
      </c>
      <c r="E34" s="63"/>
      <c r="F34" s="63">
        <f t="shared" si="5"/>
        <v>1535500</v>
      </c>
      <c r="G34" s="63">
        <v>1535500</v>
      </c>
      <c r="H34" s="63"/>
      <c r="I34" s="63">
        <f t="shared" si="0"/>
        <v>1535500</v>
      </c>
      <c r="J34" s="65"/>
      <c r="K34" s="63"/>
      <c r="L34" s="63">
        <f t="shared" si="1"/>
        <v>0</v>
      </c>
      <c r="M34" s="63"/>
      <c r="N34" s="63">
        <f t="shared" si="2"/>
        <v>0</v>
      </c>
      <c r="O34" s="63">
        <f t="shared" si="3"/>
        <v>0</v>
      </c>
      <c r="P34" s="63">
        <f t="shared" si="4"/>
        <v>0</v>
      </c>
      <c r="Q34" s="65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</row>
    <row r="35" spans="1:133" hidden="1" x14ac:dyDescent="0.2">
      <c r="A35" s="60">
        <v>5676</v>
      </c>
      <c r="B35" s="61" t="s">
        <v>124</v>
      </c>
      <c r="C35" s="62" t="s">
        <v>125</v>
      </c>
      <c r="D35" s="63">
        <v>0</v>
      </c>
      <c r="E35" s="63"/>
      <c r="F35" s="63">
        <f t="shared" si="5"/>
        <v>0</v>
      </c>
      <c r="G35" s="63">
        <v>0</v>
      </c>
      <c r="H35" s="63"/>
      <c r="I35" s="63">
        <f t="shared" si="0"/>
        <v>0</v>
      </c>
      <c r="J35" s="65"/>
      <c r="K35" s="63"/>
      <c r="L35" s="63">
        <f t="shared" si="1"/>
        <v>0</v>
      </c>
      <c r="M35" s="63"/>
      <c r="N35" s="63">
        <f t="shared" si="2"/>
        <v>0</v>
      </c>
      <c r="O35" s="63">
        <f t="shared" si="3"/>
        <v>0</v>
      </c>
      <c r="P35" s="63">
        <f t="shared" si="4"/>
        <v>0</v>
      </c>
      <c r="Q35" s="65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</row>
    <row r="36" spans="1:133" x14ac:dyDescent="0.2">
      <c r="A36" s="60">
        <v>5676</v>
      </c>
      <c r="B36" s="61" t="s">
        <v>126</v>
      </c>
      <c r="C36" s="62" t="s">
        <v>127</v>
      </c>
      <c r="D36" s="63">
        <v>6835</v>
      </c>
      <c r="E36" s="63"/>
      <c r="F36" s="63">
        <f t="shared" si="5"/>
        <v>6835</v>
      </c>
      <c r="G36" s="63">
        <v>7194</v>
      </c>
      <c r="H36" s="63"/>
      <c r="I36" s="63">
        <f t="shared" si="0"/>
        <v>7194</v>
      </c>
      <c r="J36" s="65"/>
      <c r="K36" s="63"/>
      <c r="L36" s="63">
        <f t="shared" si="1"/>
        <v>0</v>
      </c>
      <c r="M36" s="63"/>
      <c r="N36" s="63">
        <f t="shared" si="2"/>
        <v>0</v>
      </c>
      <c r="O36" s="63">
        <f t="shared" si="3"/>
        <v>0</v>
      </c>
      <c r="P36" s="63">
        <f t="shared" si="4"/>
        <v>0</v>
      </c>
      <c r="Q36" s="65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</row>
    <row r="37" spans="1:133" x14ac:dyDescent="0.2">
      <c r="A37" s="60">
        <v>5676</v>
      </c>
      <c r="B37" s="61" t="s">
        <v>128</v>
      </c>
      <c r="C37" s="62" t="s">
        <v>129</v>
      </c>
      <c r="D37" s="63">
        <v>345865</v>
      </c>
      <c r="E37" s="63"/>
      <c r="F37" s="63">
        <f t="shared" si="5"/>
        <v>345865</v>
      </c>
      <c r="G37" s="63">
        <v>367283</v>
      </c>
      <c r="H37" s="63"/>
      <c r="I37" s="63">
        <f t="shared" si="0"/>
        <v>367283</v>
      </c>
      <c r="J37" s="65"/>
      <c r="K37" s="63"/>
      <c r="L37" s="63">
        <f t="shared" si="1"/>
        <v>0</v>
      </c>
      <c r="M37" s="63"/>
      <c r="N37" s="63">
        <f t="shared" si="2"/>
        <v>0</v>
      </c>
      <c r="O37" s="63">
        <f t="shared" si="3"/>
        <v>0</v>
      </c>
      <c r="P37" s="63">
        <f t="shared" si="4"/>
        <v>0</v>
      </c>
      <c r="Q37" s="65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</row>
    <row r="38" spans="1:133" hidden="1" x14ac:dyDescent="0.2">
      <c r="A38" s="60">
        <v>5676</v>
      </c>
      <c r="B38" s="61" t="s">
        <v>130</v>
      </c>
      <c r="C38" s="62" t="s">
        <v>131</v>
      </c>
      <c r="D38" s="63">
        <f>+'[1]9520-5680-SFY22-A'!E36</f>
        <v>0</v>
      </c>
      <c r="E38" s="63"/>
      <c r="F38" s="63">
        <f t="shared" si="5"/>
        <v>0</v>
      </c>
      <c r="G38" s="63">
        <f>+'[1]9520-5680-SFY23-A'!E36</f>
        <v>0</v>
      </c>
      <c r="H38" s="63"/>
      <c r="I38" s="63">
        <f t="shared" si="0"/>
        <v>0</v>
      </c>
      <c r="J38" s="65"/>
      <c r="K38" s="63"/>
      <c r="L38" s="63">
        <f t="shared" si="1"/>
        <v>0</v>
      </c>
      <c r="M38" s="63"/>
      <c r="N38" s="63">
        <f t="shared" si="2"/>
        <v>0</v>
      </c>
      <c r="O38" s="63">
        <f t="shared" si="3"/>
        <v>0</v>
      </c>
      <c r="P38" s="63">
        <f t="shared" si="4"/>
        <v>0</v>
      </c>
      <c r="Q38" s="65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</row>
    <row r="39" spans="1:133" hidden="1" x14ac:dyDescent="0.2">
      <c r="A39" s="60">
        <v>5676</v>
      </c>
      <c r="B39" s="61" t="s">
        <v>132</v>
      </c>
      <c r="C39" s="62" t="s">
        <v>133</v>
      </c>
      <c r="D39" s="63">
        <f>+'[1]9520-5680-SFY22-A'!E37</f>
        <v>0</v>
      </c>
      <c r="E39" s="63"/>
      <c r="F39" s="63">
        <f t="shared" si="5"/>
        <v>0</v>
      </c>
      <c r="G39" s="63">
        <f>+'[1]9520-5680-SFY23-A'!E37</f>
        <v>0</v>
      </c>
      <c r="H39" s="63"/>
      <c r="I39" s="63">
        <f t="shared" si="0"/>
        <v>0</v>
      </c>
      <c r="J39" s="65"/>
      <c r="K39" s="63"/>
      <c r="L39" s="63">
        <f t="shared" si="1"/>
        <v>0</v>
      </c>
      <c r="M39" s="63"/>
      <c r="N39" s="63">
        <f t="shared" si="2"/>
        <v>0</v>
      </c>
      <c r="O39" s="63">
        <f t="shared" si="3"/>
        <v>0</v>
      </c>
      <c r="P39" s="63">
        <f t="shared" si="4"/>
        <v>0</v>
      </c>
      <c r="Q39" s="65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</row>
    <row r="40" spans="1:133" hidden="1" x14ac:dyDescent="0.2">
      <c r="A40" s="60">
        <v>5676</v>
      </c>
      <c r="B40" s="61" t="s">
        <v>134</v>
      </c>
      <c r="C40" s="62" t="s">
        <v>135</v>
      </c>
      <c r="D40" s="63">
        <f>+'[1]9520-5680-SFY22-A'!E38</f>
        <v>0</v>
      </c>
      <c r="E40" s="63"/>
      <c r="F40" s="63">
        <f t="shared" si="5"/>
        <v>0</v>
      </c>
      <c r="G40" s="63">
        <f>+'[1]9520-5680-SFY23-A'!E38</f>
        <v>0</v>
      </c>
      <c r="H40" s="63"/>
      <c r="I40" s="63">
        <f t="shared" si="0"/>
        <v>0</v>
      </c>
      <c r="J40" s="65"/>
      <c r="K40" s="63"/>
      <c r="L40" s="63">
        <f t="shared" si="1"/>
        <v>0</v>
      </c>
      <c r="M40" s="63"/>
      <c r="N40" s="63">
        <f t="shared" si="2"/>
        <v>0</v>
      </c>
      <c r="O40" s="63">
        <f t="shared" si="3"/>
        <v>0</v>
      </c>
      <c r="P40" s="63">
        <f t="shared" si="4"/>
        <v>0</v>
      </c>
      <c r="Q40" s="65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</row>
    <row r="41" spans="1:133" hidden="1" x14ac:dyDescent="0.2">
      <c r="A41" s="60">
        <v>5676</v>
      </c>
      <c r="B41" s="61" t="s">
        <v>136</v>
      </c>
      <c r="C41" s="62" t="s">
        <v>137</v>
      </c>
      <c r="D41" s="63">
        <f>+'[1]9520-5680-SFY22-A'!E39</f>
        <v>0</v>
      </c>
      <c r="E41" s="63"/>
      <c r="F41" s="63">
        <f t="shared" si="5"/>
        <v>0</v>
      </c>
      <c r="G41" s="63">
        <f>+'[1]9520-5680-SFY23-A'!E39</f>
        <v>0</v>
      </c>
      <c r="H41" s="63"/>
      <c r="I41" s="63">
        <f t="shared" si="0"/>
        <v>0</v>
      </c>
      <c r="J41" s="65"/>
      <c r="K41" s="63"/>
      <c r="L41" s="63">
        <f t="shared" si="1"/>
        <v>0</v>
      </c>
      <c r="M41" s="63"/>
      <c r="N41" s="63">
        <f t="shared" si="2"/>
        <v>0</v>
      </c>
      <c r="O41" s="63">
        <f t="shared" si="3"/>
        <v>0</v>
      </c>
      <c r="P41" s="63">
        <f t="shared" si="4"/>
        <v>0</v>
      </c>
      <c r="Q41" s="65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</row>
    <row r="42" spans="1:133" hidden="1" x14ac:dyDescent="0.2">
      <c r="A42" s="60">
        <v>5676</v>
      </c>
      <c r="B42" s="61" t="s">
        <v>138</v>
      </c>
      <c r="C42" s="62" t="s">
        <v>139</v>
      </c>
      <c r="D42" s="63">
        <f>+'[1]9520-5680-SFY22-A'!E40</f>
        <v>0</v>
      </c>
      <c r="E42" s="63"/>
      <c r="F42" s="63">
        <f t="shared" si="5"/>
        <v>0</v>
      </c>
      <c r="G42" s="63">
        <f>+'[1]9520-5680-SFY23-A'!E40</f>
        <v>0</v>
      </c>
      <c r="H42" s="63"/>
      <c r="I42" s="63">
        <f t="shared" si="0"/>
        <v>0</v>
      </c>
      <c r="J42" s="65"/>
      <c r="K42" s="63"/>
      <c r="L42" s="63">
        <f t="shared" si="1"/>
        <v>0</v>
      </c>
      <c r="M42" s="63"/>
      <c r="N42" s="63">
        <f t="shared" si="2"/>
        <v>0</v>
      </c>
      <c r="O42" s="63">
        <f t="shared" si="3"/>
        <v>0</v>
      </c>
      <c r="P42" s="63">
        <f t="shared" si="4"/>
        <v>0</v>
      </c>
      <c r="Q42" s="65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</row>
    <row r="43" spans="1:133" hidden="1" x14ac:dyDescent="0.2">
      <c r="A43" s="60">
        <v>5676</v>
      </c>
      <c r="B43" s="61" t="s">
        <v>140</v>
      </c>
      <c r="C43" s="62" t="s">
        <v>141</v>
      </c>
      <c r="D43" s="63">
        <f>+'[1]9520-5680-SFY22-A'!E41</f>
        <v>0</v>
      </c>
      <c r="E43" s="63"/>
      <c r="F43" s="63">
        <f t="shared" si="5"/>
        <v>0</v>
      </c>
      <c r="G43" s="63">
        <f>+'[1]9520-5680-SFY23-A'!E41</f>
        <v>0</v>
      </c>
      <c r="H43" s="63"/>
      <c r="I43" s="63">
        <f t="shared" si="0"/>
        <v>0</v>
      </c>
      <c r="J43" s="65"/>
      <c r="K43" s="63"/>
      <c r="L43" s="63">
        <f t="shared" si="1"/>
        <v>0</v>
      </c>
      <c r="M43" s="63"/>
      <c r="N43" s="63">
        <f t="shared" si="2"/>
        <v>0</v>
      </c>
      <c r="O43" s="63">
        <f t="shared" si="3"/>
        <v>0</v>
      </c>
      <c r="P43" s="63">
        <f t="shared" si="4"/>
        <v>0</v>
      </c>
      <c r="Q43" s="65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</row>
    <row r="44" spans="1:133" hidden="1" x14ac:dyDescent="0.2">
      <c r="A44" s="60">
        <v>5676</v>
      </c>
      <c r="B44" s="61" t="s">
        <v>142</v>
      </c>
      <c r="C44" s="62" t="s">
        <v>143</v>
      </c>
      <c r="D44" s="63">
        <v>0</v>
      </c>
      <c r="E44" s="63"/>
      <c r="F44" s="63">
        <f t="shared" si="5"/>
        <v>0</v>
      </c>
      <c r="G44" s="63">
        <v>0</v>
      </c>
      <c r="H44" s="63"/>
      <c r="I44" s="63">
        <f t="shared" si="0"/>
        <v>0</v>
      </c>
      <c r="J44" s="65"/>
      <c r="K44" s="63"/>
      <c r="L44" s="63">
        <f t="shared" si="1"/>
        <v>0</v>
      </c>
      <c r="M44" s="63"/>
      <c r="N44" s="63">
        <f t="shared" si="2"/>
        <v>0</v>
      </c>
      <c r="O44" s="63">
        <f t="shared" si="3"/>
        <v>0</v>
      </c>
      <c r="P44" s="63">
        <f t="shared" si="4"/>
        <v>0</v>
      </c>
      <c r="Q44" s="65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</row>
    <row r="45" spans="1:133" x14ac:dyDescent="0.2">
      <c r="A45" s="60">
        <v>5676</v>
      </c>
      <c r="B45" s="61" t="s">
        <v>144</v>
      </c>
      <c r="C45" s="62" t="s">
        <v>145</v>
      </c>
      <c r="D45" s="63">
        <v>359558</v>
      </c>
      <c r="E45" s="63">
        <v>0</v>
      </c>
      <c r="F45" s="63">
        <f t="shared" si="5"/>
        <v>359558</v>
      </c>
      <c r="G45" s="63">
        <v>379799</v>
      </c>
      <c r="H45" s="63">
        <v>0</v>
      </c>
      <c r="I45" s="63">
        <f t="shared" si="0"/>
        <v>379799</v>
      </c>
      <c r="J45" s="65"/>
      <c r="K45" s="63"/>
      <c r="L45" s="63">
        <f t="shared" si="1"/>
        <v>0</v>
      </c>
      <c r="M45" s="63"/>
      <c r="N45" s="63">
        <v>0</v>
      </c>
      <c r="O45" s="63">
        <f>H45*0.335</f>
        <v>0</v>
      </c>
      <c r="P45" s="63">
        <v>0</v>
      </c>
      <c r="Q45" s="65">
        <f>H45*0.665</f>
        <v>0</v>
      </c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</row>
    <row r="46" spans="1:133" hidden="1" x14ac:dyDescent="0.2">
      <c r="A46" s="60">
        <v>5676</v>
      </c>
      <c r="B46" s="61" t="s">
        <v>146</v>
      </c>
      <c r="C46" s="62" t="s">
        <v>147</v>
      </c>
      <c r="D46" s="63">
        <f>+'[1]9520-5680-SFY22-A'!E44</f>
        <v>0</v>
      </c>
      <c r="E46" s="63"/>
      <c r="F46" s="63">
        <f t="shared" si="5"/>
        <v>0</v>
      </c>
      <c r="G46" s="63">
        <f>+'[1]9520-5680-SFY23-A'!E44</f>
        <v>0</v>
      </c>
      <c r="H46" s="63"/>
      <c r="I46" s="63">
        <f t="shared" si="0"/>
        <v>0</v>
      </c>
      <c r="J46" s="65"/>
      <c r="K46" s="63"/>
      <c r="L46" s="63">
        <f t="shared" si="1"/>
        <v>0</v>
      </c>
      <c r="M46" s="63"/>
      <c r="N46" s="63">
        <f t="shared" si="2"/>
        <v>0</v>
      </c>
      <c r="O46" s="63">
        <f t="shared" si="3"/>
        <v>0</v>
      </c>
      <c r="P46" s="63">
        <f t="shared" si="4"/>
        <v>0</v>
      </c>
      <c r="Q46" s="65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</row>
    <row r="47" spans="1:133" hidden="1" x14ac:dyDescent="0.2">
      <c r="A47" s="60">
        <v>5676</v>
      </c>
      <c r="B47" s="61" t="s">
        <v>148</v>
      </c>
      <c r="C47" s="62" t="s">
        <v>149</v>
      </c>
      <c r="D47" s="63">
        <f>+'[1]9520-5680-SFY22-A'!E45</f>
        <v>0</v>
      </c>
      <c r="E47" s="63"/>
      <c r="F47" s="63">
        <f t="shared" si="5"/>
        <v>0</v>
      </c>
      <c r="G47" s="63">
        <f>+'[1]9520-5680-SFY23-A'!E45</f>
        <v>0</v>
      </c>
      <c r="H47" s="63"/>
      <c r="I47" s="63">
        <f t="shared" si="0"/>
        <v>0</v>
      </c>
      <c r="J47" s="65"/>
      <c r="K47" s="63"/>
      <c r="L47" s="63">
        <f t="shared" si="1"/>
        <v>0</v>
      </c>
      <c r="M47" s="63"/>
      <c r="N47" s="63">
        <f t="shared" si="2"/>
        <v>0</v>
      </c>
      <c r="O47" s="63">
        <f t="shared" si="3"/>
        <v>0</v>
      </c>
      <c r="P47" s="63">
        <f t="shared" si="4"/>
        <v>0</v>
      </c>
      <c r="Q47" s="65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</row>
    <row r="48" spans="1:133" hidden="1" x14ac:dyDescent="0.2">
      <c r="A48" s="60">
        <v>5676</v>
      </c>
      <c r="B48" s="61" t="s">
        <v>150</v>
      </c>
      <c r="C48" s="62" t="s">
        <v>151</v>
      </c>
      <c r="D48" s="63">
        <f>+'[1]9520-5680-SFY22-A'!E46</f>
        <v>0</v>
      </c>
      <c r="E48" s="63"/>
      <c r="F48" s="63">
        <f t="shared" si="5"/>
        <v>0</v>
      </c>
      <c r="G48" s="63">
        <f>+'[1]9520-5680-SFY23-A'!E46</f>
        <v>0</v>
      </c>
      <c r="H48" s="63"/>
      <c r="I48" s="63">
        <f t="shared" si="0"/>
        <v>0</v>
      </c>
      <c r="J48" s="65"/>
      <c r="K48" s="63"/>
      <c r="L48" s="63">
        <f t="shared" si="1"/>
        <v>0</v>
      </c>
      <c r="M48" s="63"/>
      <c r="N48" s="63">
        <f t="shared" si="2"/>
        <v>0</v>
      </c>
      <c r="O48" s="63">
        <f t="shared" si="3"/>
        <v>0</v>
      </c>
      <c r="P48" s="63">
        <f t="shared" si="4"/>
        <v>0</v>
      </c>
      <c r="Q48" s="65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</row>
    <row r="49" spans="1:133" x14ac:dyDescent="0.2">
      <c r="A49" s="60">
        <v>5676</v>
      </c>
      <c r="B49" s="61" t="s">
        <v>152</v>
      </c>
      <c r="C49" s="62" t="s">
        <v>153</v>
      </c>
      <c r="D49" s="63">
        <v>0</v>
      </c>
      <c r="E49" s="63">
        <v>47302</v>
      </c>
      <c r="F49" s="63">
        <f t="shared" si="5"/>
        <v>47302</v>
      </c>
      <c r="G49" s="63">
        <v>0</v>
      </c>
      <c r="H49" s="63">
        <v>49358</v>
      </c>
      <c r="I49" s="63">
        <f t="shared" si="0"/>
        <v>49358</v>
      </c>
      <c r="J49" s="65"/>
      <c r="K49" s="63"/>
      <c r="L49" s="88">
        <f>E49*1</f>
        <v>47302</v>
      </c>
      <c r="M49" s="63">
        <v>0</v>
      </c>
      <c r="N49" s="63">
        <v>0</v>
      </c>
      <c r="O49" s="63">
        <f>H49*0.335</f>
        <v>16534.93</v>
      </c>
      <c r="P49" s="63">
        <v>0</v>
      </c>
      <c r="Q49" s="65">
        <f>H49*0.665</f>
        <v>32823.07</v>
      </c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</row>
    <row r="50" spans="1:133" x14ac:dyDescent="0.2">
      <c r="A50" s="60">
        <v>5676</v>
      </c>
      <c r="B50" s="61" t="s">
        <v>154</v>
      </c>
      <c r="C50" s="62" t="s">
        <v>155</v>
      </c>
      <c r="D50" s="63">
        <v>4798365</v>
      </c>
      <c r="E50" s="63">
        <v>28398</v>
      </c>
      <c r="F50" s="63">
        <f t="shared" si="5"/>
        <v>4826763</v>
      </c>
      <c r="G50" s="63">
        <v>5071202</v>
      </c>
      <c r="H50" s="63">
        <v>28800</v>
      </c>
      <c r="I50" s="63">
        <f t="shared" si="0"/>
        <v>5100002</v>
      </c>
      <c r="J50" s="65"/>
      <c r="K50" s="63"/>
      <c r="L50" s="63">
        <f>E50*1</f>
        <v>28398</v>
      </c>
      <c r="M50" s="63">
        <v>0</v>
      </c>
      <c r="N50" s="63">
        <v>0</v>
      </c>
      <c r="O50" s="63">
        <f>H50*0.335</f>
        <v>9648</v>
      </c>
      <c r="P50" s="63">
        <v>0</v>
      </c>
      <c r="Q50" s="65">
        <f>H50*0.665</f>
        <v>19152</v>
      </c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</row>
    <row r="51" spans="1:133" hidden="1" x14ac:dyDescent="0.2">
      <c r="A51" s="60">
        <v>5676</v>
      </c>
      <c r="B51" s="61" t="s">
        <v>156</v>
      </c>
      <c r="C51" s="62" t="s">
        <v>157</v>
      </c>
      <c r="D51" s="63">
        <f>+'[1]9520-5680-SFY22-A'!E49</f>
        <v>0</v>
      </c>
      <c r="E51" s="63"/>
      <c r="F51" s="63">
        <f t="shared" si="5"/>
        <v>0</v>
      </c>
      <c r="G51" s="63">
        <f>+'[1]9520-5680-SFY23-A'!E49</f>
        <v>0</v>
      </c>
      <c r="H51" s="63"/>
      <c r="I51" s="63">
        <f t="shared" si="0"/>
        <v>0</v>
      </c>
      <c r="J51" s="65"/>
      <c r="K51" s="63"/>
      <c r="L51" s="63">
        <f t="shared" si="1"/>
        <v>0</v>
      </c>
      <c r="M51" s="63"/>
      <c r="N51" s="63">
        <f t="shared" si="2"/>
        <v>0</v>
      </c>
      <c r="O51" s="63">
        <f t="shared" si="3"/>
        <v>0</v>
      </c>
      <c r="P51" s="63">
        <f t="shared" si="4"/>
        <v>0</v>
      </c>
      <c r="Q51" s="65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</row>
    <row r="52" spans="1:133" hidden="1" x14ac:dyDescent="0.2">
      <c r="A52" s="60">
        <v>5676</v>
      </c>
      <c r="B52" s="61" t="s">
        <v>158</v>
      </c>
      <c r="C52" s="62" t="s">
        <v>159</v>
      </c>
      <c r="D52" s="63">
        <f>+'[1]9520-5680-SFY22-A'!E50</f>
        <v>0</v>
      </c>
      <c r="E52" s="63"/>
      <c r="F52" s="63">
        <f t="shared" si="5"/>
        <v>0</v>
      </c>
      <c r="G52" s="63">
        <f>+'[1]9520-5680-SFY23-A'!E50</f>
        <v>0</v>
      </c>
      <c r="H52" s="63"/>
      <c r="I52" s="63">
        <f t="shared" si="0"/>
        <v>0</v>
      </c>
      <c r="J52" s="65"/>
      <c r="K52" s="63"/>
      <c r="L52" s="63">
        <f t="shared" si="1"/>
        <v>0</v>
      </c>
      <c r="M52" s="63"/>
      <c r="N52" s="63">
        <f t="shared" si="2"/>
        <v>0</v>
      </c>
      <c r="O52" s="63">
        <f t="shared" si="3"/>
        <v>0</v>
      </c>
      <c r="P52" s="63">
        <f t="shared" si="4"/>
        <v>0</v>
      </c>
      <c r="Q52" s="65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</row>
    <row r="53" spans="1:133" hidden="1" x14ac:dyDescent="0.2">
      <c r="A53" s="60">
        <v>5676</v>
      </c>
      <c r="B53" s="61" t="s">
        <v>160</v>
      </c>
      <c r="C53" s="62" t="s">
        <v>161</v>
      </c>
      <c r="D53" s="63">
        <f>+'[1]9520-5680-SFY22-A'!E51</f>
        <v>0</v>
      </c>
      <c r="E53" s="63"/>
      <c r="F53" s="63">
        <f t="shared" si="5"/>
        <v>0</v>
      </c>
      <c r="G53" s="63">
        <f>+'[1]9520-5680-SFY23-A'!E51</f>
        <v>0</v>
      </c>
      <c r="H53" s="63"/>
      <c r="I53" s="63">
        <f t="shared" si="0"/>
        <v>0</v>
      </c>
      <c r="J53" s="65"/>
      <c r="K53" s="63"/>
      <c r="L53" s="63">
        <f t="shared" si="1"/>
        <v>0</v>
      </c>
      <c r="M53" s="63"/>
      <c r="N53" s="63">
        <f t="shared" si="2"/>
        <v>0</v>
      </c>
      <c r="O53" s="63">
        <f t="shared" si="3"/>
        <v>0</v>
      </c>
      <c r="P53" s="63">
        <f t="shared" si="4"/>
        <v>0</v>
      </c>
      <c r="Q53" s="65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</row>
    <row r="54" spans="1:133" hidden="1" x14ac:dyDescent="0.2">
      <c r="A54" s="60">
        <v>5676</v>
      </c>
      <c r="B54" s="61" t="s">
        <v>162</v>
      </c>
      <c r="C54" s="62" t="s">
        <v>163</v>
      </c>
      <c r="D54" s="63">
        <f>+'[1]9520-5680-SFY22-A'!E52</f>
        <v>0</v>
      </c>
      <c r="E54" s="63"/>
      <c r="F54" s="63">
        <f t="shared" si="5"/>
        <v>0</v>
      </c>
      <c r="G54" s="63">
        <f>+'[1]9520-5680-SFY23-A'!E52</f>
        <v>0</v>
      </c>
      <c r="H54" s="63"/>
      <c r="I54" s="63">
        <f t="shared" si="0"/>
        <v>0</v>
      </c>
      <c r="J54" s="65"/>
      <c r="K54" s="63"/>
      <c r="L54" s="63">
        <f t="shared" si="1"/>
        <v>0</v>
      </c>
      <c r="M54" s="63"/>
      <c r="N54" s="63">
        <f t="shared" si="2"/>
        <v>0</v>
      </c>
      <c r="O54" s="63">
        <f t="shared" si="3"/>
        <v>0</v>
      </c>
      <c r="P54" s="63">
        <f t="shared" si="4"/>
        <v>0</v>
      </c>
      <c r="Q54" s="65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</row>
    <row r="55" spans="1:133" hidden="1" x14ac:dyDescent="0.2">
      <c r="A55" s="60">
        <v>5676</v>
      </c>
      <c r="B55" s="61" t="s">
        <v>164</v>
      </c>
      <c r="C55" s="62" t="s">
        <v>165</v>
      </c>
      <c r="D55" s="63">
        <f>+'[1]9520-5680-SFY22-A'!E53</f>
        <v>0</v>
      </c>
      <c r="E55" s="63"/>
      <c r="F55" s="63">
        <f t="shared" si="5"/>
        <v>0</v>
      </c>
      <c r="G55" s="63">
        <f>+'[1]9520-5680-SFY23-A'!E53</f>
        <v>0</v>
      </c>
      <c r="H55" s="63"/>
      <c r="I55" s="63">
        <f t="shared" si="0"/>
        <v>0</v>
      </c>
      <c r="J55" s="65"/>
      <c r="K55" s="63"/>
      <c r="L55" s="63">
        <f t="shared" si="1"/>
        <v>0</v>
      </c>
      <c r="M55" s="63"/>
      <c r="N55" s="63">
        <f t="shared" si="2"/>
        <v>0</v>
      </c>
      <c r="O55" s="63">
        <f t="shared" si="3"/>
        <v>0</v>
      </c>
      <c r="P55" s="63">
        <f t="shared" si="4"/>
        <v>0</v>
      </c>
      <c r="Q55" s="65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</row>
    <row r="56" spans="1:133" hidden="1" x14ac:dyDescent="0.2">
      <c r="A56" s="60">
        <v>5676</v>
      </c>
      <c r="B56" s="61" t="s">
        <v>166</v>
      </c>
      <c r="C56" s="62" t="s">
        <v>167</v>
      </c>
      <c r="D56" s="63">
        <v>0</v>
      </c>
      <c r="E56" s="63"/>
      <c r="F56" s="63">
        <f t="shared" si="5"/>
        <v>0</v>
      </c>
      <c r="G56" s="63">
        <v>0</v>
      </c>
      <c r="H56" s="63"/>
      <c r="I56" s="63">
        <f t="shared" si="0"/>
        <v>0</v>
      </c>
      <c r="J56" s="65"/>
      <c r="K56" s="63"/>
      <c r="L56" s="63">
        <f t="shared" si="1"/>
        <v>0</v>
      </c>
      <c r="M56" s="63"/>
      <c r="N56" s="63">
        <f t="shared" si="2"/>
        <v>0</v>
      </c>
      <c r="O56" s="63">
        <f t="shared" si="3"/>
        <v>0</v>
      </c>
      <c r="P56" s="63">
        <f t="shared" si="4"/>
        <v>0</v>
      </c>
      <c r="Q56" s="65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</row>
    <row r="57" spans="1:133" hidden="1" x14ac:dyDescent="0.2">
      <c r="A57" s="60">
        <v>5676</v>
      </c>
      <c r="B57" s="61" t="s">
        <v>168</v>
      </c>
      <c r="C57" s="62" t="s">
        <v>169</v>
      </c>
      <c r="D57" s="63">
        <f>+'[1]9520-5680-SFY22-A'!E55</f>
        <v>0</v>
      </c>
      <c r="E57" s="63"/>
      <c r="F57" s="63">
        <f t="shared" si="5"/>
        <v>0</v>
      </c>
      <c r="G57" s="63">
        <f>+'[1]9520-5680-SFY23-A'!E55</f>
        <v>0</v>
      </c>
      <c r="H57" s="63"/>
      <c r="I57" s="63">
        <f t="shared" si="0"/>
        <v>0</v>
      </c>
      <c r="J57" s="65"/>
      <c r="K57" s="63"/>
      <c r="L57" s="63">
        <f t="shared" si="1"/>
        <v>0</v>
      </c>
      <c r="M57" s="63"/>
      <c r="N57" s="63">
        <f t="shared" si="2"/>
        <v>0</v>
      </c>
      <c r="O57" s="63">
        <f t="shared" si="3"/>
        <v>0</v>
      </c>
      <c r="P57" s="63">
        <f t="shared" si="4"/>
        <v>0</v>
      </c>
      <c r="Q57" s="65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</row>
    <row r="58" spans="1:133" hidden="1" x14ac:dyDescent="0.2">
      <c r="A58" s="60">
        <v>5676</v>
      </c>
      <c r="B58" s="61" t="s">
        <v>170</v>
      </c>
      <c r="C58" s="62" t="s">
        <v>171</v>
      </c>
      <c r="D58" s="63">
        <f>+'[1]9520-5680-SFY22-A'!E56</f>
        <v>0</v>
      </c>
      <c r="E58" s="63"/>
      <c r="F58" s="63">
        <f t="shared" si="5"/>
        <v>0</v>
      </c>
      <c r="G58" s="63">
        <f>+'[1]9520-5680-SFY23-A'!E56</f>
        <v>0</v>
      </c>
      <c r="H58" s="63"/>
      <c r="I58" s="63">
        <f t="shared" si="0"/>
        <v>0</v>
      </c>
      <c r="J58" s="65"/>
      <c r="K58" s="63"/>
      <c r="L58" s="63">
        <f t="shared" si="1"/>
        <v>0</v>
      </c>
      <c r="M58" s="63"/>
      <c r="N58" s="63">
        <f t="shared" si="2"/>
        <v>0</v>
      </c>
      <c r="O58" s="63">
        <f t="shared" si="3"/>
        <v>0</v>
      </c>
      <c r="P58" s="63">
        <f t="shared" si="4"/>
        <v>0</v>
      </c>
      <c r="Q58" s="65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</row>
    <row r="59" spans="1:133" hidden="1" x14ac:dyDescent="0.2">
      <c r="A59" s="60">
        <v>5676</v>
      </c>
      <c r="B59" s="61" t="s">
        <v>172</v>
      </c>
      <c r="C59" s="62" t="s">
        <v>173</v>
      </c>
      <c r="D59" s="63">
        <f>+'[1]9520-5680-SFY22-A'!E57</f>
        <v>0</v>
      </c>
      <c r="E59" s="63"/>
      <c r="F59" s="63">
        <f t="shared" si="5"/>
        <v>0</v>
      </c>
      <c r="G59" s="63">
        <f>+'[1]9520-5680-SFY23-A'!E57</f>
        <v>0</v>
      </c>
      <c r="H59" s="63"/>
      <c r="I59" s="63">
        <f t="shared" si="0"/>
        <v>0</v>
      </c>
      <c r="J59" s="65"/>
      <c r="K59" s="63"/>
      <c r="L59" s="63">
        <f t="shared" si="1"/>
        <v>0</v>
      </c>
      <c r="M59" s="63"/>
      <c r="N59" s="63">
        <f t="shared" si="2"/>
        <v>0</v>
      </c>
      <c r="O59" s="63">
        <f t="shared" si="3"/>
        <v>0</v>
      </c>
      <c r="P59" s="63">
        <f t="shared" si="4"/>
        <v>0</v>
      </c>
      <c r="Q59" s="65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</row>
    <row r="60" spans="1:133" x14ac:dyDescent="0.2">
      <c r="A60" s="60">
        <v>5676</v>
      </c>
      <c r="B60" s="61" t="s">
        <v>174</v>
      </c>
      <c r="C60" s="62" t="s">
        <v>175</v>
      </c>
      <c r="D60" s="63">
        <v>19106</v>
      </c>
      <c r="E60" s="63"/>
      <c r="F60" s="63">
        <f t="shared" si="5"/>
        <v>19106</v>
      </c>
      <c r="G60" s="63">
        <v>19106</v>
      </c>
      <c r="H60" s="63"/>
      <c r="I60" s="63">
        <f t="shared" si="0"/>
        <v>19106</v>
      </c>
      <c r="J60" s="65"/>
      <c r="K60" s="63"/>
      <c r="L60" s="63">
        <f t="shared" si="1"/>
        <v>0</v>
      </c>
      <c r="M60" s="63"/>
      <c r="N60" s="63">
        <f t="shared" si="2"/>
        <v>0</v>
      </c>
      <c r="O60" s="63">
        <f t="shared" si="3"/>
        <v>0</v>
      </c>
      <c r="P60" s="63">
        <f t="shared" si="4"/>
        <v>0</v>
      </c>
      <c r="Q60" s="65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</row>
    <row r="61" spans="1:133" hidden="1" x14ac:dyDescent="0.2">
      <c r="A61" s="60">
        <v>5676</v>
      </c>
      <c r="B61" s="61" t="s">
        <v>176</v>
      </c>
      <c r="C61" s="62" t="s">
        <v>177</v>
      </c>
      <c r="D61" s="63">
        <f>+'[1]9520-5680-SFY22-A'!E59</f>
        <v>0</v>
      </c>
      <c r="E61" s="63"/>
      <c r="F61" s="63">
        <f t="shared" si="5"/>
        <v>0</v>
      </c>
      <c r="G61" s="63">
        <f>+'[1]9520-5680-SFY23-A'!E59</f>
        <v>0</v>
      </c>
      <c r="H61" s="63"/>
      <c r="I61" s="63">
        <f t="shared" si="0"/>
        <v>0</v>
      </c>
      <c r="J61" s="65"/>
      <c r="K61" s="63"/>
      <c r="L61" s="63">
        <f t="shared" si="1"/>
        <v>0</v>
      </c>
      <c r="M61" s="63"/>
      <c r="N61" s="63">
        <f t="shared" si="2"/>
        <v>0</v>
      </c>
      <c r="O61" s="63">
        <f t="shared" si="3"/>
        <v>0</v>
      </c>
      <c r="P61" s="63">
        <f t="shared" si="4"/>
        <v>0</v>
      </c>
      <c r="Q61" s="65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</row>
    <row r="62" spans="1:133" hidden="1" x14ac:dyDescent="0.2">
      <c r="A62" s="60">
        <v>5676</v>
      </c>
      <c r="B62" s="61" t="s">
        <v>178</v>
      </c>
      <c r="C62" s="62" t="s">
        <v>179</v>
      </c>
      <c r="D62" s="63">
        <f>+'[1]9520-5680-SFY22-A'!E60</f>
        <v>0</v>
      </c>
      <c r="E62" s="63"/>
      <c r="F62" s="63">
        <f t="shared" si="5"/>
        <v>0</v>
      </c>
      <c r="G62" s="63">
        <f>+'[1]9520-5680-SFY23-A'!E60</f>
        <v>0</v>
      </c>
      <c r="H62" s="63"/>
      <c r="I62" s="63">
        <f t="shared" si="0"/>
        <v>0</v>
      </c>
      <c r="J62" s="65"/>
      <c r="K62" s="63"/>
      <c r="L62" s="63">
        <f t="shared" si="1"/>
        <v>0</v>
      </c>
      <c r="M62" s="63"/>
      <c r="N62" s="63">
        <f t="shared" si="2"/>
        <v>0</v>
      </c>
      <c r="O62" s="63">
        <f t="shared" si="3"/>
        <v>0</v>
      </c>
      <c r="P62" s="63">
        <f t="shared" si="4"/>
        <v>0</v>
      </c>
      <c r="Q62" s="65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</row>
    <row r="63" spans="1:133" hidden="1" x14ac:dyDescent="0.2">
      <c r="A63" s="60">
        <v>5676</v>
      </c>
      <c r="B63" s="61" t="s">
        <v>180</v>
      </c>
      <c r="C63" s="62" t="s">
        <v>181</v>
      </c>
      <c r="D63" s="63">
        <f>+'[1]9520-5680-SFY22-A'!E61</f>
        <v>0</v>
      </c>
      <c r="E63" s="63"/>
      <c r="F63" s="63">
        <f t="shared" si="5"/>
        <v>0</v>
      </c>
      <c r="G63" s="63">
        <f>+'[1]9520-5680-SFY23-A'!E61</f>
        <v>0</v>
      </c>
      <c r="H63" s="63"/>
      <c r="I63" s="63">
        <f t="shared" si="0"/>
        <v>0</v>
      </c>
      <c r="J63" s="65"/>
      <c r="K63" s="63"/>
      <c r="L63" s="63">
        <f t="shared" si="1"/>
        <v>0</v>
      </c>
      <c r="M63" s="63"/>
      <c r="N63" s="63">
        <f t="shared" si="2"/>
        <v>0</v>
      </c>
      <c r="O63" s="63">
        <f t="shared" si="3"/>
        <v>0</v>
      </c>
      <c r="P63" s="63">
        <f t="shared" si="4"/>
        <v>0</v>
      </c>
      <c r="Q63" s="65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</row>
    <row r="64" spans="1:133" hidden="1" x14ac:dyDescent="0.2">
      <c r="A64" s="60">
        <v>5676</v>
      </c>
      <c r="B64" s="61" t="s">
        <v>182</v>
      </c>
      <c r="C64" s="62" t="s">
        <v>183</v>
      </c>
      <c r="D64" s="63">
        <f>+'[1]9520-5680-SFY22-A'!E62</f>
        <v>0</v>
      </c>
      <c r="E64" s="63"/>
      <c r="F64" s="63">
        <f t="shared" si="5"/>
        <v>0</v>
      </c>
      <c r="G64" s="63">
        <f>+'[1]9520-5680-SFY23-A'!E62</f>
        <v>0</v>
      </c>
      <c r="H64" s="63"/>
      <c r="I64" s="63">
        <f t="shared" si="0"/>
        <v>0</v>
      </c>
      <c r="J64" s="65"/>
      <c r="K64" s="63"/>
      <c r="L64" s="63">
        <f t="shared" si="1"/>
        <v>0</v>
      </c>
      <c r="M64" s="63"/>
      <c r="N64" s="63">
        <f t="shared" si="2"/>
        <v>0</v>
      </c>
      <c r="O64" s="63">
        <f t="shared" si="3"/>
        <v>0</v>
      </c>
      <c r="P64" s="63">
        <f t="shared" si="4"/>
        <v>0</v>
      </c>
      <c r="Q64" s="65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</row>
    <row r="65" spans="1:133" hidden="1" x14ac:dyDescent="0.2">
      <c r="A65" s="60">
        <v>5676</v>
      </c>
      <c r="B65" s="61" t="s">
        <v>184</v>
      </c>
      <c r="C65" s="62" t="s">
        <v>185</v>
      </c>
      <c r="D65" s="63">
        <f>+'[1]9520-5680-SFY22-A'!E63</f>
        <v>0</v>
      </c>
      <c r="E65" s="63"/>
      <c r="F65" s="63">
        <f t="shared" si="5"/>
        <v>0</v>
      </c>
      <c r="G65" s="63">
        <f>+'[1]9520-5680-SFY23-A'!E63</f>
        <v>0</v>
      </c>
      <c r="H65" s="63"/>
      <c r="I65" s="63">
        <f t="shared" si="0"/>
        <v>0</v>
      </c>
      <c r="J65" s="65"/>
      <c r="K65" s="63"/>
      <c r="L65" s="63">
        <f t="shared" si="1"/>
        <v>0</v>
      </c>
      <c r="M65" s="63"/>
      <c r="N65" s="63">
        <f t="shared" si="2"/>
        <v>0</v>
      </c>
      <c r="O65" s="63">
        <f t="shared" si="3"/>
        <v>0</v>
      </c>
      <c r="P65" s="63">
        <f t="shared" si="4"/>
        <v>0</v>
      </c>
      <c r="Q65" s="65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</row>
    <row r="66" spans="1:133" hidden="1" x14ac:dyDescent="0.2">
      <c r="A66" s="60">
        <v>5676</v>
      </c>
      <c r="B66" s="61" t="s">
        <v>186</v>
      </c>
      <c r="C66" s="62" t="s">
        <v>187</v>
      </c>
      <c r="D66" s="63">
        <f>+'[1]9520-5680-SFY22-A'!E64</f>
        <v>0</v>
      </c>
      <c r="E66" s="63"/>
      <c r="F66" s="63">
        <f t="shared" si="5"/>
        <v>0</v>
      </c>
      <c r="G66" s="63">
        <f>+'[1]9520-5680-SFY23-A'!E64</f>
        <v>0</v>
      </c>
      <c r="H66" s="63"/>
      <c r="I66" s="63">
        <f t="shared" si="0"/>
        <v>0</v>
      </c>
      <c r="J66" s="65"/>
      <c r="K66" s="63"/>
      <c r="L66" s="63">
        <f t="shared" si="1"/>
        <v>0</v>
      </c>
      <c r="M66" s="63"/>
      <c r="N66" s="63">
        <f t="shared" si="2"/>
        <v>0</v>
      </c>
      <c r="O66" s="63">
        <f t="shared" si="3"/>
        <v>0</v>
      </c>
      <c r="P66" s="63">
        <f t="shared" si="4"/>
        <v>0</v>
      </c>
      <c r="Q66" s="65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</row>
    <row r="67" spans="1:133" hidden="1" x14ac:dyDescent="0.2">
      <c r="A67" s="60">
        <v>5676</v>
      </c>
      <c r="B67" s="61" t="s">
        <v>188</v>
      </c>
      <c r="C67" s="62" t="s">
        <v>189</v>
      </c>
      <c r="D67" s="63">
        <f>+'[1]9520-5680-SFY22-A'!E65</f>
        <v>0</v>
      </c>
      <c r="E67" s="63"/>
      <c r="F67" s="63">
        <f t="shared" si="5"/>
        <v>0</v>
      </c>
      <c r="G67" s="63">
        <f>+'[1]9520-5680-SFY23-A'!E65</f>
        <v>0</v>
      </c>
      <c r="H67" s="63"/>
      <c r="I67" s="63">
        <f t="shared" si="0"/>
        <v>0</v>
      </c>
      <c r="J67" s="65"/>
      <c r="K67" s="63"/>
      <c r="L67" s="63">
        <f t="shared" si="1"/>
        <v>0</v>
      </c>
      <c r="M67" s="63"/>
      <c r="N67" s="63">
        <f t="shared" si="2"/>
        <v>0</v>
      </c>
      <c r="O67" s="63">
        <f t="shared" si="3"/>
        <v>0</v>
      </c>
      <c r="P67" s="63">
        <f t="shared" si="4"/>
        <v>0</v>
      </c>
      <c r="Q67" s="65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</row>
    <row r="68" spans="1:133" hidden="1" x14ac:dyDescent="0.2">
      <c r="A68" s="60">
        <v>5676</v>
      </c>
      <c r="B68" s="61" t="s">
        <v>190</v>
      </c>
      <c r="C68" s="62" t="s">
        <v>191</v>
      </c>
      <c r="D68" s="63">
        <f>+'[1]9520-5680-SFY22-A'!E66</f>
        <v>0</v>
      </c>
      <c r="E68" s="63"/>
      <c r="F68" s="63">
        <f t="shared" si="5"/>
        <v>0</v>
      </c>
      <c r="G68" s="63">
        <f>+'[1]9520-5680-SFY23-A'!E66</f>
        <v>0</v>
      </c>
      <c r="H68" s="63"/>
      <c r="I68" s="63">
        <f t="shared" si="0"/>
        <v>0</v>
      </c>
      <c r="J68" s="65"/>
      <c r="K68" s="63"/>
      <c r="L68" s="63">
        <f t="shared" si="1"/>
        <v>0</v>
      </c>
      <c r="M68" s="63"/>
      <c r="N68" s="63">
        <f t="shared" si="2"/>
        <v>0</v>
      </c>
      <c r="O68" s="63">
        <f t="shared" si="3"/>
        <v>0</v>
      </c>
      <c r="P68" s="63">
        <f t="shared" si="4"/>
        <v>0</v>
      </c>
      <c r="Q68" s="65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</row>
    <row r="69" spans="1:133" x14ac:dyDescent="0.2">
      <c r="A69" s="60">
        <v>5676</v>
      </c>
      <c r="B69" s="61" t="s">
        <v>192</v>
      </c>
      <c r="C69" s="62" t="s">
        <v>193</v>
      </c>
      <c r="D69" s="63">
        <v>5000</v>
      </c>
      <c r="E69" s="63"/>
      <c r="F69" s="63">
        <f t="shared" si="5"/>
        <v>5000</v>
      </c>
      <c r="G69" s="63">
        <v>5000</v>
      </c>
      <c r="H69" s="63"/>
      <c r="I69" s="63">
        <f t="shared" si="0"/>
        <v>5000</v>
      </c>
      <c r="J69" s="65"/>
      <c r="K69" s="63"/>
      <c r="L69" s="63">
        <f t="shared" si="1"/>
        <v>0</v>
      </c>
      <c r="M69" s="63"/>
      <c r="N69" s="63">
        <f t="shared" si="2"/>
        <v>0</v>
      </c>
      <c r="O69" s="63">
        <f t="shared" si="3"/>
        <v>0</v>
      </c>
      <c r="P69" s="63">
        <f t="shared" si="4"/>
        <v>0</v>
      </c>
      <c r="Q69" s="65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</row>
    <row r="70" spans="1:133" hidden="1" x14ac:dyDescent="0.2">
      <c r="A70" s="60">
        <v>5676</v>
      </c>
      <c r="B70" s="61" t="s">
        <v>194</v>
      </c>
      <c r="C70" s="62" t="s">
        <v>195</v>
      </c>
      <c r="D70" s="63">
        <f>+'[1]9520-5680-SFY22-A'!E68</f>
        <v>0</v>
      </c>
      <c r="E70" s="63"/>
      <c r="F70" s="63">
        <f t="shared" si="5"/>
        <v>0</v>
      </c>
      <c r="G70" s="63">
        <f>+'[1]9520-5680-SFY23-A'!E68</f>
        <v>0</v>
      </c>
      <c r="H70" s="63"/>
      <c r="I70" s="63">
        <f t="shared" si="0"/>
        <v>0</v>
      </c>
      <c r="J70" s="65"/>
      <c r="K70" s="63"/>
      <c r="L70" s="63">
        <f t="shared" si="1"/>
        <v>0</v>
      </c>
      <c r="M70" s="63"/>
      <c r="N70" s="63">
        <f t="shared" si="2"/>
        <v>0</v>
      </c>
      <c r="O70" s="63">
        <f t="shared" si="3"/>
        <v>0</v>
      </c>
      <c r="P70" s="63">
        <f t="shared" si="4"/>
        <v>0</v>
      </c>
      <c r="Q70" s="65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</row>
    <row r="71" spans="1:133" hidden="1" x14ac:dyDescent="0.2">
      <c r="A71" s="60">
        <v>5676</v>
      </c>
      <c r="B71" s="61" t="s">
        <v>196</v>
      </c>
      <c r="C71" s="62" t="s">
        <v>197</v>
      </c>
      <c r="D71" s="63">
        <f>+'[1]9520-5680-SFY22-A'!E69</f>
        <v>0</v>
      </c>
      <c r="E71" s="63"/>
      <c r="F71" s="63">
        <f t="shared" si="5"/>
        <v>0</v>
      </c>
      <c r="G71" s="63">
        <f>+'[1]9520-5680-SFY23-A'!E69</f>
        <v>0</v>
      </c>
      <c r="H71" s="63"/>
      <c r="I71" s="63">
        <f t="shared" si="0"/>
        <v>0</v>
      </c>
      <c r="J71" s="65"/>
      <c r="K71" s="63"/>
      <c r="L71" s="63">
        <f t="shared" si="1"/>
        <v>0</v>
      </c>
      <c r="M71" s="63"/>
      <c r="N71" s="63">
        <f t="shared" si="2"/>
        <v>0</v>
      </c>
      <c r="O71" s="63">
        <f t="shared" si="3"/>
        <v>0</v>
      </c>
      <c r="P71" s="63">
        <f t="shared" si="4"/>
        <v>0</v>
      </c>
      <c r="Q71" s="65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</row>
    <row r="72" spans="1:133" hidden="1" x14ac:dyDescent="0.2">
      <c r="A72" s="60">
        <v>5676</v>
      </c>
      <c r="B72" s="61" t="s">
        <v>198</v>
      </c>
      <c r="C72" s="62" t="s">
        <v>199</v>
      </c>
      <c r="D72" s="63">
        <f>+'[1]9520-5680-SFY22-A'!E70</f>
        <v>0</v>
      </c>
      <c r="E72" s="63"/>
      <c r="F72" s="63">
        <f t="shared" si="5"/>
        <v>0</v>
      </c>
      <c r="G72" s="63">
        <f>+'[1]9520-5680-SFY23-A'!E70</f>
        <v>0</v>
      </c>
      <c r="H72" s="63"/>
      <c r="I72" s="63">
        <f t="shared" ref="I72:I136" si="6">+G72+H72</f>
        <v>0</v>
      </c>
      <c r="J72" s="65"/>
      <c r="K72" s="63"/>
      <c r="L72" s="63">
        <f t="shared" ref="L72:L135" si="7">E72*100%</f>
        <v>0</v>
      </c>
      <c r="M72" s="63"/>
      <c r="N72" s="63">
        <f t="shared" ref="N72:N136" si="8">+L72+M72</f>
        <v>0</v>
      </c>
      <c r="O72" s="63">
        <f t="shared" ref="O72:O135" si="9">H72*100%</f>
        <v>0</v>
      </c>
      <c r="P72" s="63">
        <f t="shared" ref="P72:P136" si="10">+N72+O72</f>
        <v>0</v>
      </c>
      <c r="Q72" s="65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</row>
    <row r="73" spans="1:133" hidden="1" x14ac:dyDescent="0.2">
      <c r="A73" s="60">
        <v>5676</v>
      </c>
      <c r="B73" s="61" t="s">
        <v>200</v>
      </c>
      <c r="C73" s="62" t="s">
        <v>201</v>
      </c>
      <c r="D73" s="63">
        <f>+'[1]9520-5680-SFY22-A'!E71</f>
        <v>0</v>
      </c>
      <c r="E73" s="63"/>
      <c r="F73" s="63">
        <f t="shared" ref="F73:F137" si="11">+D73+E73</f>
        <v>0</v>
      </c>
      <c r="G73" s="63">
        <f>+'[1]9520-5680-SFY23-A'!E71</f>
        <v>0</v>
      </c>
      <c r="H73" s="63"/>
      <c r="I73" s="63">
        <f t="shared" si="6"/>
        <v>0</v>
      </c>
      <c r="J73" s="65"/>
      <c r="K73" s="63"/>
      <c r="L73" s="63">
        <f t="shared" si="7"/>
        <v>0</v>
      </c>
      <c r="M73" s="63"/>
      <c r="N73" s="63">
        <f t="shared" si="8"/>
        <v>0</v>
      </c>
      <c r="O73" s="63">
        <f t="shared" si="9"/>
        <v>0</v>
      </c>
      <c r="P73" s="63">
        <f t="shared" si="10"/>
        <v>0</v>
      </c>
      <c r="Q73" s="65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</row>
    <row r="74" spans="1:133" hidden="1" x14ac:dyDescent="0.2">
      <c r="A74" s="60">
        <v>5676</v>
      </c>
      <c r="B74" s="61">
        <v>89</v>
      </c>
      <c r="C74" s="62" t="s">
        <v>202</v>
      </c>
      <c r="D74" s="63">
        <f>+'[1]9520-5680-SFY22-A'!E72</f>
        <v>0</v>
      </c>
      <c r="E74" s="63"/>
      <c r="F74" s="63">
        <f t="shared" si="11"/>
        <v>0</v>
      </c>
      <c r="G74" s="63">
        <f>+'[1]9520-5680-SFY23-A'!E72</f>
        <v>0</v>
      </c>
      <c r="H74" s="63"/>
      <c r="I74" s="63">
        <f t="shared" si="6"/>
        <v>0</v>
      </c>
      <c r="J74" s="65"/>
      <c r="K74" s="63"/>
      <c r="L74" s="63">
        <f t="shared" si="7"/>
        <v>0</v>
      </c>
      <c r="M74" s="63"/>
      <c r="N74" s="63">
        <f t="shared" si="8"/>
        <v>0</v>
      </c>
      <c r="O74" s="63">
        <f t="shared" si="9"/>
        <v>0</v>
      </c>
      <c r="P74" s="63">
        <f t="shared" si="10"/>
        <v>0</v>
      </c>
      <c r="Q74" s="65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</row>
    <row r="75" spans="1:133" hidden="1" x14ac:dyDescent="0.2">
      <c r="A75" s="60">
        <v>5676</v>
      </c>
      <c r="B75" s="61">
        <v>100</v>
      </c>
      <c r="C75" s="62" t="s">
        <v>203</v>
      </c>
      <c r="D75" s="63">
        <f>+'[1]9520-5680-SFY22-A'!E73</f>
        <v>0</v>
      </c>
      <c r="E75" s="63"/>
      <c r="F75" s="63">
        <f t="shared" si="11"/>
        <v>0</v>
      </c>
      <c r="G75" s="63">
        <f>+'[1]9520-5680-SFY23-A'!E73</f>
        <v>0</v>
      </c>
      <c r="H75" s="63"/>
      <c r="I75" s="63">
        <f t="shared" si="6"/>
        <v>0</v>
      </c>
      <c r="J75" s="65"/>
      <c r="K75" s="63"/>
      <c r="L75" s="63">
        <f t="shared" si="7"/>
        <v>0</v>
      </c>
      <c r="M75" s="63"/>
      <c r="N75" s="63">
        <f t="shared" si="8"/>
        <v>0</v>
      </c>
      <c r="O75" s="63">
        <f t="shared" si="9"/>
        <v>0</v>
      </c>
      <c r="P75" s="63">
        <f t="shared" si="10"/>
        <v>0</v>
      </c>
      <c r="Q75" s="65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</row>
    <row r="76" spans="1:133" hidden="1" x14ac:dyDescent="0.2">
      <c r="A76" s="60">
        <v>5676</v>
      </c>
      <c r="B76" s="61">
        <v>101</v>
      </c>
      <c r="C76" s="62" t="s">
        <v>204</v>
      </c>
      <c r="D76" s="63">
        <f>+'[1]9520-5680-SFY22-A'!E74</f>
        <v>0</v>
      </c>
      <c r="E76" s="63"/>
      <c r="F76" s="63">
        <f t="shared" si="11"/>
        <v>0</v>
      </c>
      <c r="G76" s="63">
        <f>+'[1]9520-5680-SFY23-A'!E74</f>
        <v>0</v>
      </c>
      <c r="H76" s="63"/>
      <c r="I76" s="63">
        <f t="shared" si="6"/>
        <v>0</v>
      </c>
      <c r="J76" s="65"/>
      <c r="K76" s="63"/>
      <c r="L76" s="63">
        <f t="shared" si="7"/>
        <v>0</v>
      </c>
      <c r="M76" s="63"/>
      <c r="N76" s="63">
        <f t="shared" si="8"/>
        <v>0</v>
      </c>
      <c r="O76" s="63">
        <f t="shared" si="9"/>
        <v>0</v>
      </c>
      <c r="P76" s="63">
        <f t="shared" si="10"/>
        <v>0</v>
      </c>
      <c r="Q76" s="65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</row>
    <row r="77" spans="1:133" hidden="1" x14ac:dyDescent="0.2">
      <c r="A77" s="60">
        <v>5676</v>
      </c>
      <c r="B77" s="61" t="s">
        <v>205</v>
      </c>
      <c r="C77" s="62" t="s">
        <v>206</v>
      </c>
      <c r="D77" s="63">
        <f>+'[1]9520-5680-SFY22-A'!E75</f>
        <v>0</v>
      </c>
      <c r="E77" s="63">
        <v>0</v>
      </c>
      <c r="F77" s="63">
        <f t="shared" si="11"/>
        <v>0</v>
      </c>
      <c r="G77" s="63">
        <f>+'[1]9520-5680-SFY23-A'!E75</f>
        <v>0</v>
      </c>
      <c r="H77" s="63">
        <v>0</v>
      </c>
      <c r="I77" s="63">
        <f t="shared" si="6"/>
        <v>0</v>
      </c>
      <c r="J77" s="65"/>
      <c r="K77" s="63"/>
      <c r="L77" s="63">
        <f t="shared" si="7"/>
        <v>0</v>
      </c>
      <c r="M77" s="63"/>
      <c r="N77" s="63">
        <v>0</v>
      </c>
      <c r="O77" s="63">
        <f t="shared" si="9"/>
        <v>0</v>
      </c>
      <c r="P77" s="63">
        <v>0</v>
      </c>
      <c r="Q77" s="65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</row>
    <row r="78" spans="1:133" hidden="1" x14ac:dyDescent="0.2">
      <c r="A78" s="60">
        <v>5676</v>
      </c>
      <c r="B78" s="61">
        <v>103</v>
      </c>
      <c r="C78" s="62" t="s">
        <v>207</v>
      </c>
      <c r="D78" s="63">
        <f>+'[2]9500-7209-SFY22-A'!E76</f>
        <v>0</v>
      </c>
      <c r="E78" s="63"/>
      <c r="F78" s="63">
        <f t="shared" si="11"/>
        <v>0</v>
      </c>
      <c r="G78" s="63">
        <f>+'[2]9500-7209-SFY23-A'!E76</f>
        <v>0</v>
      </c>
      <c r="H78" s="63"/>
      <c r="I78" s="63">
        <f t="shared" si="6"/>
        <v>0</v>
      </c>
      <c r="J78" s="65"/>
      <c r="K78" s="63"/>
      <c r="L78" s="63">
        <f t="shared" si="7"/>
        <v>0</v>
      </c>
      <c r="M78" s="63"/>
      <c r="N78" s="63">
        <f t="shared" si="8"/>
        <v>0</v>
      </c>
      <c r="O78" s="63">
        <f t="shared" si="9"/>
        <v>0</v>
      </c>
      <c r="P78" s="63">
        <f t="shared" si="10"/>
        <v>0</v>
      </c>
      <c r="Q78" s="65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</row>
    <row r="79" spans="1:133" hidden="1" x14ac:dyDescent="0.2">
      <c r="A79" s="60">
        <v>5676</v>
      </c>
      <c r="B79" s="61">
        <v>104</v>
      </c>
      <c r="C79" s="62" t="s">
        <v>208</v>
      </c>
      <c r="D79" s="63">
        <f>+'[2]9500-7209-SFY22-A'!E77</f>
        <v>0</v>
      </c>
      <c r="E79" s="63"/>
      <c r="F79" s="63">
        <f t="shared" si="11"/>
        <v>0</v>
      </c>
      <c r="G79" s="63">
        <f>+'[2]9500-7209-SFY23-A'!E77</f>
        <v>0</v>
      </c>
      <c r="H79" s="63"/>
      <c r="I79" s="63">
        <f t="shared" si="6"/>
        <v>0</v>
      </c>
      <c r="J79" s="65"/>
      <c r="K79" s="63"/>
      <c r="L79" s="63">
        <f t="shared" si="7"/>
        <v>0</v>
      </c>
      <c r="M79" s="63"/>
      <c r="N79" s="63">
        <f t="shared" si="8"/>
        <v>0</v>
      </c>
      <c r="O79" s="63">
        <f t="shared" si="9"/>
        <v>0</v>
      </c>
      <c r="P79" s="63">
        <f t="shared" si="10"/>
        <v>0</v>
      </c>
      <c r="Q79" s="65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</row>
    <row r="80" spans="1:133" hidden="1" x14ac:dyDescent="0.2">
      <c r="A80" s="60">
        <v>5676</v>
      </c>
      <c r="B80" s="61">
        <v>105</v>
      </c>
      <c r="C80" s="62" t="s">
        <v>209</v>
      </c>
      <c r="D80" s="63">
        <f>+'[2]9500-7209-SFY22-A'!E78</f>
        <v>0</v>
      </c>
      <c r="E80" s="63"/>
      <c r="F80" s="63">
        <f t="shared" si="11"/>
        <v>0</v>
      </c>
      <c r="G80" s="63">
        <f>+'[2]9500-7209-SFY23-A'!E78</f>
        <v>0</v>
      </c>
      <c r="H80" s="63"/>
      <c r="I80" s="63">
        <f t="shared" si="6"/>
        <v>0</v>
      </c>
      <c r="J80" s="65"/>
      <c r="K80" s="63"/>
      <c r="L80" s="63">
        <f t="shared" si="7"/>
        <v>0</v>
      </c>
      <c r="M80" s="63"/>
      <c r="N80" s="63">
        <f t="shared" si="8"/>
        <v>0</v>
      </c>
      <c r="O80" s="63">
        <f t="shared" si="9"/>
        <v>0</v>
      </c>
      <c r="P80" s="63">
        <f t="shared" si="10"/>
        <v>0</v>
      </c>
      <c r="Q80" s="65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</row>
    <row r="81" spans="1:133" hidden="1" x14ac:dyDescent="0.2">
      <c r="A81" s="60">
        <v>5676</v>
      </c>
      <c r="B81" s="61">
        <v>106</v>
      </c>
      <c r="C81" s="62" t="s">
        <v>210</v>
      </c>
      <c r="D81" s="63">
        <f>+'[2]9500-7209-SFY22-A'!E79</f>
        <v>0</v>
      </c>
      <c r="E81" s="63"/>
      <c r="F81" s="63">
        <f t="shared" si="11"/>
        <v>0</v>
      </c>
      <c r="G81" s="63">
        <f>+'[2]9500-7209-SFY23-A'!E79</f>
        <v>0</v>
      </c>
      <c r="H81" s="63"/>
      <c r="I81" s="63">
        <f t="shared" si="6"/>
        <v>0</v>
      </c>
      <c r="J81" s="65"/>
      <c r="K81" s="63"/>
      <c r="L81" s="63">
        <f t="shared" si="7"/>
        <v>0</v>
      </c>
      <c r="M81" s="63"/>
      <c r="N81" s="63">
        <f t="shared" si="8"/>
        <v>0</v>
      </c>
      <c r="O81" s="63">
        <f t="shared" si="9"/>
        <v>0</v>
      </c>
      <c r="P81" s="63">
        <f t="shared" si="10"/>
        <v>0</v>
      </c>
      <c r="Q81" s="65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</row>
    <row r="82" spans="1:133" hidden="1" x14ac:dyDescent="0.2">
      <c r="A82" s="60">
        <v>5676</v>
      </c>
      <c r="B82" s="61">
        <v>107</v>
      </c>
      <c r="C82" s="62" t="s">
        <v>211</v>
      </c>
      <c r="D82" s="63">
        <f>+'[2]9500-7209-SFY22-A'!E80</f>
        <v>0</v>
      </c>
      <c r="E82" s="63"/>
      <c r="F82" s="63">
        <f t="shared" si="11"/>
        <v>0</v>
      </c>
      <c r="G82" s="63">
        <f>+'[2]9500-7209-SFY23-A'!E80</f>
        <v>0</v>
      </c>
      <c r="H82" s="63"/>
      <c r="I82" s="63">
        <f t="shared" si="6"/>
        <v>0</v>
      </c>
      <c r="J82" s="65"/>
      <c r="K82" s="63"/>
      <c r="L82" s="63">
        <f t="shared" si="7"/>
        <v>0</v>
      </c>
      <c r="M82" s="63"/>
      <c r="N82" s="63">
        <f t="shared" si="8"/>
        <v>0</v>
      </c>
      <c r="O82" s="63">
        <f t="shared" si="9"/>
        <v>0</v>
      </c>
      <c r="P82" s="63">
        <f t="shared" si="10"/>
        <v>0</v>
      </c>
      <c r="Q82" s="65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</row>
    <row r="83" spans="1:133" hidden="1" x14ac:dyDescent="0.2">
      <c r="A83" s="60">
        <v>5676</v>
      </c>
      <c r="B83" s="61">
        <v>108</v>
      </c>
      <c r="C83" s="62" t="s">
        <v>212</v>
      </c>
      <c r="D83" s="63">
        <f>+'[2]9500-7209-SFY22-A'!E81</f>
        <v>0</v>
      </c>
      <c r="E83" s="63"/>
      <c r="F83" s="63">
        <f t="shared" si="11"/>
        <v>0</v>
      </c>
      <c r="G83" s="63">
        <f>+'[2]9500-7209-SFY23-A'!E81</f>
        <v>0</v>
      </c>
      <c r="H83" s="63"/>
      <c r="I83" s="63">
        <f t="shared" si="6"/>
        <v>0</v>
      </c>
      <c r="J83" s="65"/>
      <c r="K83" s="63"/>
      <c r="L83" s="63">
        <f t="shared" si="7"/>
        <v>0</v>
      </c>
      <c r="M83" s="63"/>
      <c r="N83" s="63">
        <f t="shared" si="8"/>
        <v>0</v>
      </c>
      <c r="O83" s="63">
        <f t="shared" si="9"/>
        <v>0</v>
      </c>
      <c r="P83" s="63">
        <f t="shared" si="10"/>
        <v>0</v>
      </c>
      <c r="Q83" s="65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</row>
    <row r="84" spans="1:133" hidden="1" x14ac:dyDescent="0.2">
      <c r="A84" s="60">
        <v>5676</v>
      </c>
      <c r="B84" s="61">
        <v>200</v>
      </c>
      <c r="C84" s="62" t="s">
        <v>213</v>
      </c>
      <c r="D84" s="63">
        <f>+'[2]9500-7209-SFY22-A'!E82</f>
        <v>0</v>
      </c>
      <c r="E84" s="63"/>
      <c r="F84" s="63">
        <f t="shared" si="11"/>
        <v>0</v>
      </c>
      <c r="G84" s="63">
        <f>+'[2]9500-7209-SFY23-A'!E82</f>
        <v>0</v>
      </c>
      <c r="H84" s="63"/>
      <c r="I84" s="63">
        <f t="shared" si="6"/>
        <v>0</v>
      </c>
      <c r="J84" s="65"/>
      <c r="K84" s="63"/>
      <c r="L84" s="63">
        <f t="shared" si="7"/>
        <v>0</v>
      </c>
      <c r="M84" s="63"/>
      <c r="N84" s="63">
        <f t="shared" si="8"/>
        <v>0</v>
      </c>
      <c r="O84" s="63">
        <f t="shared" si="9"/>
        <v>0</v>
      </c>
      <c r="P84" s="63">
        <f t="shared" si="10"/>
        <v>0</v>
      </c>
      <c r="Q84" s="65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</row>
    <row r="85" spans="1:133" hidden="1" x14ac:dyDescent="0.2">
      <c r="A85" s="60">
        <v>5676</v>
      </c>
      <c r="B85" s="61">
        <v>201</v>
      </c>
      <c r="C85" s="62" t="s">
        <v>214</v>
      </c>
      <c r="D85" s="63">
        <f>+'[2]9500-7209-SFY22-A'!E83</f>
        <v>0</v>
      </c>
      <c r="E85" s="63"/>
      <c r="F85" s="63">
        <f t="shared" si="11"/>
        <v>0</v>
      </c>
      <c r="G85" s="63">
        <f>+'[2]9500-7209-SFY23-A'!E83</f>
        <v>0</v>
      </c>
      <c r="H85" s="63"/>
      <c r="I85" s="63">
        <f t="shared" si="6"/>
        <v>0</v>
      </c>
      <c r="J85" s="65"/>
      <c r="K85" s="63"/>
      <c r="L85" s="63">
        <f t="shared" si="7"/>
        <v>0</v>
      </c>
      <c r="M85" s="63"/>
      <c r="N85" s="63">
        <f t="shared" si="8"/>
        <v>0</v>
      </c>
      <c r="O85" s="63">
        <f t="shared" si="9"/>
        <v>0</v>
      </c>
      <c r="P85" s="63">
        <f t="shared" si="10"/>
        <v>0</v>
      </c>
      <c r="Q85" s="65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</row>
    <row r="86" spans="1:133" hidden="1" x14ac:dyDescent="0.2">
      <c r="A86" s="60">
        <v>5676</v>
      </c>
      <c r="B86" s="61">
        <v>202</v>
      </c>
      <c r="C86" s="62" t="s">
        <v>215</v>
      </c>
      <c r="D86" s="63">
        <f>+'[2]9500-7209-SFY22-A'!E84</f>
        <v>0</v>
      </c>
      <c r="E86" s="63"/>
      <c r="F86" s="63">
        <f t="shared" si="11"/>
        <v>0</v>
      </c>
      <c r="G86" s="63">
        <f>+'[2]9500-7209-SFY23-A'!E84</f>
        <v>0</v>
      </c>
      <c r="H86" s="63"/>
      <c r="I86" s="63">
        <f t="shared" si="6"/>
        <v>0</v>
      </c>
      <c r="J86" s="65"/>
      <c r="K86" s="63"/>
      <c r="L86" s="63">
        <f t="shared" si="7"/>
        <v>0</v>
      </c>
      <c r="M86" s="63"/>
      <c r="N86" s="63">
        <f t="shared" si="8"/>
        <v>0</v>
      </c>
      <c r="O86" s="63">
        <f t="shared" si="9"/>
        <v>0</v>
      </c>
      <c r="P86" s="63">
        <f t="shared" si="10"/>
        <v>0</v>
      </c>
      <c r="Q86" s="65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</row>
    <row r="87" spans="1:133" hidden="1" x14ac:dyDescent="0.2">
      <c r="A87" s="60">
        <v>5676</v>
      </c>
      <c r="B87" s="61">
        <v>204</v>
      </c>
      <c r="C87" s="62" t="s">
        <v>216</v>
      </c>
      <c r="D87" s="63">
        <f>+'[2]9500-7209-SFY22-A'!E85</f>
        <v>0</v>
      </c>
      <c r="E87" s="63"/>
      <c r="F87" s="63">
        <f t="shared" si="11"/>
        <v>0</v>
      </c>
      <c r="G87" s="63">
        <f>+'[2]9500-7209-SFY23-A'!E85</f>
        <v>0</v>
      </c>
      <c r="H87" s="63"/>
      <c r="I87" s="63">
        <f t="shared" si="6"/>
        <v>0</v>
      </c>
      <c r="J87" s="65"/>
      <c r="K87" s="63"/>
      <c r="L87" s="63">
        <f t="shared" si="7"/>
        <v>0</v>
      </c>
      <c r="M87" s="63"/>
      <c r="N87" s="63">
        <f t="shared" si="8"/>
        <v>0</v>
      </c>
      <c r="O87" s="63">
        <f t="shared" si="9"/>
        <v>0</v>
      </c>
      <c r="P87" s="63">
        <f t="shared" si="10"/>
        <v>0</v>
      </c>
      <c r="Q87" s="65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</row>
    <row r="88" spans="1:133" hidden="1" x14ac:dyDescent="0.2">
      <c r="A88" s="60">
        <v>5676</v>
      </c>
      <c r="B88" s="61">
        <v>205</v>
      </c>
      <c r="C88" s="62" t="s">
        <v>217</v>
      </c>
      <c r="D88" s="63">
        <f>+'[2]9500-7209-SFY22-A'!E86</f>
        <v>0</v>
      </c>
      <c r="E88" s="63"/>
      <c r="F88" s="63">
        <f t="shared" si="11"/>
        <v>0</v>
      </c>
      <c r="G88" s="63">
        <f>+'[2]9500-7209-SFY23-A'!E86</f>
        <v>0</v>
      </c>
      <c r="H88" s="63"/>
      <c r="I88" s="63">
        <f t="shared" si="6"/>
        <v>0</v>
      </c>
      <c r="J88" s="65"/>
      <c r="K88" s="63"/>
      <c r="L88" s="63">
        <f t="shared" si="7"/>
        <v>0</v>
      </c>
      <c r="M88" s="63"/>
      <c r="N88" s="63">
        <f t="shared" si="8"/>
        <v>0</v>
      </c>
      <c r="O88" s="63">
        <f t="shared" si="9"/>
        <v>0</v>
      </c>
      <c r="P88" s="63">
        <f t="shared" si="10"/>
        <v>0</v>
      </c>
      <c r="Q88" s="65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</row>
    <row r="89" spans="1:133" hidden="1" x14ac:dyDescent="0.2">
      <c r="A89" s="60">
        <v>5676</v>
      </c>
      <c r="B89" s="61">
        <v>206</v>
      </c>
      <c r="C89" s="62" t="s">
        <v>218</v>
      </c>
      <c r="D89" s="63">
        <f>+'[2]9500-7209-SFY22-A'!E87</f>
        <v>0</v>
      </c>
      <c r="E89" s="63"/>
      <c r="F89" s="63">
        <f t="shared" si="11"/>
        <v>0</v>
      </c>
      <c r="G89" s="63">
        <f>+'[2]9500-7209-SFY23-A'!E87</f>
        <v>0</v>
      </c>
      <c r="H89" s="63"/>
      <c r="I89" s="63">
        <f t="shared" si="6"/>
        <v>0</v>
      </c>
      <c r="J89" s="65"/>
      <c r="K89" s="63"/>
      <c r="L89" s="63">
        <f t="shared" si="7"/>
        <v>0</v>
      </c>
      <c r="M89" s="63"/>
      <c r="N89" s="63">
        <f t="shared" si="8"/>
        <v>0</v>
      </c>
      <c r="O89" s="63">
        <f t="shared" si="9"/>
        <v>0</v>
      </c>
      <c r="P89" s="63">
        <f t="shared" si="10"/>
        <v>0</v>
      </c>
      <c r="Q89" s="65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</row>
    <row r="90" spans="1:133" hidden="1" x14ac:dyDescent="0.2">
      <c r="A90" s="60">
        <v>5676</v>
      </c>
      <c r="B90" s="61">
        <v>209</v>
      </c>
      <c r="C90" s="62" t="s">
        <v>219</v>
      </c>
      <c r="D90" s="63">
        <f>+'[2]9500-7209-SFY22-A'!E88</f>
        <v>0</v>
      </c>
      <c r="E90" s="63"/>
      <c r="F90" s="63">
        <f t="shared" si="11"/>
        <v>0</v>
      </c>
      <c r="G90" s="63">
        <f>+'[2]9500-7209-SFY23-A'!E88</f>
        <v>0</v>
      </c>
      <c r="H90" s="63"/>
      <c r="I90" s="63">
        <f t="shared" si="6"/>
        <v>0</v>
      </c>
      <c r="J90" s="65"/>
      <c r="K90" s="63"/>
      <c r="L90" s="63">
        <f t="shared" si="7"/>
        <v>0</v>
      </c>
      <c r="M90" s="63"/>
      <c r="N90" s="63">
        <f t="shared" si="8"/>
        <v>0</v>
      </c>
      <c r="O90" s="63">
        <f t="shared" si="9"/>
        <v>0</v>
      </c>
      <c r="P90" s="63">
        <f t="shared" si="10"/>
        <v>0</v>
      </c>
      <c r="Q90" s="65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</row>
    <row r="91" spans="1:133" hidden="1" x14ac:dyDescent="0.2">
      <c r="A91" s="60">
        <v>5676</v>
      </c>
      <c r="B91" s="61">
        <v>210</v>
      </c>
      <c r="C91" s="62" t="s">
        <v>220</v>
      </c>
      <c r="D91" s="63">
        <f>+'[2]9500-7209-SFY22-A'!E89</f>
        <v>0</v>
      </c>
      <c r="E91" s="63"/>
      <c r="F91" s="63">
        <f t="shared" si="11"/>
        <v>0</v>
      </c>
      <c r="G91" s="63">
        <f>+'[2]9500-7209-SFY23-A'!E89</f>
        <v>0</v>
      </c>
      <c r="H91" s="63"/>
      <c r="I91" s="63">
        <f t="shared" si="6"/>
        <v>0</v>
      </c>
      <c r="J91" s="65"/>
      <c r="K91" s="63"/>
      <c r="L91" s="63">
        <f t="shared" si="7"/>
        <v>0</v>
      </c>
      <c r="M91" s="63"/>
      <c r="N91" s="63">
        <f t="shared" si="8"/>
        <v>0</v>
      </c>
      <c r="O91" s="63">
        <f t="shared" si="9"/>
        <v>0</v>
      </c>
      <c r="P91" s="63">
        <f t="shared" si="10"/>
        <v>0</v>
      </c>
      <c r="Q91" s="65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</row>
    <row r="92" spans="1:133" hidden="1" x14ac:dyDescent="0.2">
      <c r="A92" s="60">
        <v>5676</v>
      </c>
      <c r="B92" s="61">
        <v>211</v>
      </c>
      <c r="C92" s="62" t="s">
        <v>221</v>
      </c>
      <c r="D92" s="63">
        <f>+'[2]9500-7209-SFY22-A'!E90</f>
        <v>0</v>
      </c>
      <c r="E92" s="63"/>
      <c r="F92" s="63">
        <f t="shared" si="11"/>
        <v>0</v>
      </c>
      <c r="G92" s="63">
        <f>+'[2]9500-7209-SFY23-A'!E90</f>
        <v>0</v>
      </c>
      <c r="H92" s="63"/>
      <c r="I92" s="63">
        <f t="shared" si="6"/>
        <v>0</v>
      </c>
      <c r="J92" s="65"/>
      <c r="K92" s="63"/>
      <c r="L92" s="63">
        <f t="shared" si="7"/>
        <v>0</v>
      </c>
      <c r="M92" s="63"/>
      <c r="N92" s="63">
        <f t="shared" si="8"/>
        <v>0</v>
      </c>
      <c r="O92" s="63">
        <f t="shared" si="9"/>
        <v>0</v>
      </c>
      <c r="P92" s="63">
        <f t="shared" si="10"/>
        <v>0</v>
      </c>
      <c r="Q92" s="65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</row>
    <row r="93" spans="1:133" hidden="1" x14ac:dyDescent="0.2">
      <c r="A93" s="60">
        <v>5676</v>
      </c>
      <c r="B93" s="61">
        <v>212</v>
      </c>
      <c r="C93" s="62" t="s">
        <v>222</v>
      </c>
      <c r="D93" s="63">
        <f>+'[2]9500-7209-SFY22-A'!E91</f>
        <v>0</v>
      </c>
      <c r="E93" s="63"/>
      <c r="F93" s="63">
        <f t="shared" si="11"/>
        <v>0</v>
      </c>
      <c r="G93" s="63">
        <f>+'[2]9500-7209-SFY23-A'!E91</f>
        <v>0</v>
      </c>
      <c r="H93" s="63"/>
      <c r="I93" s="63">
        <f t="shared" si="6"/>
        <v>0</v>
      </c>
      <c r="J93" s="65"/>
      <c r="K93" s="63"/>
      <c r="L93" s="63">
        <f t="shared" si="7"/>
        <v>0</v>
      </c>
      <c r="M93" s="63"/>
      <c r="N93" s="63">
        <f t="shared" si="8"/>
        <v>0</v>
      </c>
      <c r="O93" s="63">
        <f t="shared" si="9"/>
        <v>0</v>
      </c>
      <c r="P93" s="63">
        <f t="shared" si="10"/>
        <v>0</v>
      </c>
      <c r="Q93" s="65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</row>
    <row r="94" spans="1:133" hidden="1" x14ac:dyDescent="0.2">
      <c r="A94" s="60">
        <v>5676</v>
      </c>
      <c r="B94" s="61">
        <v>213</v>
      </c>
      <c r="C94" s="62" t="s">
        <v>223</v>
      </c>
      <c r="D94" s="63">
        <f>+'[2]9500-7209-SFY22-A'!E92</f>
        <v>0</v>
      </c>
      <c r="E94" s="63"/>
      <c r="F94" s="63">
        <f t="shared" si="11"/>
        <v>0</v>
      </c>
      <c r="G94" s="63">
        <f>+'[2]9500-7209-SFY23-A'!E92</f>
        <v>0</v>
      </c>
      <c r="H94" s="63"/>
      <c r="I94" s="63">
        <f t="shared" si="6"/>
        <v>0</v>
      </c>
      <c r="J94" s="65"/>
      <c r="K94" s="63"/>
      <c r="L94" s="63">
        <f t="shared" si="7"/>
        <v>0</v>
      </c>
      <c r="M94" s="63"/>
      <c r="N94" s="63">
        <f t="shared" si="8"/>
        <v>0</v>
      </c>
      <c r="O94" s="63">
        <f t="shared" si="9"/>
        <v>0</v>
      </c>
      <c r="P94" s="63">
        <f t="shared" si="10"/>
        <v>0</v>
      </c>
      <c r="Q94" s="65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</row>
    <row r="95" spans="1:133" hidden="1" x14ac:dyDescent="0.2">
      <c r="A95" s="60">
        <v>5676</v>
      </c>
      <c r="B95" s="61">
        <v>215</v>
      </c>
      <c r="C95" s="62" t="s">
        <v>224</v>
      </c>
      <c r="D95" s="63">
        <f>+'[2]9500-7209-SFY22-A'!E93</f>
        <v>0</v>
      </c>
      <c r="E95" s="63"/>
      <c r="F95" s="63">
        <f t="shared" si="11"/>
        <v>0</v>
      </c>
      <c r="G95" s="63">
        <f>+'[2]9500-7209-SFY23-A'!E93</f>
        <v>0</v>
      </c>
      <c r="H95" s="63"/>
      <c r="I95" s="63">
        <f t="shared" si="6"/>
        <v>0</v>
      </c>
      <c r="J95" s="65"/>
      <c r="K95" s="63"/>
      <c r="L95" s="63">
        <f t="shared" si="7"/>
        <v>0</v>
      </c>
      <c r="M95" s="63"/>
      <c r="N95" s="63">
        <f t="shared" si="8"/>
        <v>0</v>
      </c>
      <c r="O95" s="63">
        <f t="shared" si="9"/>
        <v>0</v>
      </c>
      <c r="P95" s="63">
        <f t="shared" si="10"/>
        <v>0</v>
      </c>
      <c r="Q95" s="65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</row>
    <row r="96" spans="1:133" hidden="1" x14ac:dyDescent="0.2">
      <c r="A96" s="60">
        <v>5676</v>
      </c>
      <c r="B96" s="61">
        <v>217</v>
      </c>
      <c r="C96" s="62" t="s">
        <v>225</v>
      </c>
      <c r="D96" s="63">
        <f>+'[2]9500-7209-SFY22-A'!E94</f>
        <v>0</v>
      </c>
      <c r="E96" s="63"/>
      <c r="F96" s="63">
        <f t="shared" si="11"/>
        <v>0</v>
      </c>
      <c r="G96" s="63">
        <f>+'[2]9500-7209-SFY23-A'!E94</f>
        <v>0</v>
      </c>
      <c r="H96" s="63"/>
      <c r="I96" s="63">
        <f t="shared" si="6"/>
        <v>0</v>
      </c>
      <c r="J96" s="65"/>
      <c r="K96" s="63"/>
      <c r="L96" s="63">
        <f t="shared" si="7"/>
        <v>0</v>
      </c>
      <c r="M96" s="63"/>
      <c r="N96" s="63">
        <f t="shared" si="8"/>
        <v>0</v>
      </c>
      <c r="O96" s="63">
        <f t="shared" si="9"/>
        <v>0</v>
      </c>
      <c r="P96" s="63">
        <f t="shared" si="10"/>
        <v>0</v>
      </c>
      <c r="Q96" s="65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</row>
    <row r="97" spans="1:133" hidden="1" x14ac:dyDescent="0.2">
      <c r="A97" s="60">
        <v>5676</v>
      </c>
      <c r="B97" s="61">
        <v>218</v>
      </c>
      <c r="C97" s="62" t="s">
        <v>226</v>
      </c>
      <c r="D97" s="63">
        <f>+'[2]9500-7209-SFY22-A'!E95</f>
        <v>0</v>
      </c>
      <c r="E97" s="63"/>
      <c r="F97" s="63">
        <f t="shared" si="11"/>
        <v>0</v>
      </c>
      <c r="G97" s="63">
        <f>+'[2]9500-7209-SFY23-A'!E95</f>
        <v>0</v>
      </c>
      <c r="H97" s="63"/>
      <c r="I97" s="63">
        <f t="shared" si="6"/>
        <v>0</v>
      </c>
      <c r="J97" s="65"/>
      <c r="K97" s="63"/>
      <c r="L97" s="63">
        <f t="shared" si="7"/>
        <v>0</v>
      </c>
      <c r="M97" s="63"/>
      <c r="N97" s="63">
        <f t="shared" si="8"/>
        <v>0</v>
      </c>
      <c r="O97" s="63">
        <f t="shared" si="9"/>
        <v>0</v>
      </c>
      <c r="P97" s="63">
        <f t="shared" si="10"/>
        <v>0</v>
      </c>
      <c r="Q97" s="65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</row>
    <row r="98" spans="1:133" hidden="1" x14ac:dyDescent="0.2">
      <c r="A98" s="60">
        <v>5676</v>
      </c>
      <c r="B98" s="61">
        <v>219</v>
      </c>
      <c r="C98" s="62" t="s">
        <v>227</v>
      </c>
      <c r="D98" s="63">
        <f>+'[2]9500-7209-SFY22-A'!E96</f>
        <v>0</v>
      </c>
      <c r="E98" s="63"/>
      <c r="F98" s="63">
        <f t="shared" si="11"/>
        <v>0</v>
      </c>
      <c r="G98" s="63">
        <f>+'[2]9500-7209-SFY23-A'!E96</f>
        <v>0</v>
      </c>
      <c r="H98" s="63"/>
      <c r="I98" s="63">
        <f t="shared" si="6"/>
        <v>0</v>
      </c>
      <c r="J98" s="65"/>
      <c r="K98" s="63"/>
      <c r="L98" s="63">
        <f t="shared" si="7"/>
        <v>0</v>
      </c>
      <c r="M98" s="63"/>
      <c r="N98" s="63">
        <f t="shared" si="8"/>
        <v>0</v>
      </c>
      <c r="O98" s="63">
        <f t="shared" si="9"/>
        <v>0</v>
      </c>
      <c r="P98" s="63">
        <f t="shared" si="10"/>
        <v>0</v>
      </c>
      <c r="Q98" s="65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</row>
    <row r="99" spans="1:133" hidden="1" x14ac:dyDescent="0.2">
      <c r="A99" s="60">
        <v>5676</v>
      </c>
      <c r="B99" s="61">
        <v>220</v>
      </c>
      <c r="C99" s="62" t="s">
        <v>228</v>
      </c>
      <c r="D99" s="63">
        <f>+'[2]9500-7209-SFY22-A'!E97</f>
        <v>0</v>
      </c>
      <c r="E99" s="63"/>
      <c r="F99" s="63">
        <f t="shared" si="11"/>
        <v>0</v>
      </c>
      <c r="G99" s="63">
        <f>+'[2]9500-7209-SFY23-A'!E97</f>
        <v>0</v>
      </c>
      <c r="H99" s="63"/>
      <c r="I99" s="63">
        <f t="shared" si="6"/>
        <v>0</v>
      </c>
      <c r="J99" s="65"/>
      <c r="K99" s="63"/>
      <c r="L99" s="63">
        <f t="shared" si="7"/>
        <v>0</v>
      </c>
      <c r="M99" s="63"/>
      <c r="N99" s="63">
        <f t="shared" si="8"/>
        <v>0</v>
      </c>
      <c r="O99" s="63">
        <f t="shared" si="9"/>
        <v>0</v>
      </c>
      <c r="P99" s="63">
        <f t="shared" si="10"/>
        <v>0</v>
      </c>
      <c r="Q99" s="65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</row>
    <row r="100" spans="1:133" hidden="1" x14ac:dyDescent="0.2">
      <c r="A100" s="60">
        <v>5676</v>
      </c>
      <c r="B100" s="61">
        <v>221</v>
      </c>
      <c r="C100" s="62" t="s">
        <v>229</v>
      </c>
      <c r="D100" s="63">
        <f>+'[2]9500-7209-SFY22-A'!E98</f>
        <v>0</v>
      </c>
      <c r="E100" s="63"/>
      <c r="F100" s="63">
        <f t="shared" si="11"/>
        <v>0</v>
      </c>
      <c r="G100" s="63">
        <f>+'[2]9500-7209-SFY23-A'!E98</f>
        <v>0</v>
      </c>
      <c r="H100" s="63"/>
      <c r="I100" s="63">
        <f t="shared" si="6"/>
        <v>0</v>
      </c>
      <c r="J100" s="65"/>
      <c r="K100" s="63"/>
      <c r="L100" s="63">
        <f t="shared" si="7"/>
        <v>0</v>
      </c>
      <c r="M100" s="63"/>
      <c r="N100" s="63">
        <f t="shared" si="8"/>
        <v>0</v>
      </c>
      <c r="O100" s="63">
        <f t="shared" si="9"/>
        <v>0</v>
      </c>
      <c r="P100" s="63">
        <f t="shared" si="10"/>
        <v>0</v>
      </c>
      <c r="Q100" s="65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</row>
    <row r="101" spans="1:133" hidden="1" x14ac:dyDescent="0.2">
      <c r="A101" s="60">
        <v>5676</v>
      </c>
      <c r="B101" s="61">
        <v>226</v>
      </c>
      <c r="C101" s="62" t="s">
        <v>230</v>
      </c>
      <c r="D101" s="63">
        <f>+'[2]9500-7209-SFY22-A'!E99</f>
        <v>0</v>
      </c>
      <c r="E101" s="63"/>
      <c r="F101" s="63">
        <f t="shared" si="11"/>
        <v>0</v>
      </c>
      <c r="G101" s="63">
        <f>+'[2]9500-7209-SFY23-A'!E99</f>
        <v>0</v>
      </c>
      <c r="H101" s="63"/>
      <c r="I101" s="63">
        <f t="shared" si="6"/>
        <v>0</v>
      </c>
      <c r="J101" s="65"/>
      <c r="K101" s="63"/>
      <c r="L101" s="63">
        <f t="shared" si="7"/>
        <v>0</v>
      </c>
      <c r="M101" s="63"/>
      <c r="N101" s="63">
        <f t="shared" si="8"/>
        <v>0</v>
      </c>
      <c r="O101" s="63">
        <f t="shared" si="9"/>
        <v>0</v>
      </c>
      <c r="P101" s="63">
        <f t="shared" si="10"/>
        <v>0</v>
      </c>
      <c r="Q101" s="65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</row>
    <row r="102" spans="1:133" hidden="1" x14ac:dyDescent="0.2">
      <c r="A102" s="60">
        <v>5676</v>
      </c>
      <c r="B102" s="61">
        <v>227</v>
      </c>
      <c r="C102" s="62" t="s">
        <v>231</v>
      </c>
      <c r="D102" s="63">
        <f>+'[2]9500-7209-SFY22-A'!E100</f>
        <v>0</v>
      </c>
      <c r="E102" s="63"/>
      <c r="F102" s="63">
        <f t="shared" si="11"/>
        <v>0</v>
      </c>
      <c r="G102" s="63">
        <f>+'[2]9500-7209-SFY23-A'!E100</f>
        <v>0</v>
      </c>
      <c r="H102" s="63"/>
      <c r="I102" s="63">
        <f t="shared" si="6"/>
        <v>0</v>
      </c>
      <c r="J102" s="65"/>
      <c r="K102" s="63"/>
      <c r="L102" s="63">
        <f t="shared" si="7"/>
        <v>0</v>
      </c>
      <c r="M102" s="63"/>
      <c r="N102" s="63">
        <f t="shared" si="8"/>
        <v>0</v>
      </c>
      <c r="O102" s="63">
        <f t="shared" si="9"/>
        <v>0</v>
      </c>
      <c r="P102" s="63">
        <f t="shared" si="10"/>
        <v>0</v>
      </c>
      <c r="Q102" s="65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</row>
    <row r="103" spans="1:133" hidden="1" x14ac:dyDescent="0.2">
      <c r="A103" s="60">
        <v>5676</v>
      </c>
      <c r="B103" s="61">
        <v>229</v>
      </c>
      <c r="C103" s="62" t="s">
        <v>232</v>
      </c>
      <c r="D103" s="63">
        <f>+'[2]9500-7209-SFY22-A'!E101</f>
        <v>0</v>
      </c>
      <c r="E103" s="63"/>
      <c r="F103" s="63">
        <f t="shared" si="11"/>
        <v>0</v>
      </c>
      <c r="G103" s="63">
        <f>+'[2]9500-7209-SFY23-A'!E101</f>
        <v>0</v>
      </c>
      <c r="H103" s="63"/>
      <c r="I103" s="63">
        <f t="shared" si="6"/>
        <v>0</v>
      </c>
      <c r="J103" s="65"/>
      <c r="K103" s="63"/>
      <c r="L103" s="63">
        <f t="shared" si="7"/>
        <v>0</v>
      </c>
      <c r="M103" s="63"/>
      <c r="N103" s="63">
        <f t="shared" si="8"/>
        <v>0</v>
      </c>
      <c r="O103" s="63">
        <f t="shared" si="9"/>
        <v>0</v>
      </c>
      <c r="P103" s="63">
        <f t="shared" si="10"/>
        <v>0</v>
      </c>
      <c r="Q103" s="65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</row>
    <row r="104" spans="1:133" hidden="1" x14ac:dyDescent="0.2">
      <c r="A104" s="60">
        <v>5676</v>
      </c>
      <c r="B104" s="61">
        <v>230</v>
      </c>
      <c r="C104" s="62" t="s">
        <v>233</v>
      </c>
      <c r="D104" s="63">
        <f>+'[2]9500-7209-SFY22-A'!E102</f>
        <v>0</v>
      </c>
      <c r="E104" s="63"/>
      <c r="F104" s="63">
        <f t="shared" si="11"/>
        <v>0</v>
      </c>
      <c r="G104" s="63">
        <f>+'[2]9500-7209-SFY23-A'!E102</f>
        <v>0</v>
      </c>
      <c r="H104" s="63"/>
      <c r="I104" s="63">
        <f t="shared" si="6"/>
        <v>0</v>
      </c>
      <c r="J104" s="65"/>
      <c r="K104" s="63"/>
      <c r="L104" s="63">
        <f t="shared" si="7"/>
        <v>0</v>
      </c>
      <c r="M104" s="63"/>
      <c r="N104" s="63">
        <f t="shared" si="8"/>
        <v>0</v>
      </c>
      <c r="O104" s="63">
        <f t="shared" si="9"/>
        <v>0</v>
      </c>
      <c r="P104" s="63">
        <f t="shared" si="10"/>
        <v>0</v>
      </c>
      <c r="Q104" s="65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</row>
    <row r="105" spans="1:133" hidden="1" x14ac:dyDescent="0.2">
      <c r="A105" s="60">
        <v>5676</v>
      </c>
      <c r="B105" s="61">
        <v>231</v>
      </c>
      <c r="C105" s="62" t="s">
        <v>234</v>
      </c>
      <c r="D105" s="63">
        <f>+'[2]9500-7209-SFY22-A'!E103</f>
        <v>0</v>
      </c>
      <c r="E105" s="63"/>
      <c r="F105" s="63">
        <f t="shared" si="11"/>
        <v>0</v>
      </c>
      <c r="G105" s="63">
        <f>+'[2]9500-7209-SFY23-A'!E103</f>
        <v>0</v>
      </c>
      <c r="H105" s="63"/>
      <c r="I105" s="63">
        <f t="shared" si="6"/>
        <v>0</v>
      </c>
      <c r="J105" s="65"/>
      <c r="K105" s="63"/>
      <c r="L105" s="63">
        <f t="shared" si="7"/>
        <v>0</v>
      </c>
      <c r="M105" s="63"/>
      <c r="N105" s="63">
        <f t="shared" si="8"/>
        <v>0</v>
      </c>
      <c r="O105" s="63">
        <f t="shared" si="9"/>
        <v>0</v>
      </c>
      <c r="P105" s="63">
        <f t="shared" si="10"/>
        <v>0</v>
      </c>
      <c r="Q105" s="65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</row>
    <row r="106" spans="1:133" hidden="1" x14ac:dyDescent="0.2">
      <c r="A106" s="60">
        <v>5676</v>
      </c>
      <c r="B106" s="61">
        <v>232</v>
      </c>
      <c r="C106" s="62" t="s">
        <v>235</v>
      </c>
      <c r="D106" s="63">
        <f>+'[2]9500-7209-SFY22-A'!E104</f>
        <v>0</v>
      </c>
      <c r="E106" s="63"/>
      <c r="F106" s="63">
        <f t="shared" si="11"/>
        <v>0</v>
      </c>
      <c r="G106" s="63">
        <f>+'[2]9500-7209-SFY23-A'!E104</f>
        <v>0</v>
      </c>
      <c r="H106" s="63"/>
      <c r="I106" s="63">
        <f t="shared" si="6"/>
        <v>0</v>
      </c>
      <c r="J106" s="65"/>
      <c r="K106" s="63"/>
      <c r="L106" s="63">
        <f t="shared" si="7"/>
        <v>0</v>
      </c>
      <c r="M106" s="63"/>
      <c r="N106" s="63">
        <f t="shared" si="8"/>
        <v>0</v>
      </c>
      <c r="O106" s="63">
        <f t="shared" si="9"/>
        <v>0</v>
      </c>
      <c r="P106" s="63">
        <f t="shared" si="10"/>
        <v>0</v>
      </c>
      <c r="Q106" s="65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</row>
    <row r="107" spans="1:133" hidden="1" x14ac:dyDescent="0.2">
      <c r="A107" s="60">
        <v>5676</v>
      </c>
      <c r="B107" s="61">
        <v>233</v>
      </c>
      <c r="C107" s="62" t="s">
        <v>236</v>
      </c>
      <c r="D107" s="63">
        <f>+'[2]9500-7209-SFY22-A'!E105</f>
        <v>0</v>
      </c>
      <c r="E107" s="63"/>
      <c r="F107" s="63">
        <f t="shared" si="11"/>
        <v>0</v>
      </c>
      <c r="G107" s="63">
        <f>+'[2]9500-7209-SFY23-A'!E105</f>
        <v>0</v>
      </c>
      <c r="H107" s="63"/>
      <c r="I107" s="63">
        <f t="shared" si="6"/>
        <v>0</v>
      </c>
      <c r="J107" s="65"/>
      <c r="K107" s="63"/>
      <c r="L107" s="63">
        <f t="shared" si="7"/>
        <v>0</v>
      </c>
      <c r="M107" s="63"/>
      <c r="N107" s="63">
        <f t="shared" si="8"/>
        <v>0</v>
      </c>
      <c r="O107" s="63">
        <f t="shared" si="9"/>
        <v>0</v>
      </c>
      <c r="P107" s="63">
        <f t="shared" si="10"/>
        <v>0</v>
      </c>
      <c r="Q107" s="65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</row>
    <row r="108" spans="1:133" hidden="1" x14ac:dyDescent="0.2">
      <c r="A108" s="60">
        <v>5676</v>
      </c>
      <c r="B108" s="61">
        <v>234</v>
      </c>
      <c r="C108" s="62" t="s">
        <v>237</v>
      </c>
      <c r="D108" s="63">
        <f>+'[2]9500-7209-SFY22-A'!E106</f>
        <v>0</v>
      </c>
      <c r="E108" s="63"/>
      <c r="F108" s="63">
        <f t="shared" si="11"/>
        <v>0</v>
      </c>
      <c r="G108" s="63">
        <f>+'[2]9500-7209-SFY23-A'!E106</f>
        <v>0</v>
      </c>
      <c r="H108" s="63"/>
      <c r="I108" s="63">
        <f t="shared" si="6"/>
        <v>0</v>
      </c>
      <c r="J108" s="65"/>
      <c r="K108" s="63"/>
      <c r="L108" s="63">
        <f t="shared" si="7"/>
        <v>0</v>
      </c>
      <c r="M108" s="63"/>
      <c r="N108" s="63">
        <f t="shared" si="8"/>
        <v>0</v>
      </c>
      <c r="O108" s="63">
        <f t="shared" si="9"/>
        <v>0</v>
      </c>
      <c r="P108" s="63">
        <f t="shared" si="10"/>
        <v>0</v>
      </c>
      <c r="Q108" s="65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</row>
    <row r="109" spans="1:133" hidden="1" x14ac:dyDescent="0.2">
      <c r="A109" s="60">
        <v>5676</v>
      </c>
      <c r="B109" s="61">
        <v>235</v>
      </c>
      <c r="C109" s="62" t="s">
        <v>238</v>
      </c>
      <c r="D109" s="63">
        <f>+'[2]9500-7209-SFY22-A'!E107</f>
        <v>0</v>
      </c>
      <c r="E109" s="63"/>
      <c r="F109" s="63">
        <f t="shared" si="11"/>
        <v>0</v>
      </c>
      <c r="G109" s="63">
        <f>+'[2]9500-7209-SFY23-A'!E107</f>
        <v>0</v>
      </c>
      <c r="H109" s="63"/>
      <c r="I109" s="63">
        <f t="shared" si="6"/>
        <v>0</v>
      </c>
      <c r="J109" s="65"/>
      <c r="K109" s="63"/>
      <c r="L109" s="63">
        <f t="shared" si="7"/>
        <v>0</v>
      </c>
      <c r="M109" s="63"/>
      <c r="N109" s="63">
        <f t="shared" si="8"/>
        <v>0</v>
      </c>
      <c r="O109" s="63">
        <f t="shared" si="9"/>
        <v>0</v>
      </c>
      <c r="P109" s="63">
        <f t="shared" si="10"/>
        <v>0</v>
      </c>
      <c r="Q109" s="65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</row>
    <row r="110" spans="1:133" hidden="1" x14ac:dyDescent="0.2">
      <c r="A110" s="60">
        <v>5676</v>
      </c>
      <c r="B110" s="61">
        <v>236</v>
      </c>
      <c r="C110" s="62" t="s">
        <v>239</v>
      </c>
      <c r="D110" s="63">
        <f>+'[2]9500-7209-SFY22-A'!E108</f>
        <v>0</v>
      </c>
      <c r="E110" s="63"/>
      <c r="F110" s="63">
        <f t="shared" si="11"/>
        <v>0</v>
      </c>
      <c r="G110" s="63">
        <f>+'[2]9500-7209-SFY23-A'!E108</f>
        <v>0</v>
      </c>
      <c r="H110" s="63"/>
      <c r="I110" s="63">
        <f t="shared" si="6"/>
        <v>0</v>
      </c>
      <c r="J110" s="65"/>
      <c r="K110" s="63"/>
      <c r="L110" s="63">
        <f t="shared" si="7"/>
        <v>0</v>
      </c>
      <c r="M110" s="63"/>
      <c r="N110" s="63">
        <f t="shared" si="8"/>
        <v>0</v>
      </c>
      <c r="O110" s="63">
        <f t="shared" si="9"/>
        <v>0</v>
      </c>
      <c r="P110" s="63">
        <f t="shared" si="10"/>
        <v>0</v>
      </c>
      <c r="Q110" s="65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</row>
    <row r="111" spans="1:133" hidden="1" x14ac:dyDescent="0.2">
      <c r="A111" s="60">
        <v>5676</v>
      </c>
      <c r="B111" s="61">
        <v>237</v>
      </c>
      <c r="C111" s="62" t="s">
        <v>240</v>
      </c>
      <c r="D111" s="63">
        <f>+'[2]9500-7209-SFY22-A'!E109</f>
        <v>0</v>
      </c>
      <c r="E111" s="63"/>
      <c r="F111" s="63">
        <f t="shared" si="11"/>
        <v>0</v>
      </c>
      <c r="G111" s="63">
        <f>+'[2]9500-7209-SFY23-A'!E109</f>
        <v>0</v>
      </c>
      <c r="H111" s="63"/>
      <c r="I111" s="63">
        <f t="shared" si="6"/>
        <v>0</v>
      </c>
      <c r="J111" s="65"/>
      <c r="K111" s="63"/>
      <c r="L111" s="63">
        <f t="shared" si="7"/>
        <v>0</v>
      </c>
      <c r="M111" s="63"/>
      <c r="N111" s="63">
        <f t="shared" si="8"/>
        <v>0</v>
      </c>
      <c r="O111" s="63">
        <f t="shared" si="9"/>
        <v>0</v>
      </c>
      <c r="P111" s="63">
        <f t="shared" si="10"/>
        <v>0</v>
      </c>
      <c r="Q111" s="65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</row>
    <row r="112" spans="1:133" hidden="1" x14ac:dyDescent="0.2">
      <c r="A112" s="60">
        <v>5676</v>
      </c>
      <c r="B112" s="61">
        <v>238</v>
      </c>
      <c r="C112" s="62" t="s">
        <v>241</v>
      </c>
      <c r="D112" s="63">
        <f>+'[2]9500-7209-SFY22-A'!E110</f>
        <v>0</v>
      </c>
      <c r="E112" s="63"/>
      <c r="F112" s="63">
        <f t="shared" si="11"/>
        <v>0</v>
      </c>
      <c r="G112" s="63">
        <f>+'[2]9500-7209-SFY23-A'!E110</f>
        <v>0</v>
      </c>
      <c r="H112" s="63"/>
      <c r="I112" s="63">
        <f t="shared" si="6"/>
        <v>0</v>
      </c>
      <c r="J112" s="65"/>
      <c r="K112" s="63"/>
      <c r="L112" s="63">
        <f t="shared" si="7"/>
        <v>0</v>
      </c>
      <c r="M112" s="63"/>
      <c r="N112" s="63">
        <f t="shared" si="8"/>
        <v>0</v>
      </c>
      <c r="O112" s="63">
        <f t="shared" si="9"/>
        <v>0</v>
      </c>
      <c r="P112" s="63">
        <f t="shared" si="10"/>
        <v>0</v>
      </c>
      <c r="Q112" s="65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</row>
    <row r="113" spans="1:133" hidden="1" x14ac:dyDescent="0.2">
      <c r="A113" s="60">
        <v>5676</v>
      </c>
      <c r="B113" s="61">
        <v>242</v>
      </c>
      <c r="C113" s="62" t="s">
        <v>242</v>
      </c>
      <c r="D113" s="63">
        <f>+'[2]9500-7209-SFY22-A'!E111</f>
        <v>0</v>
      </c>
      <c r="E113" s="63"/>
      <c r="F113" s="63">
        <f t="shared" si="11"/>
        <v>0</v>
      </c>
      <c r="G113" s="63">
        <f>+'[2]9500-7209-SFY23-A'!E111</f>
        <v>0</v>
      </c>
      <c r="H113" s="63"/>
      <c r="I113" s="63">
        <f t="shared" si="6"/>
        <v>0</v>
      </c>
      <c r="J113" s="65"/>
      <c r="K113" s="63"/>
      <c r="L113" s="63">
        <f t="shared" si="7"/>
        <v>0</v>
      </c>
      <c r="M113" s="63"/>
      <c r="N113" s="63">
        <f t="shared" si="8"/>
        <v>0</v>
      </c>
      <c r="O113" s="63">
        <f t="shared" si="9"/>
        <v>0</v>
      </c>
      <c r="P113" s="63">
        <f t="shared" si="10"/>
        <v>0</v>
      </c>
      <c r="Q113" s="65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</row>
    <row r="114" spans="1:133" hidden="1" x14ac:dyDescent="0.2">
      <c r="A114" s="60">
        <v>5676</v>
      </c>
      <c r="B114" s="61">
        <v>244</v>
      </c>
      <c r="C114" s="62" t="s">
        <v>243</v>
      </c>
      <c r="D114" s="63">
        <f>+'[2]9500-7209-SFY22-A'!E112</f>
        <v>0</v>
      </c>
      <c r="E114" s="63"/>
      <c r="F114" s="63">
        <f t="shared" si="11"/>
        <v>0</v>
      </c>
      <c r="G114" s="63">
        <f>+'[2]9500-7209-SFY23-A'!E112</f>
        <v>0</v>
      </c>
      <c r="H114" s="63"/>
      <c r="I114" s="63">
        <f t="shared" si="6"/>
        <v>0</v>
      </c>
      <c r="J114" s="65"/>
      <c r="K114" s="63"/>
      <c r="L114" s="63">
        <f t="shared" si="7"/>
        <v>0</v>
      </c>
      <c r="M114" s="63"/>
      <c r="N114" s="63">
        <f t="shared" si="8"/>
        <v>0</v>
      </c>
      <c r="O114" s="63">
        <f t="shared" si="9"/>
        <v>0</v>
      </c>
      <c r="P114" s="63">
        <f t="shared" si="10"/>
        <v>0</v>
      </c>
      <c r="Q114" s="65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</row>
    <row r="115" spans="1:133" hidden="1" x14ac:dyDescent="0.2">
      <c r="A115" s="60">
        <v>5676</v>
      </c>
      <c r="B115" s="61">
        <v>245</v>
      </c>
      <c r="C115" s="62" t="s">
        <v>244</v>
      </c>
      <c r="D115" s="63">
        <f>+'[2]9500-7209-SFY22-A'!E113</f>
        <v>0</v>
      </c>
      <c r="E115" s="63"/>
      <c r="F115" s="63">
        <f t="shared" si="11"/>
        <v>0</v>
      </c>
      <c r="G115" s="63">
        <f>+'[2]9500-7209-SFY23-A'!E113</f>
        <v>0</v>
      </c>
      <c r="H115" s="63"/>
      <c r="I115" s="63">
        <f t="shared" si="6"/>
        <v>0</v>
      </c>
      <c r="J115" s="65"/>
      <c r="K115" s="63"/>
      <c r="L115" s="63">
        <f t="shared" si="7"/>
        <v>0</v>
      </c>
      <c r="M115" s="63"/>
      <c r="N115" s="63">
        <f t="shared" si="8"/>
        <v>0</v>
      </c>
      <c r="O115" s="63">
        <f t="shared" si="9"/>
        <v>0</v>
      </c>
      <c r="P115" s="63">
        <f t="shared" si="10"/>
        <v>0</v>
      </c>
      <c r="Q115" s="65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</row>
    <row r="116" spans="1:133" hidden="1" x14ac:dyDescent="0.2">
      <c r="A116" s="60">
        <v>5676</v>
      </c>
      <c r="B116" s="61">
        <v>246</v>
      </c>
      <c r="C116" s="62" t="s">
        <v>245</v>
      </c>
      <c r="D116" s="63">
        <f>+'[2]9500-7209-SFY22-A'!E114</f>
        <v>0</v>
      </c>
      <c r="E116" s="63"/>
      <c r="F116" s="63">
        <f t="shared" si="11"/>
        <v>0</v>
      </c>
      <c r="G116" s="63">
        <f>+'[2]9500-7209-SFY23-A'!E114</f>
        <v>0</v>
      </c>
      <c r="H116" s="63"/>
      <c r="I116" s="63">
        <f t="shared" si="6"/>
        <v>0</v>
      </c>
      <c r="J116" s="65"/>
      <c r="K116" s="63"/>
      <c r="L116" s="63">
        <f t="shared" si="7"/>
        <v>0</v>
      </c>
      <c r="M116" s="63"/>
      <c r="N116" s="63">
        <f t="shared" si="8"/>
        <v>0</v>
      </c>
      <c r="O116" s="63">
        <f t="shared" si="9"/>
        <v>0</v>
      </c>
      <c r="P116" s="63">
        <f t="shared" si="10"/>
        <v>0</v>
      </c>
      <c r="Q116" s="65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</row>
    <row r="117" spans="1:133" hidden="1" x14ac:dyDescent="0.2">
      <c r="A117" s="60">
        <v>5676</v>
      </c>
      <c r="B117" s="61">
        <v>247</v>
      </c>
      <c r="C117" s="62" t="s">
        <v>246</v>
      </c>
      <c r="D117" s="63">
        <f>+'[2]9500-7209-SFY22-A'!E115</f>
        <v>0</v>
      </c>
      <c r="E117" s="63"/>
      <c r="F117" s="63">
        <f t="shared" si="11"/>
        <v>0</v>
      </c>
      <c r="G117" s="63">
        <f>+'[2]9500-7209-SFY23-A'!E115</f>
        <v>0</v>
      </c>
      <c r="H117" s="63"/>
      <c r="I117" s="63">
        <f t="shared" si="6"/>
        <v>0</v>
      </c>
      <c r="J117" s="65"/>
      <c r="K117" s="63"/>
      <c r="L117" s="63">
        <f t="shared" si="7"/>
        <v>0</v>
      </c>
      <c r="M117" s="63"/>
      <c r="N117" s="63">
        <f t="shared" si="8"/>
        <v>0</v>
      </c>
      <c r="O117" s="63">
        <f t="shared" si="9"/>
        <v>0</v>
      </c>
      <c r="P117" s="63">
        <f t="shared" si="10"/>
        <v>0</v>
      </c>
      <c r="Q117" s="65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</row>
    <row r="118" spans="1:133" hidden="1" x14ac:dyDescent="0.2">
      <c r="A118" s="60">
        <v>5676</v>
      </c>
      <c r="B118" s="61">
        <v>248</v>
      </c>
      <c r="C118" s="62" t="s">
        <v>247</v>
      </c>
      <c r="D118" s="63">
        <f>+'[2]9500-7209-SFY22-A'!E116</f>
        <v>0</v>
      </c>
      <c r="E118" s="63"/>
      <c r="F118" s="63">
        <f t="shared" si="11"/>
        <v>0</v>
      </c>
      <c r="G118" s="63">
        <f>+'[2]9500-7209-SFY23-A'!E116</f>
        <v>0</v>
      </c>
      <c r="H118" s="63"/>
      <c r="I118" s="63">
        <f t="shared" si="6"/>
        <v>0</v>
      </c>
      <c r="J118" s="65"/>
      <c r="K118" s="63"/>
      <c r="L118" s="63">
        <f t="shared" si="7"/>
        <v>0</v>
      </c>
      <c r="M118" s="63"/>
      <c r="N118" s="63">
        <f t="shared" si="8"/>
        <v>0</v>
      </c>
      <c r="O118" s="63">
        <f t="shared" si="9"/>
        <v>0</v>
      </c>
      <c r="P118" s="63">
        <f t="shared" si="10"/>
        <v>0</v>
      </c>
      <c r="Q118" s="65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</row>
    <row r="119" spans="1:133" hidden="1" x14ac:dyDescent="0.2">
      <c r="A119" s="60">
        <v>5676</v>
      </c>
      <c r="B119" s="61">
        <v>249</v>
      </c>
      <c r="C119" s="62" t="s">
        <v>248</v>
      </c>
      <c r="D119" s="63">
        <f>+'[2]9500-7209-SFY22-A'!E117</f>
        <v>0</v>
      </c>
      <c r="E119" s="63"/>
      <c r="F119" s="63">
        <f t="shared" si="11"/>
        <v>0</v>
      </c>
      <c r="G119" s="63">
        <f>+'[2]9500-7209-SFY23-A'!E117</f>
        <v>0</v>
      </c>
      <c r="H119" s="63"/>
      <c r="I119" s="63">
        <f t="shared" si="6"/>
        <v>0</v>
      </c>
      <c r="J119" s="65"/>
      <c r="K119" s="63"/>
      <c r="L119" s="63">
        <f t="shared" si="7"/>
        <v>0</v>
      </c>
      <c r="M119" s="63"/>
      <c r="N119" s="63">
        <f t="shared" si="8"/>
        <v>0</v>
      </c>
      <c r="O119" s="63">
        <f t="shared" si="9"/>
        <v>0</v>
      </c>
      <c r="P119" s="63">
        <f t="shared" si="10"/>
        <v>0</v>
      </c>
      <c r="Q119" s="65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</row>
    <row r="120" spans="1:133" hidden="1" x14ac:dyDescent="0.2">
      <c r="A120" s="60">
        <v>5676</v>
      </c>
      <c r="B120" s="61">
        <v>250</v>
      </c>
      <c r="C120" s="62" t="s">
        <v>249</v>
      </c>
      <c r="D120" s="63">
        <f>+'[2]9500-7209-SFY22-A'!E118</f>
        <v>0</v>
      </c>
      <c r="E120" s="63"/>
      <c r="F120" s="63">
        <f t="shared" si="11"/>
        <v>0</v>
      </c>
      <c r="G120" s="63">
        <f>+'[2]9500-7209-SFY23-A'!E118</f>
        <v>0</v>
      </c>
      <c r="H120" s="63"/>
      <c r="I120" s="63">
        <f t="shared" si="6"/>
        <v>0</v>
      </c>
      <c r="J120" s="65"/>
      <c r="K120" s="63"/>
      <c r="L120" s="63">
        <f t="shared" si="7"/>
        <v>0</v>
      </c>
      <c r="M120" s="63"/>
      <c r="N120" s="63">
        <f t="shared" si="8"/>
        <v>0</v>
      </c>
      <c r="O120" s="63">
        <f t="shared" si="9"/>
        <v>0</v>
      </c>
      <c r="P120" s="63">
        <f t="shared" si="10"/>
        <v>0</v>
      </c>
      <c r="Q120" s="65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</row>
    <row r="121" spans="1:133" hidden="1" x14ac:dyDescent="0.2">
      <c r="A121" s="60">
        <v>5676</v>
      </c>
      <c r="B121" s="61">
        <v>252</v>
      </c>
      <c r="C121" s="62" t="s">
        <v>250</v>
      </c>
      <c r="D121" s="63">
        <f>+'[2]9500-7209-SFY22-A'!E119</f>
        <v>0</v>
      </c>
      <c r="E121" s="63"/>
      <c r="F121" s="63">
        <f t="shared" si="11"/>
        <v>0</v>
      </c>
      <c r="G121" s="63">
        <f>+'[2]9500-7209-SFY23-A'!E119</f>
        <v>0</v>
      </c>
      <c r="H121" s="63"/>
      <c r="I121" s="63">
        <f t="shared" si="6"/>
        <v>0</v>
      </c>
      <c r="J121" s="65"/>
      <c r="K121" s="63"/>
      <c r="L121" s="63">
        <f t="shared" si="7"/>
        <v>0</v>
      </c>
      <c r="M121" s="63"/>
      <c r="N121" s="63">
        <f t="shared" si="8"/>
        <v>0</v>
      </c>
      <c r="O121" s="63">
        <f t="shared" si="9"/>
        <v>0</v>
      </c>
      <c r="P121" s="63">
        <f t="shared" si="10"/>
        <v>0</v>
      </c>
      <c r="Q121" s="65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</row>
    <row r="122" spans="1:133" hidden="1" x14ac:dyDescent="0.2">
      <c r="A122" s="60">
        <v>5676</v>
      </c>
      <c r="B122" s="61">
        <v>254</v>
      </c>
      <c r="C122" s="62" t="s">
        <v>251</v>
      </c>
      <c r="D122" s="63">
        <f>+'[2]9500-7209-SFY22-A'!E120</f>
        <v>0</v>
      </c>
      <c r="E122" s="63"/>
      <c r="F122" s="63">
        <f t="shared" si="11"/>
        <v>0</v>
      </c>
      <c r="G122" s="63">
        <f>+'[2]9500-7209-SFY23-A'!E120</f>
        <v>0</v>
      </c>
      <c r="H122" s="63"/>
      <c r="I122" s="63">
        <f t="shared" si="6"/>
        <v>0</v>
      </c>
      <c r="J122" s="65"/>
      <c r="K122" s="63"/>
      <c r="L122" s="63">
        <f t="shared" si="7"/>
        <v>0</v>
      </c>
      <c r="M122" s="63"/>
      <c r="N122" s="63">
        <f t="shared" si="8"/>
        <v>0</v>
      </c>
      <c r="O122" s="63">
        <f t="shared" si="9"/>
        <v>0</v>
      </c>
      <c r="P122" s="63">
        <f t="shared" si="10"/>
        <v>0</v>
      </c>
      <c r="Q122" s="65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</row>
    <row r="123" spans="1:133" hidden="1" x14ac:dyDescent="0.2">
      <c r="A123" s="60">
        <v>5676</v>
      </c>
      <c r="B123" s="61">
        <v>255</v>
      </c>
      <c r="C123" s="62" t="s">
        <v>252</v>
      </c>
      <c r="D123" s="63">
        <f>+'[2]9500-7209-SFY22-A'!E121</f>
        <v>0</v>
      </c>
      <c r="E123" s="63"/>
      <c r="F123" s="63">
        <f t="shared" si="11"/>
        <v>0</v>
      </c>
      <c r="G123" s="63">
        <f>+'[2]9500-7209-SFY23-A'!E121</f>
        <v>0</v>
      </c>
      <c r="H123" s="63"/>
      <c r="I123" s="63">
        <f t="shared" si="6"/>
        <v>0</v>
      </c>
      <c r="J123" s="65"/>
      <c r="K123" s="63"/>
      <c r="L123" s="63">
        <f t="shared" si="7"/>
        <v>0</v>
      </c>
      <c r="M123" s="63"/>
      <c r="N123" s="63">
        <f t="shared" si="8"/>
        <v>0</v>
      </c>
      <c r="O123" s="63">
        <f t="shared" si="9"/>
        <v>0</v>
      </c>
      <c r="P123" s="63">
        <f t="shared" si="10"/>
        <v>0</v>
      </c>
      <c r="Q123" s="65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</row>
    <row r="124" spans="1:133" hidden="1" x14ac:dyDescent="0.2">
      <c r="A124" s="60">
        <v>5676</v>
      </c>
      <c r="B124" s="61">
        <v>285</v>
      </c>
      <c r="C124" s="62" t="s">
        <v>253</v>
      </c>
      <c r="D124" s="63">
        <f>+'[2]9500-7209-SFY22-A'!E122</f>
        <v>0</v>
      </c>
      <c r="E124" s="63"/>
      <c r="F124" s="63">
        <f t="shared" si="11"/>
        <v>0</v>
      </c>
      <c r="G124" s="63">
        <f>+'[2]9500-7209-SFY23-A'!E122</f>
        <v>0</v>
      </c>
      <c r="H124" s="63"/>
      <c r="I124" s="63">
        <f t="shared" si="6"/>
        <v>0</v>
      </c>
      <c r="J124" s="65"/>
      <c r="K124" s="63"/>
      <c r="L124" s="63">
        <f t="shared" si="7"/>
        <v>0</v>
      </c>
      <c r="M124" s="63"/>
      <c r="N124" s="63">
        <f t="shared" si="8"/>
        <v>0</v>
      </c>
      <c r="O124" s="63">
        <f t="shared" si="9"/>
        <v>0</v>
      </c>
      <c r="P124" s="63">
        <f t="shared" si="10"/>
        <v>0</v>
      </c>
      <c r="Q124" s="65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</row>
    <row r="125" spans="1:133" hidden="1" x14ac:dyDescent="0.2">
      <c r="A125" s="60">
        <v>5676</v>
      </c>
      <c r="B125" s="61">
        <v>286</v>
      </c>
      <c r="C125" s="62" t="s">
        <v>254</v>
      </c>
      <c r="D125" s="63">
        <f>+'[2]9500-7209-SFY22-A'!E123</f>
        <v>0</v>
      </c>
      <c r="E125" s="63"/>
      <c r="F125" s="63">
        <f t="shared" si="11"/>
        <v>0</v>
      </c>
      <c r="G125" s="63">
        <f>+'[2]9500-7209-SFY23-A'!E123</f>
        <v>0</v>
      </c>
      <c r="H125" s="63"/>
      <c r="I125" s="63">
        <f t="shared" si="6"/>
        <v>0</v>
      </c>
      <c r="J125" s="65"/>
      <c r="K125" s="63"/>
      <c r="L125" s="63">
        <f t="shared" si="7"/>
        <v>0</v>
      </c>
      <c r="M125" s="63"/>
      <c r="N125" s="63">
        <f t="shared" si="8"/>
        <v>0</v>
      </c>
      <c r="O125" s="63">
        <f t="shared" si="9"/>
        <v>0</v>
      </c>
      <c r="P125" s="63">
        <f t="shared" si="10"/>
        <v>0</v>
      </c>
      <c r="Q125" s="65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</row>
    <row r="126" spans="1:133" hidden="1" x14ac:dyDescent="0.2">
      <c r="A126" s="60">
        <v>5676</v>
      </c>
      <c r="B126" s="61">
        <v>287</v>
      </c>
      <c r="C126" s="62" t="s">
        <v>255</v>
      </c>
      <c r="D126" s="63">
        <f>+'[2]9500-7209-SFY22-A'!E124</f>
        <v>0</v>
      </c>
      <c r="E126" s="63"/>
      <c r="F126" s="63">
        <f t="shared" si="11"/>
        <v>0</v>
      </c>
      <c r="G126" s="63">
        <f>+'[2]9500-7209-SFY23-A'!E124</f>
        <v>0</v>
      </c>
      <c r="H126" s="63"/>
      <c r="I126" s="63">
        <f t="shared" si="6"/>
        <v>0</v>
      </c>
      <c r="J126" s="65"/>
      <c r="K126" s="63"/>
      <c r="L126" s="63">
        <f t="shared" si="7"/>
        <v>0</v>
      </c>
      <c r="M126" s="63"/>
      <c r="N126" s="63">
        <f t="shared" si="8"/>
        <v>0</v>
      </c>
      <c r="O126" s="63">
        <f t="shared" si="9"/>
        <v>0</v>
      </c>
      <c r="P126" s="63">
        <f t="shared" si="10"/>
        <v>0</v>
      </c>
      <c r="Q126" s="65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</row>
    <row r="127" spans="1:133" hidden="1" x14ac:dyDescent="0.2">
      <c r="A127" s="60">
        <v>5676</v>
      </c>
      <c r="B127" s="61">
        <v>288</v>
      </c>
      <c r="C127" s="62" t="s">
        <v>256</v>
      </c>
      <c r="D127" s="63">
        <f>+'[2]9500-7209-SFY22-A'!E125</f>
        <v>0</v>
      </c>
      <c r="E127" s="63"/>
      <c r="F127" s="63">
        <f t="shared" si="11"/>
        <v>0</v>
      </c>
      <c r="G127" s="63">
        <f>+'[2]9500-7209-SFY23-A'!E125</f>
        <v>0</v>
      </c>
      <c r="H127" s="63"/>
      <c r="I127" s="63">
        <f t="shared" si="6"/>
        <v>0</v>
      </c>
      <c r="J127" s="65"/>
      <c r="K127" s="63"/>
      <c r="L127" s="63">
        <f t="shared" si="7"/>
        <v>0</v>
      </c>
      <c r="M127" s="63"/>
      <c r="N127" s="63">
        <f t="shared" si="8"/>
        <v>0</v>
      </c>
      <c r="O127" s="63">
        <f t="shared" si="9"/>
        <v>0</v>
      </c>
      <c r="P127" s="63">
        <f t="shared" si="10"/>
        <v>0</v>
      </c>
      <c r="Q127" s="65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</row>
    <row r="128" spans="1:133" hidden="1" x14ac:dyDescent="0.2">
      <c r="A128" s="60">
        <v>5676</v>
      </c>
      <c r="B128" s="61">
        <v>289</v>
      </c>
      <c r="C128" s="62" t="s">
        <v>257</v>
      </c>
      <c r="D128" s="63">
        <f>+'[2]9500-7209-SFY22-A'!E126</f>
        <v>0</v>
      </c>
      <c r="E128" s="63"/>
      <c r="F128" s="63">
        <f t="shared" si="11"/>
        <v>0</v>
      </c>
      <c r="G128" s="63">
        <f>+'[2]9500-7209-SFY23-A'!E126</f>
        <v>0</v>
      </c>
      <c r="H128" s="63"/>
      <c r="I128" s="63">
        <f t="shared" si="6"/>
        <v>0</v>
      </c>
      <c r="J128" s="65"/>
      <c r="K128" s="63"/>
      <c r="L128" s="63">
        <f t="shared" si="7"/>
        <v>0</v>
      </c>
      <c r="M128" s="63"/>
      <c r="N128" s="63">
        <f t="shared" si="8"/>
        <v>0</v>
      </c>
      <c r="O128" s="63">
        <f t="shared" si="9"/>
        <v>0</v>
      </c>
      <c r="P128" s="63">
        <f t="shared" si="10"/>
        <v>0</v>
      </c>
      <c r="Q128" s="65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</row>
    <row r="129" spans="1:133" hidden="1" x14ac:dyDescent="0.2">
      <c r="A129" s="60">
        <v>5676</v>
      </c>
      <c r="B129" s="61">
        <v>290</v>
      </c>
      <c r="C129" s="62" t="s">
        <v>258</v>
      </c>
      <c r="D129" s="63">
        <f>+'[2]9500-7209-SFY22-A'!E127</f>
        <v>0</v>
      </c>
      <c r="E129" s="63"/>
      <c r="F129" s="63">
        <f t="shared" si="11"/>
        <v>0</v>
      </c>
      <c r="G129" s="63">
        <f>+'[2]9500-7209-SFY23-A'!E127</f>
        <v>0</v>
      </c>
      <c r="H129" s="63"/>
      <c r="I129" s="63">
        <f t="shared" si="6"/>
        <v>0</v>
      </c>
      <c r="J129" s="65"/>
      <c r="K129" s="63"/>
      <c r="L129" s="63">
        <f t="shared" si="7"/>
        <v>0</v>
      </c>
      <c r="M129" s="63"/>
      <c r="N129" s="63">
        <f t="shared" si="8"/>
        <v>0</v>
      </c>
      <c r="O129" s="63">
        <f t="shared" si="9"/>
        <v>0</v>
      </c>
      <c r="P129" s="63">
        <f t="shared" si="10"/>
        <v>0</v>
      </c>
      <c r="Q129" s="65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</row>
    <row r="130" spans="1:133" hidden="1" x14ac:dyDescent="0.2">
      <c r="A130" s="60">
        <v>5676</v>
      </c>
      <c r="B130" s="61">
        <v>291</v>
      </c>
      <c r="C130" s="62" t="s">
        <v>259</v>
      </c>
      <c r="D130" s="63">
        <f>+'[2]9500-7209-SFY22-A'!E128</f>
        <v>0</v>
      </c>
      <c r="E130" s="63"/>
      <c r="F130" s="63">
        <f t="shared" si="11"/>
        <v>0</v>
      </c>
      <c r="G130" s="63">
        <f>+'[2]9500-7209-SFY23-A'!E128</f>
        <v>0</v>
      </c>
      <c r="H130" s="63"/>
      <c r="I130" s="63">
        <f t="shared" si="6"/>
        <v>0</v>
      </c>
      <c r="J130" s="65"/>
      <c r="K130" s="63"/>
      <c r="L130" s="63">
        <f t="shared" si="7"/>
        <v>0</v>
      </c>
      <c r="M130" s="63"/>
      <c r="N130" s="63">
        <f t="shared" si="8"/>
        <v>0</v>
      </c>
      <c r="O130" s="63">
        <f t="shared" si="9"/>
        <v>0</v>
      </c>
      <c r="P130" s="63">
        <f t="shared" si="10"/>
        <v>0</v>
      </c>
      <c r="Q130" s="65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</row>
    <row r="131" spans="1:133" hidden="1" x14ac:dyDescent="0.2">
      <c r="A131" s="60">
        <v>5676</v>
      </c>
      <c r="B131" s="61">
        <v>292</v>
      </c>
      <c r="C131" s="62" t="s">
        <v>260</v>
      </c>
      <c r="D131" s="63">
        <f>+'[2]9500-7209-SFY22-A'!E129</f>
        <v>0</v>
      </c>
      <c r="E131" s="63"/>
      <c r="F131" s="63">
        <f t="shared" si="11"/>
        <v>0</v>
      </c>
      <c r="G131" s="63">
        <f>+'[2]9500-7209-SFY23-A'!E129</f>
        <v>0</v>
      </c>
      <c r="H131" s="63"/>
      <c r="I131" s="63">
        <f t="shared" si="6"/>
        <v>0</v>
      </c>
      <c r="J131" s="65"/>
      <c r="K131" s="63"/>
      <c r="L131" s="63">
        <f t="shared" si="7"/>
        <v>0</v>
      </c>
      <c r="M131" s="63"/>
      <c r="N131" s="63">
        <f t="shared" si="8"/>
        <v>0</v>
      </c>
      <c r="O131" s="63">
        <f t="shared" si="9"/>
        <v>0</v>
      </c>
      <c r="P131" s="63">
        <f t="shared" si="10"/>
        <v>0</v>
      </c>
      <c r="Q131" s="65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</row>
    <row r="132" spans="1:133" hidden="1" x14ac:dyDescent="0.2">
      <c r="A132" s="60">
        <v>5676</v>
      </c>
      <c r="B132" s="61">
        <v>293</v>
      </c>
      <c r="C132" s="62" t="s">
        <v>261</v>
      </c>
      <c r="D132" s="63">
        <f>+'[2]9500-7209-SFY22-A'!E130</f>
        <v>0</v>
      </c>
      <c r="E132" s="63"/>
      <c r="F132" s="63">
        <f t="shared" si="11"/>
        <v>0</v>
      </c>
      <c r="G132" s="63">
        <f>+'[2]9500-7209-SFY23-A'!E130</f>
        <v>0</v>
      </c>
      <c r="H132" s="63"/>
      <c r="I132" s="63">
        <f t="shared" si="6"/>
        <v>0</v>
      </c>
      <c r="J132" s="65"/>
      <c r="K132" s="63"/>
      <c r="L132" s="63">
        <f t="shared" si="7"/>
        <v>0</v>
      </c>
      <c r="M132" s="63"/>
      <c r="N132" s="63">
        <f t="shared" si="8"/>
        <v>0</v>
      </c>
      <c r="O132" s="63">
        <f t="shared" si="9"/>
        <v>0</v>
      </c>
      <c r="P132" s="63">
        <f t="shared" si="10"/>
        <v>0</v>
      </c>
      <c r="Q132" s="65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</row>
    <row r="133" spans="1:133" hidden="1" x14ac:dyDescent="0.2">
      <c r="A133" s="60">
        <v>5676</v>
      </c>
      <c r="B133" s="61">
        <v>294</v>
      </c>
      <c r="C133" s="62" t="s">
        <v>262</v>
      </c>
      <c r="D133" s="63">
        <f>+'[2]9500-7209-SFY22-A'!E131</f>
        <v>0</v>
      </c>
      <c r="E133" s="63"/>
      <c r="F133" s="63">
        <f t="shared" si="11"/>
        <v>0</v>
      </c>
      <c r="G133" s="63">
        <f>+'[2]9500-7209-SFY23-A'!E131</f>
        <v>0</v>
      </c>
      <c r="H133" s="63"/>
      <c r="I133" s="63">
        <f t="shared" si="6"/>
        <v>0</v>
      </c>
      <c r="J133" s="65"/>
      <c r="K133" s="63"/>
      <c r="L133" s="63">
        <f t="shared" si="7"/>
        <v>0</v>
      </c>
      <c r="M133" s="63"/>
      <c r="N133" s="63">
        <f t="shared" si="8"/>
        <v>0</v>
      </c>
      <c r="O133" s="63">
        <f t="shared" si="9"/>
        <v>0</v>
      </c>
      <c r="P133" s="63">
        <f t="shared" si="10"/>
        <v>0</v>
      </c>
      <c r="Q133" s="65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</row>
    <row r="134" spans="1:133" hidden="1" x14ac:dyDescent="0.2">
      <c r="A134" s="60">
        <v>5676</v>
      </c>
      <c r="B134" s="61">
        <v>300</v>
      </c>
      <c r="C134" s="62" t="s">
        <v>263</v>
      </c>
      <c r="D134" s="63">
        <f>+'[2]9500-7209-SFY22-A'!E132</f>
        <v>0</v>
      </c>
      <c r="E134" s="63"/>
      <c r="F134" s="63">
        <f t="shared" si="11"/>
        <v>0</v>
      </c>
      <c r="G134" s="63">
        <f>+'[2]9500-7209-SFY23-A'!E132</f>
        <v>0</v>
      </c>
      <c r="H134" s="63"/>
      <c r="I134" s="63">
        <f t="shared" si="6"/>
        <v>0</v>
      </c>
      <c r="J134" s="65"/>
      <c r="K134" s="63"/>
      <c r="L134" s="63">
        <f t="shared" si="7"/>
        <v>0</v>
      </c>
      <c r="M134" s="63"/>
      <c r="N134" s="63">
        <f t="shared" si="8"/>
        <v>0</v>
      </c>
      <c r="O134" s="63">
        <f t="shared" si="9"/>
        <v>0</v>
      </c>
      <c r="P134" s="63">
        <f t="shared" si="10"/>
        <v>0</v>
      </c>
      <c r="Q134" s="65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</row>
    <row r="135" spans="1:133" hidden="1" x14ac:dyDescent="0.2">
      <c r="A135" s="60">
        <v>5676</v>
      </c>
      <c r="B135" s="61">
        <v>301</v>
      </c>
      <c r="C135" s="62" t="s">
        <v>264</v>
      </c>
      <c r="D135" s="63">
        <f>+'[2]9500-7209-SFY22-A'!E133</f>
        <v>0</v>
      </c>
      <c r="E135" s="63"/>
      <c r="F135" s="63">
        <f t="shared" si="11"/>
        <v>0</v>
      </c>
      <c r="G135" s="63">
        <f>+'[2]9500-7209-SFY23-A'!E133</f>
        <v>0</v>
      </c>
      <c r="H135" s="63"/>
      <c r="I135" s="63">
        <f t="shared" si="6"/>
        <v>0</v>
      </c>
      <c r="J135" s="65"/>
      <c r="K135" s="63"/>
      <c r="L135" s="63">
        <f t="shared" si="7"/>
        <v>0</v>
      </c>
      <c r="M135" s="63"/>
      <c r="N135" s="63">
        <f t="shared" si="8"/>
        <v>0</v>
      </c>
      <c r="O135" s="63">
        <f t="shared" si="9"/>
        <v>0</v>
      </c>
      <c r="P135" s="63">
        <f t="shared" si="10"/>
        <v>0</v>
      </c>
      <c r="Q135" s="65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</row>
    <row r="136" spans="1:133" hidden="1" x14ac:dyDescent="0.2">
      <c r="A136" s="60">
        <v>5676</v>
      </c>
      <c r="B136" s="61">
        <v>302</v>
      </c>
      <c r="C136" s="62" t="s">
        <v>265</v>
      </c>
      <c r="D136" s="63">
        <f>+'[2]9500-7209-SFY22-A'!E134</f>
        <v>0</v>
      </c>
      <c r="E136" s="63"/>
      <c r="F136" s="63">
        <f t="shared" si="11"/>
        <v>0</v>
      </c>
      <c r="G136" s="63">
        <f>+'[2]9500-7209-SFY23-A'!E134</f>
        <v>0</v>
      </c>
      <c r="H136" s="63"/>
      <c r="I136" s="63">
        <f t="shared" si="6"/>
        <v>0</v>
      </c>
      <c r="J136" s="65"/>
      <c r="K136" s="63"/>
      <c r="L136" s="63">
        <f t="shared" ref="L136:L199" si="12">E136*100%</f>
        <v>0</v>
      </c>
      <c r="M136" s="63"/>
      <c r="N136" s="63">
        <f t="shared" si="8"/>
        <v>0</v>
      </c>
      <c r="O136" s="63">
        <f t="shared" ref="O136:O199" si="13">H136*100%</f>
        <v>0</v>
      </c>
      <c r="P136" s="63">
        <f t="shared" si="10"/>
        <v>0</v>
      </c>
      <c r="Q136" s="65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</row>
    <row r="137" spans="1:133" hidden="1" x14ac:dyDescent="0.2">
      <c r="A137" s="60">
        <v>5676</v>
      </c>
      <c r="B137" s="61">
        <v>303</v>
      </c>
      <c r="C137" s="62" t="s">
        <v>266</v>
      </c>
      <c r="D137" s="63">
        <f>+'[2]9500-7209-SFY22-A'!E135</f>
        <v>0</v>
      </c>
      <c r="E137" s="63"/>
      <c r="F137" s="63">
        <f t="shared" si="11"/>
        <v>0</v>
      </c>
      <c r="G137" s="63">
        <f>+'[2]9500-7209-SFY23-A'!E135</f>
        <v>0</v>
      </c>
      <c r="H137" s="63"/>
      <c r="I137" s="63">
        <f t="shared" ref="I137:I200" si="14">+G137+H137</f>
        <v>0</v>
      </c>
      <c r="J137" s="65"/>
      <c r="K137" s="63"/>
      <c r="L137" s="63">
        <f t="shared" si="12"/>
        <v>0</v>
      </c>
      <c r="M137" s="63"/>
      <c r="N137" s="63">
        <f t="shared" ref="N137:N200" si="15">+L137+M137</f>
        <v>0</v>
      </c>
      <c r="O137" s="63">
        <f t="shared" si="13"/>
        <v>0</v>
      </c>
      <c r="P137" s="63">
        <f t="shared" ref="P137:P200" si="16">+N137+O137</f>
        <v>0</v>
      </c>
      <c r="Q137" s="65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</row>
    <row r="138" spans="1:133" hidden="1" x14ac:dyDescent="0.2">
      <c r="A138" s="60">
        <v>5676</v>
      </c>
      <c r="B138" s="61">
        <v>304</v>
      </c>
      <c r="C138" s="62" t="s">
        <v>267</v>
      </c>
      <c r="D138" s="63">
        <f>+'[2]9500-7209-SFY22-A'!E136</f>
        <v>0</v>
      </c>
      <c r="E138" s="63"/>
      <c r="F138" s="63">
        <f t="shared" ref="F138:F201" si="17">+D138+E138</f>
        <v>0</v>
      </c>
      <c r="G138" s="63">
        <f>+'[2]9500-7209-SFY23-A'!E136</f>
        <v>0</v>
      </c>
      <c r="H138" s="63"/>
      <c r="I138" s="63">
        <f t="shared" si="14"/>
        <v>0</v>
      </c>
      <c r="J138" s="65"/>
      <c r="K138" s="63"/>
      <c r="L138" s="63">
        <f t="shared" si="12"/>
        <v>0</v>
      </c>
      <c r="M138" s="63"/>
      <c r="N138" s="63">
        <f t="shared" si="15"/>
        <v>0</v>
      </c>
      <c r="O138" s="63">
        <f t="shared" si="13"/>
        <v>0</v>
      </c>
      <c r="P138" s="63">
        <f t="shared" si="16"/>
        <v>0</v>
      </c>
      <c r="Q138" s="65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</row>
    <row r="139" spans="1:133" hidden="1" x14ac:dyDescent="0.2">
      <c r="A139" s="60">
        <v>5676</v>
      </c>
      <c r="B139" s="61">
        <v>305</v>
      </c>
      <c r="C139" s="62" t="s">
        <v>268</v>
      </c>
      <c r="D139" s="63">
        <f>+'[2]9500-7209-SFY22-A'!E137</f>
        <v>0</v>
      </c>
      <c r="E139" s="63"/>
      <c r="F139" s="63">
        <f t="shared" si="17"/>
        <v>0</v>
      </c>
      <c r="G139" s="63">
        <f>+'[2]9500-7209-SFY23-A'!E137</f>
        <v>0</v>
      </c>
      <c r="H139" s="63"/>
      <c r="I139" s="63">
        <f t="shared" si="14"/>
        <v>0</v>
      </c>
      <c r="J139" s="65"/>
      <c r="K139" s="63"/>
      <c r="L139" s="63">
        <f t="shared" si="12"/>
        <v>0</v>
      </c>
      <c r="M139" s="63"/>
      <c r="N139" s="63">
        <f t="shared" si="15"/>
        <v>0</v>
      </c>
      <c r="O139" s="63">
        <f t="shared" si="13"/>
        <v>0</v>
      </c>
      <c r="P139" s="63">
        <f t="shared" si="16"/>
        <v>0</v>
      </c>
      <c r="Q139" s="65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</row>
    <row r="140" spans="1:133" hidden="1" x14ac:dyDescent="0.2">
      <c r="A140" s="60">
        <v>5676</v>
      </c>
      <c r="B140" s="61">
        <v>307</v>
      </c>
      <c r="C140" s="62" t="s">
        <v>269</v>
      </c>
      <c r="D140" s="63">
        <f>+'[2]9500-7209-SFY22-A'!E138</f>
        <v>0</v>
      </c>
      <c r="E140" s="63"/>
      <c r="F140" s="63">
        <f t="shared" si="17"/>
        <v>0</v>
      </c>
      <c r="G140" s="63">
        <f>+'[2]9500-7209-SFY23-A'!E138</f>
        <v>0</v>
      </c>
      <c r="H140" s="63"/>
      <c r="I140" s="63">
        <f t="shared" si="14"/>
        <v>0</v>
      </c>
      <c r="J140" s="65"/>
      <c r="K140" s="63"/>
      <c r="L140" s="63">
        <f t="shared" si="12"/>
        <v>0</v>
      </c>
      <c r="M140" s="63"/>
      <c r="N140" s="63">
        <f t="shared" si="15"/>
        <v>0</v>
      </c>
      <c r="O140" s="63">
        <f t="shared" si="13"/>
        <v>0</v>
      </c>
      <c r="P140" s="63">
        <f t="shared" si="16"/>
        <v>0</v>
      </c>
      <c r="Q140" s="65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</row>
    <row r="141" spans="1:133" hidden="1" x14ac:dyDescent="0.2">
      <c r="A141" s="60">
        <v>5676</v>
      </c>
      <c r="B141" s="61">
        <v>308</v>
      </c>
      <c r="C141" s="62" t="s">
        <v>270</v>
      </c>
      <c r="D141" s="63">
        <f>+'[2]9500-7209-SFY22-A'!E139</f>
        <v>0</v>
      </c>
      <c r="E141" s="63"/>
      <c r="F141" s="63">
        <f t="shared" si="17"/>
        <v>0</v>
      </c>
      <c r="G141" s="63">
        <f>+'[2]9500-7209-SFY23-A'!E139</f>
        <v>0</v>
      </c>
      <c r="H141" s="63"/>
      <c r="I141" s="63">
        <f t="shared" si="14"/>
        <v>0</v>
      </c>
      <c r="J141" s="65"/>
      <c r="K141" s="63"/>
      <c r="L141" s="63">
        <f t="shared" si="12"/>
        <v>0</v>
      </c>
      <c r="M141" s="63"/>
      <c r="N141" s="63">
        <f t="shared" si="15"/>
        <v>0</v>
      </c>
      <c r="O141" s="63">
        <f t="shared" si="13"/>
        <v>0</v>
      </c>
      <c r="P141" s="63">
        <f t="shared" si="16"/>
        <v>0</v>
      </c>
      <c r="Q141" s="65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</row>
    <row r="142" spans="1:133" hidden="1" x14ac:dyDescent="0.2">
      <c r="A142" s="60">
        <v>5676</v>
      </c>
      <c r="B142" s="61">
        <v>400</v>
      </c>
      <c r="C142" s="62" t="s">
        <v>271</v>
      </c>
      <c r="D142" s="63">
        <f>+'[2]9500-7209-SFY22-A'!E140</f>
        <v>0</v>
      </c>
      <c r="E142" s="63"/>
      <c r="F142" s="63">
        <f t="shared" si="17"/>
        <v>0</v>
      </c>
      <c r="G142" s="63">
        <f>+'[2]9500-7209-SFY23-A'!E140</f>
        <v>0</v>
      </c>
      <c r="H142" s="63"/>
      <c r="I142" s="63">
        <f t="shared" si="14"/>
        <v>0</v>
      </c>
      <c r="J142" s="65"/>
      <c r="K142" s="63"/>
      <c r="L142" s="63">
        <f t="shared" si="12"/>
        <v>0</v>
      </c>
      <c r="M142" s="63"/>
      <c r="N142" s="63">
        <f t="shared" si="15"/>
        <v>0</v>
      </c>
      <c r="O142" s="63">
        <f t="shared" si="13"/>
        <v>0</v>
      </c>
      <c r="P142" s="63">
        <f t="shared" si="16"/>
        <v>0</v>
      </c>
      <c r="Q142" s="65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</row>
    <row r="143" spans="1:133" hidden="1" x14ac:dyDescent="0.2">
      <c r="A143" s="60">
        <v>5676</v>
      </c>
      <c r="B143" s="61">
        <v>402</v>
      </c>
      <c r="C143" s="62" t="s">
        <v>272</v>
      </c>
      <c r="D143" s="63">
        <f>+'[2]9500-7209-SFY22-A'!E141</f>
        <v>0</v>
      </c>
      <c r="E143" s="63"/>
      <c r="F143" s="63">
        <f t="shared" si="17"/>
        <v>0</v>
      </c>
      <c r="G143" s="63">
        <f>+'[2]9500-7209-SFY23-A'!E141</f>
        <v>0</v>
      </c>
      <c r="H143" s="63"/>
      <c r="I143" s="63">
        <f t="shared" si="14"/>
        <v>0</v>
      </c>
      <c r="J143" s="65"/>
      <c r="K143" s="63"/>
      <c r="L143" s="63">
        <f t="shared" si="12"/>
        <v>0</v>
      </c>
      <c r="M143" s="63"/>
      <c r="N143" s="63">
        <f t="shared" si="15"/>
        <v>0</v>
      </c>
      <c r="O143" s="63">
        <f t="shared" si="13"/>
        <v>0</v>
      </c>
      <c r="P143" s="63">
        <f t="shared" si="16"/>
        <v>0</v>
      </c>
      <c r="Q143" s="65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</row>
    <row r="144" spans="1:133" hidden="1" x14ac:dyDescent="0.2">
      <c r="A144" s="60">
        <v>5676</v>
      </c>
      <c r="B144" s="61">
        <v>403</v>
      </c>
      <c r="C144" s="62" t="s">
        <v>273</v>
      </c>
      <c r="D144" s="63">
        <f>+'[2]9500-7209-SFY22-A'!E142</f>
        <v>0</v>
      </c>
      <c r="E144" s="63"/>
      <c r="F144" s="63">
        <f t="shared" si="17"/>
        <v>0</v>
      </c>
      <c r="G144" s="63">
        <f>+'[2]9500-7209-SFY23-A'!E142</f>
        <v>0</v>
      </c>
      <c r="H144" s="63"/>
      <c r="I144" s="63">
        <f t="shared" si="14"/>
        <v>0</v>
      </c>
      <c r="J144" s="65"/>
      <c r="K144" s="63"/>
      <c r="L144" s="63">
        <f t="shared" si="12"/>
        <v>0</v>
      </c>
      <c r="M144" s="63"/>
      <c r="N144" s="63">
        <f t="shared" si="15"/>
        <v>0</v>
      </c>
      <c r="O144" s="63">
        <f t="shared" si="13"/>
        <v>0</v>
      </c>
      <c r="P144" s="63">
        <f t="shared" si="16"/>
        <v>0</v>
      </c>
      <c r="Q144" s="65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</row>
    <row r="145" spans="1:133" hidden="1" x14ac:dyDescent="0.2">
      <c r="A145" s="60">
        <v>5676</v>
      </c>
      <c r="B145" s="61">
        <v>404</v>
      </c>
      <c r="C145" s="62" t="s">
        <v>274</v>
      </c>
      <c r="D145" s="63">
        <f>+'[2]9500-7209-SFY22-A'!E143</f>
        <v>0</v>
      </c>
      <c r="E145" s="63"/>
      <c r="F145" s="63">
        <f t="shared" si="17"/>
        <v>0</v>
      </c>
      <c r="G145" s="63">
        <f>+'[2]9500-7209-SFY23-A'!E143</f>
        <v>0</v>
      </c>
      <c r="H145" s="63"/>
      <c r="I145" s="63">
        <f t="shared" si="14"/>
        <v>0</v>
      </c>
      <c r="J145" s="65"/>
      <c r="K145" s="63"/>
      <c r="L145" s="63">
        <f t="shared" si="12"/>
        <v>0</v>
      </c>
      <c r="M145" s="63"/>
      <c r="N145" s="63">
        <f t="shared" si="15"/>
        <v>0</v>
      </c>
      <c r="O145" s="63">
        <f t="shared" si="13"/>
        <v>0</v>
      </c>
      <c r="P145" s="63">
        <f t="shared" si="16"/>
        <v>0</v>
      </c>
      <c r="Q145" s="65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</row>
    <row r="146" spans="1:133" hidden="1" x14ac:dyDescent="0.2">
      <c r="A146" s="60">
        <v>5676</v>
      </c>
      <c r="B146" s="61">
        <v>405</v>
      </c>
      <c r="C146" s="62" t="s">
        <v>275</v>
      </c>
      <c r="D146" s="63">
        <f>+'[2]9500-7209-SFY22-A'!E144</f>
        <v>0</v>
      </c>
      <c r="E146" s="63"/>
      <c r="F146" s="63">
        <f t="shared" si="17"/>
        <v>0</v>
      </c>
      <c r="G146" s="63">
        <f>+'[2]9500-7209-SFY23-A'!E144</f>
        <v>0</v>
      </c>
      <c r="H146" s="63"/>
      <c r="I146" s="63">
        <f t="shared" si="14"/>
        <v>0</v>
      </c>
      <c r="J146" s="65"/>
      <c r="K146" s="63"/>
      <c r="L146" s="63">
        <f t="shared" si="12"/>
        <v>0</v>
      </c>
      <c r="M146" s="63"/>
      <c r="N146" s="63">
        <f t="shared" si="15"/>
        <v>0</v>
      </c>
      <c r="O146" s="63">
        <f t="shared" si="13"/>
        <v>0</v>
      </c>
      <c r="P146" s="63">
        <f t="shared" si="16"/>
        <v>0</v>
      </c>
      <c r="Q146" s="65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</row>
    <row r="147" spans="1:133" hidden="1" x14ac:dyDescent="0.2">
      <c r="A147" s="60">
        <v>5676</v>
      </c>
      <c r="B147" s="61">
        <v>406</v>
      </c>
      <c r="C147" s="62" t="s">
        <v>276</v>
      </c>
      <c r="D147" s="63">
        <f>+'[2]9500-7209-SFY22-A'!E145</f>
        <v>0</v>
      </c>
      <c r="E147" s="63"/>
      <c r="F147" s="63">
        <f t="shared" si="17"/>
        <v>0</v>
      </c>
      <c r="G147" s="63">
        <f>+'[2]9500-7209-SFY23-A'!E145</f>
        <v>0</v>
      </c>
      <c r="H147" s="63"/>
      <c r="I147" s="63">
        <f t="shared" si="14"/>
        <v>0</v>
      </c>
      <c r="J147" s="65"/>
      <c r="K147" s="63"/>
      <c r="L147" s="63">
        <f t="shared" si="12"/>
        <v>0</v>
      </c>
      <c r="M147" s="63"/>
      <c r="N147" s="63">
        <f t="shared" si="15"/>
        <v>0</v>
      </c>
      <c r="O147" s="63">
        <f t="shared" si="13"/>
        <v>0</v>
      </c>
      <c r="P147" s="63">
        <f t="shared" si="16"/>
        <v>0</v>
      </c>
      <c r="Q147" s="65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</row>
    <row r="148" spans="1:133" hidden="1" x14ac:dyDescent="0.2">
      <c r="A148" s="60">
        <v>5676</v>
      </c>
      <c r="B148" s="61">
        <v>407</v>
      </c>
      <c r="C148" s="62" t="s">
        <v>277</v>
      </c>
      <c r="D148" s="63">
        <f>+'[2]9500-7209-SFY22-A'!E146</f>
        <v>0</v>
      </c>
      <c r="E148" s="63"/>
      <c r="F148" s="63">
        <f t="shared" si="17"/>
        <v>0</v>
      </c>
      <c r="G148" s="63">
        <f>+'[2]9500-7209-SFY23-A'!E146</f>
        <v>0</v>
      </c>
      <c r="H148" s="63"/>
      <c r="I148" s="63">
        <f t="shared" si="14"/>
        <v>0</v>
      </c>
      <c r="J148" s="65"/>
      <c r="K148" s="63"/>
      <c r="L148" s="63">
        <f t="shared" si="12"/>
        <v>0</v>
      </c>
      <c r="M148" s="63"/>
      <c r="N148" s="63">
        <f t="shared" si="15"/>
        <v>0</v>
      </c>
      <c r="O148" s="63">
        <f t="shared" si="13"/>
        <v>0</v>
      </c>
      <c r="P148" s="63">
        <f t="shared" si="16"/>
        <v>0</v>
      </c>
      <c r="Q148" s="65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</row>
    <row r="149" spans="1:133" hidden="1" x14ac:dyDescent="0.2">
      <c r="A149" s="60">
        <v>5676</v>
      </c>
      <c r="B149" s="61">
        <v>409</v>
      </c>
      <c r="C149" s="62" t="s">
        <v>278</v>
      </c>
      <c r="D149" s="63">
        <f>+'[2]9500-7209-SFY22-A'!E147</f>
        <v>0</v>
      </c>
      <c r="E149" s="63"/>
      <c r="F149" s="63">
        <f t="shared" si="17"/>
        <v>0</v>
      </c>
      <c r="G149" s="63">
        <f>+'[2]9500-7209-SFY23-A'!E147</f>
        <v>0</v>
      </c>
      <c r="H149" s="63"/>
      <c r="I149" s="63">
        <f t="shared" si="14"/>
        <v>0</v>
      </c>
      <c r="J149" s="65"/>
      <c r="K149" s="63"/>
      <c r="L149" s="63">
        <f t="shared" si="12"/>
        <v>0</v>
      </c>
      <c r="M149" s="63"/>
      <c r="N149" s="63">
        <f t="shared" si="15"/>
        <v>0</v>
      </c>
      <c r="O149" s="63">
        <f t="shared" si="13"/>
        <v>0</v>
      </c>
      <c r="P149" s="63">
        <f t="shared" si="16"/>
        <v>0</v>
      </c>
      <c r="Q149" s="65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</row>
    <row r="150" spans="1:133" hidden="1" x14ac:dyDescent="0.2">
      <c r="A150" s="60">
        <v>5676</v>
      </c>
      <c r="B150" s="61">
        <v>411</v>
      </c>
      <c r="C150" s="62" t="s">
        <v>279</v>
      </c>
      <c r="D150" s="63">
        <f>+'[2]9500-7209-SFY22-A'!E148</f>
        <v>0</v>
      </c>
      <c r="E150" s="63"/>
      <c r="F150" s="63">
        <f t="shared" si="17"/>
        <v>0</v>
      </c>
      <c r="G150" s="63">
        <f>+'[2]9500-7209-SFY23-A'!E148</f>
        <v>0</v>
      </c>
      <c r="H150" s="63"/>
      <c r="I150" s="63">
        <f t="shared" si="14"/>
        <v>0</v>
      </c>
      <c r="J150" s="65"/>
      <c r="K150" s="63"/>
      <c r="L150" s="63">
        <f t="shared" si="12"/>
        <v>0</v>
      </c>
      <c r="M150" s="63"/>
      <c r="N150" s="63">
        <f t="shared" si="15"/>
        <v>0</v>
      </c>
      <c r="O150" s="63">
        <f t="shared" si="13"/>
        <v>0</v>
      </c>
      <c r="P150" s="63">
        <f t="shared" si="16"/>
        <v>0</v>
      </c>
      <c r="Q150" s="65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</row>
    <row r="151" spans="1:133" hidden="1" x14ac:dyDescent="0.2">
      <c r="A151" s="60">
        <v>5676</v>
      </c>
      <c r="B151" s="61">
        <v>414</v>
      </c>
      <c r="C151" s="62" t="s">
        <v>280</v>
      </c>
      <c r="D151" s="63">
        <f>+'[2]9500-7209-SFY22-A'!E149</f>
        <v>0</v>
      </c>
      <c r="E151" s="63"/>
      <c r="F151" s="63">
        <f t="shared" si="17"/>
        <v>0</v>
      </c>
      <c r="G151" s="63">
        <f>+'[2]9500-7209-SFY23-A'!E149</f>
        <v>0</v>
      </c>
      <c r="H151" s="63"/>
      <c r="I151" s="63">
        <f t="shared" si="14"/>
        <v>0</v>
      </c>
      <c r="J151" s="65"/>
      <c r="K151" s="63"/>
      <c r="L151" s="63">
        <f t="shared" si="12"/>
        <v>0</v>
      </c>
      <c r="M151" s="63"/>
      <c r="N151" s="63">
        <f t="shared" si="15"/>
        <v>0</v>
      </c>
      <c r="O151" s="63">
        <f t="shared" si="13"/>
        <v>0</v>
      </c>
      <c r="P151" s="63">
        <f t="shared" si="16"/>
        <v>0</v>
      </c>
      <c r="Q151" s="65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</row>
    <row r="152" spans="1:133" hidden="1" x14ac:dyDescent="0.2">
      <c r="A152" s="60">
        <v>5676</v>
      </c>
      <c r="B152" s="61">
        <v>416</v>
      </c>
      <c r="C152" s="62" t="s">
        <v>281</v>
      </c>
      <c r="D152" s="63">
        <f>+'[2]9500-7209-SFY22-A'!E150</f>
        <v>0</v>
      </c>
      <c r="E152" s="63"/>
      <c r="F152" s="63">
        <f t="shared" si="17"/>
        <v>0</v>
      </c>
      <c r="G152" s="63">
        <f>+'[2]9500-7209-SFY23-A'!E150</f>
        <v>0</v>
      </c>
      <c r="H152" s="63"/>
      <c r="I152" s="63">
        <f t="shared" si="14"/>
        <v>0</v>
      </c>
      <c r="J152" s="65"/>
      <c r="K152" s="63"/>
      <c r="L152" s="63">
        <f t="shared" si="12"/>
        <v>0</v>
      </c>
      <c r="M152" s="63"/>
      <c r="N152" s="63">
        <f t="shared" si="15"/>
        <v>0</v>
      </c>
      <c r="O152" s="63">
        <f t="shared" si="13"/>
        <v>0</v>
      </c>
      <c r="P152" s="63">
        <f t="shared" si="16"/>
        <v>0</v>
      </c>
      <c r="Q152" s="65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</row>
    <row r="153" spans="1:133" x14ac:dyDescent="0.2">
      <c r="A153" s="60">
        <v>5676</v>
      </c>
      <c r="B153" s="61">
        <v>501</v>
      </c>
      <c r="C153" s="62" t="s">
        <v>282</v>
      </c>
      <c r="D153" s="63">
        <v>80000</v>
      </c>
      <c r="E153" s="63"/>
      <c r="F153" s="63">
        <f t="shared" si="17"/>
        <v>80000</v>
      </c>
      <c r="G153" s="63">
        <v>80000</v>
      </c>
      <c r="H153" s="63"/>
      <c r="I153" s="63">
        <f t="shared" si="14"/>
        <v>80000</v>
      </c>
      <c r="J153" s="65"/>
      <c r="K153" s="63"/>
      <c r="L153" s="63">
        <f t="shared" si="12"/>
        <v>0</v>
      </c>
      <c r="M153" s="63"/>
      <c r="N153" s="63">
        <f t="shared" si="15"/>
        <v>0</v>
      </c>
      <c r="O153" s="63">
        <f t="shared" si="13"/>
        <v>0</v>
      </c>
      <c r="P153" s="63">
        <f t="shared" si="16"/>
        <v>0</v>
      </c>
      <c r="Q153" s="65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</row>
    <row r="154" spans="1:133" hidden="1" x14ac:dyDescent="0.2">
      <c r="A154" s="60">
        <v>5676</v>
      </c>
      <c r="B154" s="61">
        <v>502</v>
      </c>
      <c r="C154" s="62" t="s">
        <v>283</v>
      </c>
      <c r="D154" s="63">
        <f>+'[2]9500-7209-SFY22-A'!E152</f>
        <v>0</v>
      </c>
      <c r="E154" s="63"/>
      <c r="F154" s="63">
        <f t="shared" si="17"/>
        <v>0</v>
      </c>
      <c r="G154" s="63">
        <f>+'[2]9500-7209-SFY23-A'!E152</f>
        <v>0</v>
      </c>
      <c r="H154" s="63"/>
      <c r="I154" s="63">
        <f t="shared" si="14"/>
        <v>0</v>
      </c>
      <c r="J154" s="65"/>
      <c r="K154" s="63"/>
      <c r="L154" s="63">
        <f t="shared" si="12"/>
        <v>0</v>
      </c>
      <c r="M154" s="63"/>
      <c r="N154" s="63">
        <f t="shared" si="15"/>
        <v>0</v>
      </c>
      <c r="O154" s="63">
        <f t="shared" si="13"/>
        <v>0</v>
      </c>
      <c r="P154" s="63">
        <f t="shared" si="16"/>
        <v>0</v>
      </c>
      <c r="Q154" s="65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</row>
    <row r="155" spans="1:133" hidden="1" x14ac:dyDescent="0.2">
      <c r="A155" s="60">
        <v>5676</v>
      </c>
      <c r="B155" s="61">
        <v>503</v>
      </c>
      <c r="C155" s="62" t="s">
        <v>284</v>
      </c>
      <c r="D155" s="63">
        <f>+'[2]9500-7209-SFY22-A'!E153</f>
        <v>0</v>
      </c>
      <c r="E155" s="63"/>
      <c r="F155" s="63">
        <f t="shared" si="17"/>
        <v>0</v>
      </c>
      <c r="G155" s="63">
        <f>+'[2]9500-7209-SFY23-A'!E153</f>
        <v>0</v>
      </c>
      <c r="H155" s="63"/>
      <c r="I155" s="63">
        <f t="shared" si="14"/>
        <v>0</v>
      </c>
      <c r="J155" s="65"/>
      <c r="K155" s="63"/>
      <c r="L155" s="63">
        <f t="shared" si="12"/>
        <v>0</v>
      </c>
      <c r="M155" s="63"/>
      <c r="N155" s="63">
        <f t="shared" si="15"/>
        <v>0</v>
      </c>
      <c r="O155" s="63">
        <f t="shared" si="13"/>
        <v>0</v>
      </c>
      <c r="P155" s="63">
        <f t="shared" si="16"/>
        <v>0</v>
      </c>
      <c r="Q155" s="65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</row>
    <row r="156" spans="1:133" hidden="1" x14ac:dyDescent="0.2">
      <c r="A156" s="60">
        <v>5676</v>
      </c>
      <c r="B156" s="61">
        <v>504</v>
      </c>
      <c r="C156" s="62" t="s">
        <v>285</v>
      </c>
      <c r="D156" s="63">
        <f>+'[2]9500-7209-SFY22-A'!E154</f>
        <v>0</v>
      </c>
      <c r="E156" s="63"/>
      <c r="F156" s="63">
        <f t="shared" si="17"/>
        <v>0</v>
      </c>
      <c r="G156" s="63">
        <f>+'[2]9500-7209-SFY23-A'!E154</f>
        <v>0</v>
      </c>
      <c r="H156" s="63"/>
      <c r="I156" s="63">
        <f t="shared" si="14"/>
        <v>0</v>
      </c>
      <c r="J156" s="65"/>
      <c r="K156" s="63"/>
      <c r="L156" s="63">
        <f t="shared" si="12"/>
        <v>0</v>
      </c>
      <c r="M156" s="63"/>
      <c r="N156" s="63">
        <f t="shared" si="15"/>
        <v>0</v>
      </c>
      <c r="O156" s="63">
        <f t="shared" si="13"/>
        <v>0</v>
      </c>
      <c r="P156" s="63">
        <f t="shared" si="16"/>
        <v>0</v>
      </c>
      <c r="Q156" s="65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</row>
    <row r="157" spans="1:133" hidden="1" x14ac:dyDescent="0.2">
      <c r="A157" s="60">
        <v>5676</v>
      </c>
      <c r="B157" s="61">
        <v>505</v>
      </c>
      <c r="C157" s="62" t="s">
        <v>286</v>
      </c>
      <c r="D157" s="63">
        <f>+'[2]9500-7209-SFY22-A'!E155</f>
        <v>0</v>
      </c>
      <c r="E157" s="63"/>
      <c r="F157" s="63">
        <f t="shared" si="17"/>
        <v>0</v>
      </c>
      <c r="G157" s="63">
        <f>+'[2]9500-7209-SFY23-A'!E155</f>
        <v>0</v>
      </c>
      <c r="H157" s="63"/>
      <c r="I157" s="63">
        <f t="shared" si="14"/>
        <v>0</v>
      </c>
      <c r="J157" s="65"/>
      <c r="K157" s="63"/>
      <c r="L157" s="63">
        <f t="shared" si="12"/>
        <v>0</v>
      </c>
      <c r="M157" s="63"/>
      <c r="N157" s="63">
        <f t="shared" si="15"/>
        <v>0</v>
      </c>
      <c r="O157" s="63">
        <f t="shared" si="13"/>
        <v>0</v>
      </c>
      <c r="P157" s="63">
        <f t="shared" si="16"/>
        <v>0</v>
      </c>
      <c r="Q157" s="65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</row>
    <row r="158" spans="1:133" hidden="1" x14ac:dyDescent="0.2">
      <c r="A158" s="60">
        <v>5676</v>
      </c>
      <c r="B158" s="61">
        <v>506</v>
      </c>
      <c r="C158" s="62" t="s">
        <v>287</v>
      </c>
      <c r="D158" s="63">
        <f>+'[2]9500-7209-SFY22-A'!E156</f>
        <v>0</v>
      </c>
      <c r="E158" s="63"/>
      <c r="F158" s="63">
        <f t="shared" si="17"/>
        <v>0</v>
      </c>
      <c r="G158" s="63">
        <f>+'[2]9500-7209-SFY23-A'!E156</f>
        <v>0</v>
      </c>
      <c r="H158" s="63"/>
      <c r="I158" s="63">
        <f t="shared" si="14"/>
        <v>0</v>
      </c>
      <c r="J158" s="65"/>
      <c r="K158" s="63"/>
      <c r="L158" s="63">
        <f t="shared" si="12"/>
        <v>0</v>
      </c>
      <c r="M158" s="63"/>
      <c r="N158" s="63">
        <f t="shared" si="15"/>
        <v>0</v>
      </c>
      <c r="O158" s="63">
        <f t="shared" si="13"/>
        <v>0</v>
      </c>
      <c r="P158" s="63">
        <f t="shared" si="16"/>
        <v>0</v>
      </c>
      <c r="Q158" s="65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</row>
    <row r="159" spans="1:133" hidden="1" x14ac:dyDescent="0.2">
      <c r="A159" s="60">
        <v>5676</v>
      </c>
      <c r="B159" s="61">
        <v>509</v>
      </c>
      <c r="C159" s="62" t="s">
        <v>288</v>
      </c>
      <c r="D159" s="63">
        <f>+'[2]9500-7209-SFY22-A'!E157</f>
        <v>0</v>
      </c>
      <c r="E159" s="63"/>
      <c r="F159" s="63">
        <f t="shared" si="17"/>
        <v>0</v>
      </c>
      <c r="G159" s="63">
        <f>+'[2]9500-7209-SFY23-A'!E157</f>
        <v>0</v>
      </c>
      <c r="H159" s="63"/>
      <c r="I159" s="63">
        <f t="shared" si="14"/>
        <v>0</v>
      </c>
      <c r="J159" s="65"/>
      <c r="K159" s="63"/>
      <c r="L159" s="63">
        <f t="shared" si="12"/>
        <v>0</v>
      </c>
      <c r="M159" s="63"/>
      <c r="N159" s="63">
        <f t="shared" si="15"/>
        <v>0</v>
      </c>
      <c r="O159" s="63">
        <f t="shared" si="13"/>
        <v>0</v>
      </c>
      <c r="P159" s="63">
        <f t="shared" si="16"/>
        <v>0</v>
      </c>
      <c r="Q159" s="65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</row>
    <row r="160" spans="1:133" hidden="1" x14ac:dyDescent="0.2">
      <c r="A160" s="60">
        <v>5676</v>
      </c>
      <c r="B160" s="61">
        <v>510</v>
      </c>
      <c r="C160" s="62" t="s">
        <v>289</v>
      </c>
      <c r="D160" s="63">
        <f>+'[2]9500-7209-SFY22-A'!E158</f>
        <v>0</v>
      </c>
      <c r="E160" s="63"/>
      <c r="F160" s="63">
        <f t="shared" si="17"/>
        <v>0</v>
      </c>
      <c r="G160" s="63">
        <f>+'[2]9500-7209-SFY23-A'!E158</f>
        <v>0</v>
      </c>
      <c r="H160" s="63"/>
      <c r="I160" s="63">
        <f t="shared" si="14"/>
        <v>0</v>
      </c>
      <c r="J160" s="65"/>
      <c r="K160" s="63"/>
      <c r="L160" s="63">
        <f t="shared" si="12"/>
        <v>0</v>
      </c>
      <c r="M160" s="63"/>
      <c r="N160" s="63">
        <f t="shared" si="15"/>
        <v>0</v>
      </c>
      <c r="O160" s="63">
        <f t="shared" si="13"/>
        <v>0</v>
      </c>
      <c r="P160" s="63">
        <f t="shared" si="16"/>
        <v>0</v>
      </c>
      <c r="Q160" s="65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</row>
    <row r="161" spans="1:133" hidden="1" x14ac:dyDescent="0.2">
      <c r="A161" s="60">
        <v>5676</v>
      </c>
      <c r="B161" s="61">
        <v>511</v>
      </c>
      <c r="C161" s="62" t="s">
        <v>290</v>
      </c>
      <c r="D161" s="63">
        <f>+'[2]9500-7209-SFY22-A'!E159</f>
        <v>0</v>
      </c>
      <c r="E161" s="63"/>
      <c r="F161" s="63">
        <f t="shared" si="17"/>
        <v>0</v>
      </c>
      <c r="G161" s="63">
        <f>+'[2]9500-7209-SFY23-A'!E159</f>
        <v>0</v>
      </c>
      <c r="H161" s="63"/>
      <c r="I161" s="63">
        <f t="shared" si="14"/>
        <v>0</v>
      </c>
      <c r="J161" s="65"/>
      <c r="K161" s="63"/>
      <c r="L161" s="63">
        <f t="shared" si="12"/>
        <v>0</v>
      </c>
      <c r="M161" s="63"/>
      <c r="N161" s="63">
        <f t="shared" si="15"/>
        <v>0</v>
      </c>
      <c r="O161" s="63">
        <f t="shared" si="13"/>
        <v>0</v>
      </c>
      <c r="P161" s="63">
        <f t="shared" si="16"/>
        <v>0</v>
      </c>
      <c r="Q161" s="65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</row>
    <row r="162" spans="1:133" hidden="1" x14ac:dyDescent="0.2">
      <c r="A162" s="60">
        <v>5676</v>
      </c>
      <c r="B162" s="61">
        <v>512</v>
      </c>
      <c r="C162" s="62" t="s">
        <v>291</v>
      </c>
      <c r="D162" s="63">
        <f>+'[2]9500-7209-SFY22-A'!E160</f>
        <v>0</v>
      </c>
      <c r="E162" s="63"/>
      <c r="F162" s="63">
        <f t="shared" si="17"/>
        <v>0</v>
      </c>
      <c r="G162" s="63">
        <f>+'[2]9500-7209-SFY23-A'!E160</f>
        <v>0</v>
      </c>
      <c r="H162" s="63"/>
      <c r="I162" s="63">
        <f t="shared" si="14"/>
        <v>0</v>
      </c>
      <c r="J162" s="65"/>
      <c r="K162" s="63"/>
      <c r="L162" s="63">
        <f t="shared" si="12"/>
        <v>0</v>
      </c>
      <c r="M162" s="63"/>
      <c r="N162" s="63">
        <f t="shared" si="15"/>
        <v>0</v>
      </c>
      <c r="O162" s="63">
        <f t="shared" si="13"/>
        <v>0</v>
      </c>
      <c r="P162" s="63">
        <f t="shared" si="16"/>
        <v>0</v>
      </c>
      <c r="Q162" s="65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</row>
    <row r="163" spans="1:133" hidden="1" x14ac:dyDescent="0.2">
      <c r="A163" s="60">
        <v>5676</v>
      </c>
      <c r="B163" s="61">
        <v>513</v>
      </c>
      <c r="C163" s="62" t="s">
        <v>292</v>
      </c>
      <c r="D163" s="63">
        <f>+'[2]9500-7209-SFY22-A'!E161</f>
        <v>0</v>
      </c>
      <c r="E163" s="63"/>
      <c r="F163" s="63">
        <f t="shared" si="17"/>
        <v>0</v>
      </c>
      <c r="G163" s="63">
        <f>+'[2]9500-7209-SFY23-A'!E161</f>
        <v>0</v>
      </c>
      <c r="H163" s="63"/>
      <c r="I163" s="63">
        <f t="shared" si="14"/>
        <v>0</v>
      </c>
      <c r="J163" s="65"/>
      <c r="K163" s="63"/>
      <c r="L163" s="63">
        <f t="shared" si="12"/>
        <v>0</v>
      </c>
      <c r="M163" s="63"/>
      <c r="N163" s="63">
        <f t="shared" si="15"/>
        <v>0</v>
      </c>
      <c r="O163" s="63">
        <f t="shared" si="13"/>
        <v>0</v>
      </c>
      <c r="P163" s="63">
        <f t="shared" si="16"/>
        <v>0</v>
      </c>
      <c r="Q163" s="65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</row>
    <row r="164" spans="1:133" hidden="1" x14ac:dyDescent="0.2">
      <c r="A164" s="60">
        <v>5676</v>
      </c>
      <c r="B164" s="61">
        <v>514</v>
      </c>
      <c r="C164" s="62" t="s">
        <v>293</v>
      </c>
      <c r="D164" s="63">
        <f>+'[2]9500-7209-SFY22-A'!E162</f>
        <v>0</v>
      </c>
      <c r="E164" s="63"/>
      <c r="F164" s="63">
        <f t="shared" si="17"/>
        <v>0</v>
      </c>
      <c r="G164" s="63">
        <f>+'[2]9500-7209-SFY23-A'!E162</f>
        <v>0</v>
      </c>
      <c r="H164" s="63"/>
      <c r="I164" s="63">
        <f t="shared" si="14"/>
        <v>0</v>
      </c>
      <c r="J164" s="65"/>
      <c r="K164" s="63"/>
      <c r="L164" s="63">
        <f t="shared" si="12"/>
        <v>0</v>
      </c>
      <c r="M164" s="63"/>
      <c r="N164" s="63">
        <f t="shared" si="15"/>
        <v>0</v>
      </c>
      <c r="O164" s="63">
        <f t="shared" si="13"/>
        <v>0</v>
      </c>
      <c r="P164" s="63">
        <f t="shared" si="16"/>
        <v>0</v>
      </c>
      <c r="Q164" s="65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</row>
    <row r="165" spans="1:133" hidden="1" x14ac:dyDescent="0.2">
      <c r="A165" s="60">
        <v>5676</v>
      </c>
      <c r="B165" s="61">
        <v>515</v>
      </c>
      <c r="C165" s="62" t="s">
        <v>294</v>
      </c>
      <c r="D165" s="63">
        <f>+'[2]9500-7209-SFY22-A'!E163</f>
        <v>0</v>
      </c>
      <c r="E165" s="63"/>
      <c r="F165" s="63">
        <f t="shared" si="17"/>
        <v>0</v>
      </c>
      <c r="G165" s="63">
        <f>+'[2]9500-7209-SFY23-A'!E163</f>
        <v>0</v>
      </c>
      <c r="H165" s="63"/>
      <c r="I165" s="63">
        <f t="shared" si="14"/>
        <v>0</v>
      </c>
      <c r="J165" s="65"/>
      <c r="K165" s="63"/>
      <c r="L165" s="63">
        <f t="shared" si="12"/>
        <v>0</v>
      </c>
      <c r="M165" s="63"/>
      <c r="N165" s="63">
        <f t="shared" si="15"/>
        <v>0</v>
      </c>
      <c r="O165" s="63">
        <f t="shared" si="13"/>
        <v>0</v>
      </c>
      <c r="P165" s="63">
        <f t="shared" si="16"/>
        <v>0</v>
      </c>
      <c r="Q165" s="65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</row>
    <row r="166" spans="1:133" hidden="1" x14ac:dyDescent="0.2">
      <c r="A166" s="60">
        <v>5676</v>
      </c>
      <c r="B166" s="61">
        <v>516</v>
      </c>
      <c r="C166" s="62" t="s">
        <v>295</v>
      </c>
      <c r="D166" s="63">
        <f>+'[2]9500-7209-SFY22-A'!E164</f>
        <v>0</v>
      </c>
      <c r="E166" s="63"/>
      <c r="F166" s="63">
        <f t="shared" si="17"/>
        <v>0</v>
      </c>
      <c r="G166" s="63">
        <f>+'[2]9500-7209-SFY23-A'!E164</f>
        <v>0</v>
      </c>
      <c r="H166" s="63"/>
      <c r="I166" s="63">
        <f t="shared" si="14"/>
        <v>0</v>
      </c>
      <c r="J166" s="65"/>
      <c r="K166" s="63"/>
      <c r="L166" s="63">
        <f t="shared" si="12"/>
        <v>0</v>
      </c>
      <c r="M166" s="63"/>
      <c r="N166" s="63">
        <f t="shared" si="15"/>
        <v>0</v>
      </c>
      <c r="O166" s="63">
        <f t="shared" si="13"/>
        <v>0</v>
      </c>
      <c r="P166" s="63">
        <f t="shared" si="16"/>
        <v>0</v>
      </c>
      <c r="Q166" s="65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</row>
    <row r="167" spans="1:133" hidden="1" x14ac:dyDescent="0.2">
      <c r="A167" s="60">
        <v>5676</v>
      </c>
      <c r="B167" s="61">
        <v>517</v>
      </c>
      <c r="C167" s="62" t="s">
        <v>296</v>
      </c>
      <c r="D167" s="63">
        <f>+'[2]9500-7209-SFY22-A'!E165</f>
        <v>0</v>
      </c>
      <c r="E167" s="63"/>
      <c r="F167" s="63">
        <f t="shared" si="17"/>
        <v>0</v>
      </c>
      <c r="G167" s="63">
        <f>+'[2]9500-7209-SFY23-A'!E165</f>
        <v>0</v>
      </c>
      <c r="H167" s="63"/>
      <c r="I167" s="63">
        <f t="shared" si="14"/>
        <v>0</v>
      </c>
      <c r="J167" s="65"/>
      <c r="K167" s="63"/>
      <c r="L167" s="63">
        <f t="shared" si="12"/>
        <v>0</v>
      </c>
      <c r="M167" s="63"/>
      <c r="N167" s="63">
        <f t="shared" si="15"/>
        <v>0</v>
      </c>
      <c r="O167" s="63">
        <f t="shared" si="13"/>
        <v>0</v>
      </c>
      <c r="P167" s="63">
        <f t="shared" si="16"/>
        <v>0</v>
      </c>
      <c r="Q167" s="65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</row>
    <row r="168" spans="1:133" hidden="1" x14ac:dyDescent="0.2">
      <c r="A168" s="60">
        <v>5676</v>
      </c>
      <c r="B168" s="61">
        <v>518</v>
      </c>
      <c r="C168" s="62" t="s">
        <v>297</v>
      </c>
      <c r="D168" s="63">
        <f>+'[2]9500-7209-SFY22-A'!E166</f>
        <v>0</v>
      </c>
      <c r="E168" s="63"/>
      <c r="F168" s="63">
        <f t="shared" si="17"/>
        <v>0</v>
      </c>
      <c r="G168" s="63">
        <f>+'[2]9500-7209-SFY23-A'!E166</f>
        <v>0</v>
      </c>
      <c r="H168" s="63"/>
      <c r="I168" s="63">
        <f t="shared" si="14"/>
        <v>0</v>
      </c>
      <c r="J168" s="65"/>
      <c r="K168" s="63"/>
      <c r="L168" s="63">
        <f t="shared" si="12"/>
        <v>0</v>
      </c>
      <c r="M168" s="63"/>
      <c r="N168" s="63">
        <f t="shared" si="15"/>
        <v>0</v>
      </c>
      <c r="O168" s="63">
        <f t="shared" si="13"/>
        <v>0</v>
      </c>
      <c r="P168" s="63">
        <f t="shared" si="16"/>
        <v>0</v>
      </c>
      <c r="Q168" s="65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</row>
    <row r="169" spans="1:133" hidden="1" x14ac:dyDescent="0.2">
      <c r="A169" s="60">
        <v>5676</v>
      </c>
      <c r="B169" s="61">
        <v>519</v>
      </c>
      <c r="C169" s="62" t="s">
        <v>298</v>
      </c>
      <c r="D169" s="63">
        <f>+'[2]9500-7209-SFY22-A'!E167</f>
        <v>0</v>
      </c>
      <c r="E169" s="63"/>
      <c r="F169" s="63">
        <f t="shared" si="17"/>
        <v>0</v>
      </c>
      <c r="G169" s="63">
        <f>+'[2]9500-7209-SFY23-A'!E167</f>
        <v>0</v>
      </c>
      <c r="H169" s="63"/>
      <c r="I169" s="63">
        <f t="shared" si="14"/>
        <v>0</v>
      </c>
      <c r="J169" s="65"/>
      <c r="K169" s="63"/>
      <c r="L169" s="63">
        <f t="shared" si="12"/>
        <v>0</v>
      </c>
      <c r="M169" s="63"/>
      <c r="N169" s="63">
        <f t="shared" si="15"/>
        <v>0</v>
      </c>
      <c r="O169" s="63">
        <f t="shared" si="13"/>
        <v>0</v>
      </c>
      <c r="P169" s="63">
        <f t="shared" si="16"/>
        <v>0</v>
      </c>
      <c r="Q169" s="65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</row>
    <row r="170" spans="1:133" hidden="1" x14ac:dyDescent="0.2">
      <c r="A170" s="60">
        <v>5676</v>
      </c>
      <c r="B170" s="61">
        <v>520</v>
      </c>
      <c r="C170" s="62" t="s">
        <v>299</v>
      </c>
      <c r="D170" s="63">
        <f>+'[2]9500-7209-SFY22-A'!E168</f>
        <v>0</v>
      </c>
      <c r="E170" s="63"/>
      <c r="F170" s="63">
        <f t="shared" si="17"/>
        <v>0</v>
      </c>
      <c r="G170" s="63">
        <f>+'[2]9500-7209-SFY23-A'!E168</f>
        <v>0</v>
      </c>
      <c r="H170" s="63"/>
      <c r="I170" s="63">
        <f t="shared" si="14"/>
        <v>0</v>
      </c>
      <c r="J170" s="65"/>
      <c r="K170" s="63"/>
      <c r="L170" s="63">
        <f t="shared" si="12"/>
        <v>0</v>
      </c>
      <c r="M170" s="63"/>
      <c r="N170" s="63">
        <f t="shared" si="15"/>
        <v>0</v>
      </c>
      <c r="O170" s="63">
        <f t="shared" si="13"/>
        <v>0</v>
      </c>
      <c r="P170" s="63">
        <f t="shared" si="16"/>
        <v>0</v>
      </c>
      <c r="Q170" s="65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</row>
    <row r="171" spans="1:133" hidden="1" x14ac:dyDescent="0.2">
      <c r="A171" s="60">
        <v>5676</v>
      </c>
      <c r="B171" s="61">
        <v>521</v>
      </c>
      <c r="C171" s="62" t="s">
        <v>300</v>
      </c>
      <c r="D171" s="63">
        <f>+'[2]9500-7209-SFY22-A'!E169</f>
        <v>0</v>
      </c>
      <c r="E171" s="63"/>
      <c r="F171" s="63">
        <f t="shared" si="17"/>
        <v>0</v>
      </c>
      <c r="G171" s="63">
        <f>+'[2]9500-7209-SFY23-A'!E169</f>
        <v>0</v>
      </c>
      <c r="H171" s="63"/>
      <c r="I171" s="63">
        <f t="shared" si="14"/>
        <v>0</v>
      </c>
      <c r="J171" s="65"/>
      <c r="K171" s="63"/>
      <c r="L171" s="63">
        <f t="shared" si="12"/>
        <v>0</v>
      </c>
      <c r="M171" s="63"/>
      <c r="N171" s="63">
        <f t="shared" si="15"/>
        <v>0</v>
      </c>
      <c r="O171" s="63">
        <f t="shared" si="13"/>
        <v>0</v>
      </c>
      <c r="P171" s="63">
        <f t="shared" si="16"/>
        <v>0</v>
      </c>
      <c r="Q171" s="65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</row>
    <row r="172" spans="1:133" hidden="1" x14ac:dyDescent="0.2">
      <c r="A172" s="60">
        <v>5676</v>
      </c>
      <c r="B172" s="61">
        <v>522</v>
      </c>
      <c r="C172" s="62" t="s">
        <v>301</v>
      </c>
      <c r="D172" s="63">
        <f>+'[2]9500-7209-SFY22-A'!E170</f>
        <v>0</v>
      </c>
      <c r="E172" s="63"/>
      <c r="F172" s="63">
        <f t="shared" si="17"/>
        <v>0</v>
      </c>
      <c r="G172" s="63">
        <f>+'[2]9500-7209-SFY23-A'!E170</f>
        <v>0</v>
      </c>
      <c r="H172" s="63"/>
      <c r="I172" s="63">
        <f t="shared" si="14"/>
        <v>0</v>
      </c>
      <c r="J172" s="65"/>
      <c r="K172" s="63"/>
      <c r="L172" s="63">
        <f t="shared" si="12"/>
        <v>0</v>
      </c>
      <c r="M172" s="63"/>
      <c r="N172" s="63">
        <f t="shared" si="15"/>
        <v>0</v>
      </c>
      <c r="O172" s="63">
        <f t="shared" si="13"/>
        <v>0</v>
      </c>
      <c r="P172" s="63">
        <f t="shared" si="16"/>
        <v>0</v>
      </c>
      <c r="Q172" s="65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</row>
    <row r="173" spans="1:133" hidden="1" x14ac:dyDescent="0.2">
      <c r="A173" s="60">
        <v>5676</v>
      </c>
      <c r="B173" s="61">
        <v>523</v>
      </c>
      <c r="C173" s="62" t="s">
        <v>302</v>
      </c>
      <c r="D173" s="63">
        <f>+'[2]9500-7209-SFY22-A'!E171</f>
        <v>0</v>
      </c>
      <c r="E173" s="63"/>
      <c r="F173" s="63">
        <f t="shared" si="17"/>
        <v>0</v>
      </c>
      <c r="G173" s="63">
        <f>+'[2]9500-7209-SFY23-A'!E171</f>
        <v>0</v>
      </c>
      <c r="H173" s="63"/>
      <c r="I173" s="63">
        <f t="shared" si="14"/>
        <v>0</v>
      </c>
      <c r="J173" s="65"/>
      <c r="K173" s="63"/>
      <c r="L173" s="63">
        <f t="shared" si="12"/>
        <v>0</v>
      </c>
      <c r="M173" s="63"/>
      <c r="N173" s="63">
        <f t="shared" si="15"/>
        <v>0</v>
      </c>
      <c r="O173" s="63">
        <f t="shared" si="13"/>
        <v>0</v>
      </c>
      <c r="P173" s="63">
        <f t="shared" si="16"/>
        <v>0</v>
      </c>
      <c r="Q173" s="65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</row>
    <row r="174" spans="1:133" hidden="1" x14ac:dyDescent="0.2">
      <c r="A174" s="60">
        <v>5676</v>
      </c>
      <c r="B174" s="61">
        <v>529</v>
      </c>
      <c r="C174" s="62" t="s">
        <v>303</v>
      </c>
      <c r="D174" s="63">
        <f>+'[2]9500-7209-SFY22-A'!E172</f>
        <v>0</v>
      </c>
      <c r="E174" s="63"/>
      <c r="F174" s="63">
        <f t="shared" si="17"/>
        <v>0</v>
      </c>
      <c r="G174" s="63">
        <f>+'[2]9500-7209-SFY23-A'!E172</f>
        <v>0</v>
      </c>
      <c r="H174" s="63"/>
      <c r="I174" s="63">
        <f t="shared" si="14"/>
        <v>0</v>
      </c>
      <c r="J174" s="65"/>
      <c r="K174" s="63"/>
      <c r="L174" s="63">
        <f t="shared" si="12"/>
        <v>0</v>
      </c>
      <c r="M174" s="63"/>
      <c r="N174" s="63">
        <f t="shared" si="15"/>
        <v>0</v>
      </c>
      <c r="O174" s="63">
        <f t="shared" si="13"/>
        <v>0</v>
      </c>
      <c r="P174" s="63">
        <f t="shared" si="16"/>
        <v>0</v>
      </c>
      <c r="Q174" s="65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</row>
    <row r="175" spans="1:133" hidden="1" x14ac:dyDescent="0.2">
      <c r="A175" s="60">
        <v>5676</v>
      </c>
      <c r="B175" s="61">
        <v>530</v>
      </c>
      <c r="C175" s="62" t="s">
        <v>304</v>
      </c>
      <c r="D175" s="63">
        <f>+'[2]9500-7209-SFY22-A'!E173</f>
        <v>0</v>
      </c>
      <c r="E175" s="63"/>
      <c r="F175" s="63">
        <f t="shared" si="17"/>
        <v>0</v>
      </c>
      <c r="G175" s="63">
        <f>+'[2]9500-7209-SFY23-A'!E173</f>
        <v>0</v>
      </c>
      <c r="H175" s="63"/>
      <c r="I175" s="63">
        <f t="shared" si="14"/>
        <v>0</v>
      </c>
      <c r="J175" s="65"/>
      <c r="K175" s="63"/>
      <c r="L175" s="63">
        <f t="shared" si="12"/>
        <v>0</v>
      </c>
      <c r="M175" s="63"/>
      <c r="N175" s="63">
        <f t="shared" si="15"/>
        <v>0</v>
      </c>
      <c r="O175" s="63">
        <f t="shared" si="13"/>
        <v>0</v>
      </c>
      <c r="P175" s="63">
        <f t="shared" si="16"/>
        <v>0</v>
      </c>
      <c r="Q175" s="65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</row>
    <row r="176" spans="1:133" hidden="1" x14ac:dyDescent="0.2">
      <c r="A176" s="60">
        <v>5676</v>
      </c>
      <c r="B176" s="61">
        <v>531</v>
      </c>
      <c r="C176" s="62" t="s">
        <v>305</v>
      </c>
      <c r="D176" s="63">
        <f>+'[2]9500-7209-SFY22-A'!E174</f>
        <v>0</v>
      </c>
      <c r="E176" s="63"/>
      <c r="F176" s="63">
        <f t="shared" si="17"/>
        <v>0</v>
      </c>
      <c r="G176" s="63">
        <f>+'[2]9500-7209-SFY23-A'!E174</f>
        <v>0</v>
      </c>
      <c r="H176" s="63"/>
      <c r="I176" s="63">
        <f t="shared" si="14"/>
        <v>0</v>
      </c>
      <c r="J176" s="65"/>
      <c r="K176" s="63"/>
      <c r="L176" s="63">
        <f t="shared" si="12"/>
        <v>0</v>
      </c>
      <c r="M176" s="63"/>
      <c r="N176" s="63">
        <f t="shared" si="15"/>
        <v>0</v>
      </c>
      <c r="O176" s="63">
        <f t="shared" si="13"/>
        <v>0</v>
      </c>
      <c r="P176" s="63">
        <f t="shared" si="16"/>
        <v>0</v>
      </c>
      <c r="Q176" s="65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</row>
    <row r="177" spans="1:133" hidden="1" x14ac:dyDescent="0.2">
      <c r="A177" s="60">
        <v>5676</v>
      </c>
      <c r="B177" s="61">
        <v>533</v>
      </c>
      <c r="C177" s="62" t="s">
        <v>306</v>
      </c>
      <c r="D177" s="63">
        <f>+'[2]9500-7209-SFY22-A'!E175</f>
        <v>0</v>
      </c>
      <c r="E177" s="63"/>
      <c r="F177" s="63">
        <f t="shared" si="17"/>
        <v>0</v>
      </c>
      <c r="G177" s="63">
        <f>+'[2]9500-7209-SFY23-A'!E175</f>
        <v>0</v>
      </c>
      <c r="H177" s="63"/>
      <c r="I177" s="63">
        <f t="shared" si="14"/>
        <v>0</v>
      </c>
      <c r="J177" s="65"/>
      <c r="K177" s="63"/>
      <c r="L177" s="63">
        <f t="shared" si="12"/>
        <v>0</v>
      </c>
      <c r="M177" s="63"/>
      <c r="N177" s="63">
        <f t="shared" si="15"/>
        <v>0</v>
      </c>
      <c r="O177" s="63">
        <f t="shared" si="13"/>
        <v>0</v>
      </c>
      <c r="P177" s="63">
        <f t="shared" si="16"/>
        <v>0</v>
      </c>
      <c r="Q177" s="65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</row>
    <row r="178" spans="1:133" hidden="1" x14ac:dyDescent="0.2">
      <c r="A178" s="60">
        <v>5676</v>
      </c>
      <c r="B178" s="61">
        <v>534</v>
      </c>
      <c r="C178" s="62" t="s">
        <v>307</v>
      </c>
      <c r="D178" s="63">
        <f>+'[2]9500-7209-SFY22-A'!E176</f>
        <v>0</v>
      </c>
      <c r="E178" s="63"/>
      <c r="F178" s="63">
        <f t="shared" si="17"/>
        <v>0</v>
      </c>
      <c r="G178" s="63">
        <f>+'[2]9500-7209-SFY23-A'!E176</f>
        <v>0</v>
      </c>
      <c r="H178" s="63"/>
      <c r="I178" s="63">
        <f t="shared" si="14"/>
        <v>0</v>
      </c>
      <c r="J178" s="65"/>
      <c r="K178" s="63"/>
      <c r="L178" s="63">
        <f t="shared" si="12"/>
        <v>0</v>
      </c>
      <c r="M178" s="63"/>
      <c r="N178" s="63">
        <f t="shared" si="15"/>
        <v>0</v>
      </c>
      <c r="O178" s="63">
        <f t="shared" si="13"/>
        <v>0</v>
      </c>
      <c r="P178" s="63">
        <f t="shared" si="16"/>
        <v>0</v>
      </c>
      <c r="Q178" s="65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</row>
    <row r="179" spans="1:133" hidden="1" x14ac:dyDescent="0.2">
      <c r="A179" s="60">
        <v>5676</v>
      </c>
      <c r="B179" s="61">
        <v>535</v>
      </c>
      <c r="C179" s="62" t="s">
        <v>308</v>
      </c>
      <c r="D179" s="63">
        <f>+'[2]9500-7209-SFY22-A'!E177</f>
        <v>0</v>
      </c>
      <c r="E179" s="63"/>
      <c r="F179" s="63">
        <f t="shared" si="17"/>
        <v>0</v>
      </c>
      <c r="G179" s="63">
        <f>+'[2]9500-7209-SFY23-A'!E177</f>
        <v>0</v>
      </c>
      <c r="H179" s="63"/>
      <c r="I179" s="63">
        <f t="shared" si="14"/>
        <v>0</v>
      </c>
      <c r="J179" s="65"/>
      <c r="K179" s="63"/>
      <c r="L179" s="63">
        <f t="shared" si="12"/>
        <v>0</v>
      </c>
      <c r="M179" s="63"/>
      <c r="N179" s="63">
        <f t="shared" si="15"/>
        <v>0</v>
      </c>
      <c r="O179" s="63">
        <f t="shared" si="13"/>
        <v>0</v>
      </c>
      <c r="P179" s="63">
        <f t="shared" si="16"/>
        <v>0</v>
      </c>
      <c r="Q179" s="65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</row>
    <row r="180" spans="1:133" hidden="1" x14ac:dyDescent="0.2">
      <c r="A180" s="60">
        <v>5676</v>
      </c>
      <c r="B180" s="61">
        <v>536</v>
      </c>
      <c r="C180" s="62" t="s">
        <v>309</v>
      </c>
      <c r="D180" s="63">
        <f>+'[2]9500-7209-SFY22-A'!E178</f>
        <v>0</v>
      </c>
      <c r="E180" s="63"/>
      <c r="F180" s="63">
        <f t="shared" si="17"/>
        <v>0</v>
      </c>
      <c r="G180" s="63">
        <f>+'[2]9500-7209-SFY23-A'!E178</f>
        <v>0</v>
      </c>
      <c r="H180" s="63"/>
      <c r="I180" s="63">
        <f t="shared" si="14"/>
        <v>0</v>
      </c>
      <c r="J180" s="65"/>
      <c r="K180" s="63"/>
      <c r="L180" s="63">
        <f t="shared" si="12"/>
        <v>0</v>
      </c>
      <c r="M180" s="63"/>
      <c r="N180" s="63">
        <f t="shared" si="15"/>
        <v>0</v>
      </c>
      <c r="O180" s="63">
        <f t="shared" si="13"/>
        <v>0</v>
      </c>
      <c r="P180" s="63">
        <f t="shared" si="16"/>
        <v>0</v>
      </c>
      <c r="Q180" s="65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</row>
    <row r="181" spans="1:133" hidden="1" x14ac:dyDescent="0.2">
      <c r="A181" s="60">
        <v>5676</v>
      </c>
      <c r="B181" s="61">
        <v>537</v>
      </c>
      <c r="C181" s="62" t="s">
        <v>310</v>
      </c>
      <c r="D181" s="63">
        <f>+'[2]9500-7209-SFY22-A'!E179</f>
        <v>0</v>
      </c>
      <c r="E181" s="63"/>
      <c r="F181" s="63">
        <f t="shared" si="17"/>
        <v>0</v>
      </c>
      <c r="G181" s="63">
        <f>+'[2]9500-7209-SFY23-A'!E179</f>
        <v>0</v>
      </c>
      <c r="H181" s="63"/>
      <c r="I181" s="63">
        <f t="shared" si="14"/>
        <v>0</v>
      </c>
      <c r="J181" s="65"/>
      <c r="K181" s="63"/>
      <c r="L181" s="63">
        <f t="shared" si="12"/>
        <v>0</v>
      </c>
      <c r="M181" s="63"/>
      <c r="N181" s="63">
        <f t="shared" si="15"/>
        <v>0</v>
      </c>
      <c r="O181" s="63">
        <f t="shared" si="13"/>
        <v>0</v>
      </c>
      <c r="P181" s="63">
        <f t="shared" si="16"/>
        <v>0</v>
      </c>
      <c r="Q181" s="65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</row>
    <row r="182" spans="1:133" hidden="1" x14ac:dyDescent="0.2">
      <c r="A182" s="60">
        <v>5676</v>
      </c>
      <c r="B182" s="61">
        <v>538</v>
      </c>
      <c r="C182" s="62" t="s">
        <v>311</v>
      </c>
      <c r="D182" s="63">
        <f>+'[2]9500-7209-SFY22-A'!E180</f>
        <v>0</v>
      </c>
      <c r="E182" s="63"/>
      <c r="F182" s="63">
        <f t="shared" si="17"/>
        <v>0</v>
      </c>
      <c r="G182" s="63">
        <f>+'[2]9500-7209-SFY23-A'!E180</f>
        <v>0</v>
      </c>
      <c r="H182" s="63"/>
      <c r="I182" s="63">
        <f t="shared" si="14"/>
        <v>0</v>
      </c>
      <c r="J182" s="65"/>
      <c r="K182" s="63"/>
      <c r="L182" s="63">
        <f t="shared" si="12"/>
        <v>0</v>
      </c>
      <c r="M182" s="63"/>
      <c r="N182" s="63">
        <f t="shared" si="15"/>
        <v>0</v>
      </c>
      <c r="O182" s="63">
        <f t="shared" si="13"/>
        <v>0</v>
      </c>
      <c r="P182" s="63">
        <f t="shared" si="16"/>
        <v>0</v>
      </c>
      <c r="Q182" s="65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</row>
    <row r="183" spans="1:133" hidden="1" x14ac:dyDescent="0.2">
      <c r="A183" s="60">
        <v>5676</v>
      </c>
      <c r="B183" s="61">
        <v>540</v>
      </c>
      <c r="C183" s="62" t="s">
        <v>312</v>
      </c>
      <c r="D183" s="63">
        <f>+'[2]9500-7209-SFY22-A'!E181</f>
        <v>0</v>
      </c>
      <c r="E183" s="63"/>
      <c r="F183" s="63">
        <f t="shared" si="17"/>
        <v>0</v>
      </c>
      <c r="G183" s="63">
        <f>+'[2]9500-7209-SFY23-A'!E181</f>
        <v>0</v>
      </c>
      <c r="H183" s="63"/>
      <c r="I183" s="63">
        <f t="shared" si="14"/>
        <v>0</v>
      </c>
      <c r="J183" s="65"/>
      <c r="K183" s="63"/>
      <c r="L183" s="63">
        <f t="shared" si="12"/>
        <v>0</v>
      </c>
      <c r="M183" s="63"/>
      <c r="N183" s="63">
        <f t="shared" si="15"/>
        <v>0</v>
      </c>
      <c r="O183" s="63">
        <f t="shared" si="13"/>
        <v>0</v>
      </c>
      <c r="P183" s="63">
        <f t="shared" si="16"/>
        <v>0</v>
      </c>
      <c r="Q183" s="65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</row>
    <row r="184" spans="1:133" hidden="1" x14ac:dyDescent="0.2">
      <c r="A184" s="60">
        <v>5676</v>
      </c>
      <c r="B184" s="61">
        <v>541</v>
      </c>
      <c r="C184" s="62" t="s">
        <v>313</v>
      </c>
      <c r="D184" s="63">
        <f>+'[2]9500-7209-SFY22-A'!E182</f>
        <v>0</v>
      </c>
      <c r="E184" s="63"/>
      <c r="F184" s="63">
        <f t="shared" si="17"/>
        <v>0</v>
      </c>
      <c r="G184" s="63">
        <f>+'[2]9500-7209-SFY23-A'!E182</f>
        <v>0</v>
      </c>
      <c r="H184" s="63"/>
      <c r="I184" s="63">
        <f t="shared" si="14"/>
        <v>0</v>
      </c>
      <c r="J184" s="65"/>
      <c r="K184" s="63"/>
      <c r="L184" s="63">
        <f t="shared" si="12"/>
        <v>0</v>
      </c>
      <c r="M184" s="63"/>
      <c r="N184" s="63">
        <f t="shared" si="15"/>
        <v>0</v>
      </c>
      <c r="O184" s="63">
        <f t="shared" si="13"/>
        <v>0</v>
      </c>
      <c r="P184" s="63">
        <f t="shared" si="16"/>
        <v>0</v>
      </c>
      <c r="Q184" s="65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</row>
    <row r="185" spans="1:133" hidden="1" x14ac:dyDescent="0.2">
      <c r="A185" s="60">
        <v>5676</v>
      </c>
      <c r="B185" s="61">
        <v>542</v>
      </c>
      <c r="C185" s="62" t="s">
        <v>314</v>
      </c>
      <c r="D185" s="63">
        <f>+'[2]9500-7209-SFY22-A'!E183</f>
        <v>0</v>
      </c>
      <c r="E185" s="63"/>
      <c r="F185" s="63">
        <f t="shared" si="17"/>
        <v>0</v>
      </c>
      <c r="G185" s="63">
        <f>+'[2]9500-7209-SFY23-A'!E183</f>
        <v>0</v>
      </c>
      <c r="H185" s="63"/>
      <c r="I185" s="63">
        <f t="shared" si="14"/>
        <v>0</v>
      </c>
      <c r="J185" s="65"/>
      <c r="K185" s="63"/>
      <c r="L185" s="63">
        <f t="shared" si="12"/>
        <v>0</v>
      </c>
      <c r="M185" s="63"/>
      <c r="N185" s="63">
        <f t="shared" si="15"/>
        <v>0</v>
      </c>
      <c r="O185" s="63">
        <f t="shared" si="13"/>
        <v>0</v>
      </c>
      <c r="P185" s="63">
        <f t="shared" si="16"/>
        <v>0</v>
      </c>
      <c r="Q185" s="65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</row>
    <row r="186" spans="1:133" hidden="1" x14ac:dyDescent="0.2">
      <c r="A186" s="60">
        <v>5676</v>
      </c>
      <c r="B186" s="61">
        <v>543</v>
      </c>
      <c r="C186" s="62" t="s">
        <v>315</v>
      </c>
      <c r="D186" s="63">
        <f>+'[2]9500-7209-SFY22-A'!E184</f>
        <v>0</v>
      </c>
      <c r="E186" s="63"/>
      <c r="F186" s="63">
        <f t="shared" si="17"/>
        <v>0</v>
      </c>
      <c r="G186" s="63">
        <f>+'[2]9500-7209-SFY23-A'!E184</f>
        <v>0</v>
      </c>
      <c r="H186" s="63"/>
      <c r="I186" s="63">
        <f t="shared" si="14"/>
        <v>0</v>
      </c>
      <c r="J186" s="65"/>
      <c r="K186" s="63"/>
      <c r="L186" s="63">
        <f t="shared" si="12"/>
        <v>0</v>
      </c>
      <c r="M186" s="63"/>
      <c r="N186" s="63">
        <f t="shared" si="15"/>
        <v>0</v>
      </c>
      <c r="O186" s="63">
        <f t="shared" si="13"/>
        <v>0</v>
      </c>
      <c r="P186" s="63">
        <f t="shared" si="16"/>
        <v>0</v>
      </c>
      <c r="Q186" s="65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</row>
    <row r="187" spans="1:133" hidden="1" x14ac:dyDescent="0.2">
      <c r="A187" s="60">
        <v>5676</v>
      </c>
      <c r="B187" s="61">
        <v>544</v>
      </c>
      <c r="C187" s="62" t="s">
        <v>316</v>
      </c>
      <c r="D187" s="63">
        <f>+'[2]9500-7209-SFY22-A'!E185</f>
        <v>0</v>
      </c>
      <c r="E187" s="63"/>
      <c r="F187" s="63">
        <f t="shared" si="17"/>
        <v>0</v>
      </c>
      <c r="G187" s="63">
        <f>+'[2]9500-7209-SFY23-A'!E185</f>
        <v>0</v>
      </c>
      <c r="H187" s="63"/>
      <c r="I187" s="63">
        <f t="shared" si="14"/>
        <v>0</v>
      </c>
      <c r="J187" s="65"/>
      <c r="K187" s="63"/>
      <c r="L187" s="63">
        <f t="shared" si="12"/>
        <v>0</v>
      </c>
      <c r="M187" s="63"/>
      <c r="N187" s="63">
        <f t="shared" si="15"/>
        <v>0</v>
      </c>
      <c r="O187" s="63">
        <f t="shared" si="13"/>
        <v>0</v>
      </c>
      <c r="P187" s="63">
        <f t="shared" si="16"/>
        <v>0</v>
      </c>
      <c r="Q187" s="65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</row>
    <row r="188" spans="1:133" hidden="1" x14ac:dyDescent="0.2">
      <c r="A188" s="60">
        <v>5676</v>
      </c>
      <c r="B188" s="61">
        <v>545</v>
      </c>
      <c r="C188" s="62" t="s">
        <v>317</v>
      </c>
      <c r="D188" s="63">
        <f>+'[2]9500-7209-SFY22-A'!E186</f>
        <v>0</v>
      </c>
      <c r="E188" s="63"/>
      <c r="F188" s="63">
        <f t="shared" si="17"/>
        <v>0</v>
      </c>
      <c r="G188" s="63">
        <f>+'[2]9500-7209-SFY23-A'!E186</f>
        <v>0</v>
      </c>
      <c r="H188" s="63"/>
      <c r="I188" s="63">
        <f t="shared" si="14"/>
        <v>0</v>
      </c>
      <c r="J188" s="65"/>
      <c r="K188" s="63"/>
      <c r="L188" s="63">
        <f t="shared" si="12"/>
        <v>0</v>
      </c>
      <c r="M188" s="63"/>
      <c r="N188" s="63">
        <f t="shared" si="15"/>
        <v>0</v>
      </c>
      <c r="O188" s="63">
        <f t="shared" si="13"/>
        <v>0</v>
      </c>
      <c r="P188" s="63">
        <f t="shared" si="16"/>
        <v>0</v>
      </c>
      <c r="Q188" s="65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</row>
    <row r="189" spans="1:133" hidden="1" x14ac:dyDescent="0.2">
      <c r="A189" s="60">
        <v>5676</v>
      </c>
      <c r="B189" s="61">
        <v>546</v>
      </c>
      <c r="C189" s="62" t="s">
        <v>318</v>
      </c>
      <c r="D189" s="63">
        <f>+'[2]9500-7209-SFY22-A'!E187</f>
        <v>0</v>
      </c>
      <c r="E189" s="63"/>
      <c r="F189" s="63">
        <f t="shared" si="17"/>
        <v>0</v>
      </c>
      <c r="G189" s="63">
        <f>+'[2]9500-7209-SFY23-A'!E187</f>
        <v>0</v>
      </c>
      <c r="H189" s="63"/>
      <c r="I189" s="63">
        <f t="shared" si="14"/>
        <v>0</v>
      </c>
      <c r="J189" s="65"/>
      <c r="K189" s="63"/>
      <c r="L189" s="63">
        <f t="shared" si="12"/>
        <v>0</v>
      </c>
      <c r="M189" s="63"/>
      <c r="N189" s="63">
        <f t="shared" si="15"/>
        <v>0</v>
      </c>
      <c r="O189" s="63">
        <f t="shared" si="13"/>
        <v>0</v>
      </c>
      <c r="P189" s="63">
        <f t="shared" si="16"/>
        <v>0</v>
      </c>
      <c r="Q189" s="65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</row>
    <row r="190" spans="1:133" hidden="1" x14ac:dyDescent="0.2">
      <c r="A190" s="60">
        <v>5676</v>
      </c>
      <c r="B190" s="61">
        <v>547</v>
      </c>
      <c r="C190" s="62" t="s">
        <v>319</v>
      </c>
      <c r="D190" s="63">
        <f>+'[2]9500-7209-SFY22-A'!E188</f>
        <v>0</v>
      </c>
      <c r="E190" s="63"/>
      <c r="F190" s="63">
        <f t="shared" si="17"/>
        <v>0</v>
      </c>
      <c r="G190" s="63">
        <f>+'[2]9500-7209-SFY23-A'!E188</f>
        <v>0</v>
      </c>
      <c r="H190" s="63"/>
      <c r="I190" s="63">
        <f t="shared" si="14"/>
        <v>0</v>
      </c>
      <c r="J190" s="65"/>
      <c r="K190" s="63"/>
      <c r="L190" s="63">
        <f t="shared" si="12"/>
        <v>0</v>
      </c>
      <c r="M190" s="63"/>
      <c r="N190" s="63">
        <f t="shared" si="15"/>
        <v>0</v>
      </c>
      <c r="O190" s="63">
        <f t="shared" si="13"/>
        <v>0</v>
      </c>
      <c r="P190" s="63">
        <f t="shared" si="16"/>
        <v>0</v>
      </c>
      <c r="Q190" s="65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</row>
    <row r="191" spans="1:133" hidden="1" x14ac:dyDescent="0.2">
      <c r="A191" s="60">
        <v>5676</v>
      </c>
      <c r="B191" s="61">
        <v>548</v>
      </c>
      <c r="C191" s="62" t="s">
        <v>320</v>
      </c>
      <c r="D191" s="63">
        <f>+'[2]9500-7209-SFY22-A'!E189</f>
        <v>0</v>
      </c>
      <c r="E191" s="63"/>
      <c r="F191" s="63">
        <f t="shared" si="17"/>
        <v>0</v>
      </c>
      <c r="G191" s="63">
        <f>+'[2]9500-7209-SFY23-A'!E189</f>
        <v>0</v>
      </c>
      <c r="H191" s="63"/>
      <c r="I191" s="63">
        <f t="shared" si="14"/>
        <v>0</v>
      </c>
      <c r="J191" s="65"/>
      <c r="K191" s="63"/>
      <c r="L191" s="63">
        <f t="shared" si="12"/>
        <v>0</v>
      </c>
      <c r="M191" s="63"/>
      <c r="N191" s="63">
        <f t="shared" si="15"/>
        <v>0</v>
      </c>
      <c r="O191" s="63">
        <f t="shared" si="13"/>
        <v>0</v>
      </c>
      <c r="P191" s="63">
        <f t="shared" si="16"/>
        <v>0</v>
      </c>
      <c r="Q191" s="65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</row>
    <row r="192" spans="1:133" hidden="1" x14ac:dyDescent="0.2">
      <c r="A192" s="60">
        <v>5676</v>
      </c>
      <c r="B192" s="61">
        <v>549</v>
      </c>
      <c r="C192" s="62" t="s">
        <v>321</v>
      </c>
      <c r="D192" s="63">
        <f>+'[2]9500-7209-SFY22-A'!E190</f>
        <v>0</v>
      </c>
      <c r="E192" s="63"/>
      <c r="F192" s="63">
        <f t="shared" si="17"/>
        <v>0</v>
      </c>
      <c r="G192" s="63">
        <f>+'[2]9500-7209-SFY23-A'!E190</f>
        <v>0</v>
      </c>
      <c r="H192" s="63"/>
      <c r="I192" s="63">
        <f t="shared" si="14"/>
        <v>0</v>
      </c>
      <c r="J192" s="65"/>
      <c r="K192" s="63"/>
      <c r="L192" s="63">
        <f t="shared" si="12"/>
        <v>0</v>
      </c>
      <c r="M192" s="63"/>
      <c r="N192" s="63">
        <f t="shared" si="15"/>
        <v>0</v>
      </c>
      <c r="O192" s="63">
        <f t="shared" si="13"/>
        <v>0</v>
      </c>
      <c r="P192" s="63">
        <f t="shared" si="16"/>
        <v>0</v>
      </c>
      <c r="Q192" s="65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</row>
    <row r="193" spans="1:133" hidden="1" x14ac:dyDescent="0.2">
      <c r="A193" s="60">
        <v>5676</v>
      </c>
      <c r="B193" s="61">
        <v>550</v>
      </c>
      <c r="C193" s="62" t="s">
        <v>322</v>
      </c>
      <c r="D193" s="63">
        <f>+'[2]9500-7209-SFY22-A'!E191</f>
        <v>0</v>
      </c>
      <c r="E193" s="63"/>
      <c r="F193" s="63">
        <f t="shared" si="17"/>
        <v>0</v>
      </c>
      <c r="G193" s="63">
        <f>+'[2]9500-7209-SFY23-A'!E191</f>
        <v>0</v>
      </c>
      <c r="H193" s="63"/>
      <c r="I193" s="63">
        <f t="shared" si="14"/>
        <v>0</v>
      </c>
      <c r="J193" s="65"/>
      <c r="K193" s="63"/>
      <c r="L193" s="63">
        <f t="shared" si="12"/>
        <v>0</v>
      </c>
      <c r="M193" s="63"/>
      <c r="N193" s="63">
        <f t="shared" si="15"/>
        <v>0</v>
      </c>
      <c r="O193" s="63">
        <f t="shared" si="13"/>
        <v>0</v>
      </c>
      <c r="P193" s="63">
        <f t="shared" si="16"/>
        <v>0</v>
      </c>
      <c r="Q193" s="65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</row>
    <row r="194" spans="1:133" hidden="1" x14ac:dyDescent="0.2">
      <c r="A194" s="60">
        <v>5676</v>
      </c>
      <c r="B194" s="61">
        <v>557</v>
      </c>
      <c r="C194" s="62" t="s">
        <v>323</v>
      </c>
      <c r="D194" s="63">
        <f>+'[2]9500-7209-SFY22-A'!E192</f>
        <v>0</v>
      </c>
      <c r="E194" s="63"/>
      <c r="F194" s="63">
        <f t="shared" si="17"/>
        <v>0</v>
      </c>
      <c r="G194" s="63">
        <f>+'[2]9500-7209-SFY23-A'!E192</f>
        <v>0</v>
      </c>
      <c r="H194" s="63"/>
      <c r="I194" s="63">
        <f t="shared" si="14"/>
        <v>0</v>
      </c>
      <c r="J194" s="65"/>
      <c r="K194" s="63"/>
      <c r="L194" s="63">
        <f t="shared" si="12"/>
        <v>0</v>
      </c>
      <c r="M194" s="63"/>
      <c r="N194" s="63">
        <f t="shared" si="15"/>
        <v>0</v>
      </c>
      <c r="O194" s="63">
        <f t="shared" si="13"/>
        <v>0</v>
      </c>
      <c r="P194" s="63">
        <f t="shared" si="16"/>
        <v>0</v>
      </c>
      <c r="Q194" s="65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</row>
    <row r="195" spans="1:133" hidden="1" x14ac:dyDescent="0.2">
      <c r="A195" s="60">
        <v>5676</v>
      </c>
      <c r="B195" s="61">
        <v>558</v>
      </c>
      <c r="C195" s="62" t="s">
        <v>324</v>
      </c>
      <c r="D195" s="63">
        <f>+'[2]9500-7209-SFY22-A'!E193</f>
        <v>0</v>
      </c>
      <c r="E195" s="63"/>
      <c r="F195" s="63">
        <f t="shared" si="17"/>
        <v>0</v>
      </c>
      <c r="G195" s="63">
        <f>+'[2]9500-7209-SFY23-A'!E193</f>
        <v>0</v>
      </c>
      <c r="H195" s="63"/>
      <c r="I195" s="63">
        <f t="shared" si="14"/>
        <v>0</v>
      </c>
      <c r="J195" s="65"/>
      <c r="K195" s="63"/>
      <c r="L195" s="63">
        <f t="shared" si="12"/>
        <v>0</v>
      </c>
      <c r="M195" s="63"/>
      <c r="N195" s="63">
        <f t="shared" si="15"/>
        <v>0</v>
      </c>
      <c r="O195" s="63">
        <f t="shared" si="13"/>
        <v>0</v>
      </c>
      <c r="P195" s="63">
        <f t="shared" si="16"/>
        <v>0</v>
      </c>
      <c r="Q195" s="65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</row>
    <row r="196" spans="1:133" hidden="1" x14ac:dyDescent="0.2">
      <c r="A196" s="60">
        <v>5676</v>
      </c>
      <c r="B196" s="61">
        <v>561</v>
      </c>
      <c r="C196" s="62" t="s">
        <v>325</v>
      </c>
      <c r="D196" s="63">
        <f>+'[2]9500-7209-SFY22-A'!E194</f>
        <v>0</v>
      </c>
      <c r="E196" s="63"/>
      <c r="F196" s="63">
        <f t="shared" si="17"/>
        <v>0</v>
      </c>
      <c r="G196" s="63">
        <f>+'[2]9500-7209-SFY23-A'!E194</f>
        <v>0</v>
      </c>
      <c r="H196" s="63"/>
      <c r="I196" s="63">
        <f t="shared" si="14"/>
        <v>0</v>
      </c>
      <c r="J196" s="65"/>
      <c r="K196" s="63"/>
      <c r="L196" s="63">
        <f t="shared" si="12"/>
        <v>0</v>
      </c>
      <c r="M196" s="63"/>
      <c r="N196" s="63">
        <f t="shared" si="15"/>
        <v>0</v>
      </c>
      <c r="O196" s="63">
        <f t="shared" si="13"/>
        <v>0</v>
      </c>
      <c r="P196" s="63">
        <f t="shared" si="16"/>
        <v>0</v>
      </c>
      <c r="Q196" s="65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</row>
    <row r="197" spans="1:133" hidden="1" x14ac:dyDescent="0.2">
      <c r="A197" s="60">
        <v>5676</v>
      </c>
      <c r="B197" s="61">
        <v>562</v>
      </c>
      <c r="C197" s="62" t="s">
        <v>326</v>
      </c>
      <c r="D197" s="63">
        <f>+'[2]9500-7209-SFY22-A'!E195</f>
        <v>0</v>
      </c>
      <c r="E197" s="63"/>
      <c r="F197" s="63">
        <f t="shared" si="17"/>
        <v>0</v>
      </c>
      <c r="G197" s="63">
        <f>+'[2]9500-7209-SFY23-A'!E195</f>
        <v>0</v>
      </c>
      <c r="H197" s="63"/>
      <c r="I197" s="63">
        <f t="shared" si="14"/>
        <v>0</v>
      </c>
      <c r="J197" s="65"/>
      <c r="K197" s="63"/>
      <c r="L197" s="63">
        <f t="shared" si="12"/>
        <v>0</v>
      </c>
      <c r="M197" s="63"/>
      <c r="N197" s="63">
        <f t="shared" si="15"/>
        <v>0</v>
      </c>
      <c r="O197" s="63">
        <f t="shared" si="13"/>
        <v>0</v>
      </c>
      <c r="P197" s="63">
        <f t="shared" si="16"/>
        <v>0</v>
      </c>
      <c r="Q197" s="65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</row>
    <row r="198" spans="1:133" hidden="1" x14ac:dyDescent="0.2">
      <c r="A198" s="60">
        <v>5676</v>
      </c>
      <c r="B198" s="61">
        <v>563</v>
      </c>
      <c r="C198" s="62" t="s">
        <v>327</v>
      </c>
      <c r="D198" s="63">
        <f>+'[2]9500-7209-SFY22-A'!E196</f>
        <v>0</v>
      </c>
      <c r="E198" s="63"/>
      <c r="F198" s="63">
        <f t="shared" si="17"/>
        <v>0</v>
      </c>
      <c r="G198" s="63">
        <f>+'[2]9500-7209-SFY23-A'!E196</f>
        <v>0</v>
      </c>
      <c r="H198" s="63"/>
      <c r="I198" s="63">
        <f t="shared" si="14"/>
        <v>0</v>
      </c>
      <c r="J198" s="65"/>
      <c r="K198" s="63"/>
      <c r="L198" s="63">
        <f t="shared" si="12"/>
        <v>0</v>
      </c>
      <c r="M198" s="63"/>
      <c r="N198" s="63">
        <f t="shared" si="15"/>
        <v>0</v>
      </c>
      <c r="O198" s="63">
        <f t="shared" si="13"/>
        <v>0</v>
      </c>
      <c r="P198" s="63">
        <f t="shared" si="16"/>
        <v>0</v>
      </c>
      <c r="Q198" s="65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</row>
    <row r="199" spans="1:133" hidden="1" x14ac:dyDescent="0.2">
      <c r="A199" s="60">
        <v>5676</v>
      </c>
      <c r="B199" s="61">
        <v>564</v>
      </c>
      <c r="C199" s="62" t="s">
        <v>328</v>
      </c>
      <c r="D199" s="63">
        <f>+'[2]9500-7209-SFY22-A'!E197</f>
        <v>0</v>
      </c>
      <c r="E199" s="63"/>
      <c r="F199" s="63">
        <f t="shared" si="17"/>
        <v>0</v>
      </c>
      <c r="G199" s="63">
        <f>+'[2]9500-7209-SFY23-A'!E197</f>
        <v>0</v>
      </c>
      <c r="H199" s="63"/>
      <c r="I199" s="63">
        <f t="shared" si="14"/>
        <v>0</v>
      </c>
      <c r="J199" s="65"/>
      <c r="K199" s="63"/>
      <c r="L199" s="63">
        <f t="shared" si="12"/>
        <v>0</v>
      </c>
      <c r="M199" s="63"/>
      <c r="N199" s="63">
        <f t="shared" si="15"/>
        <v>0</v>
      </c>
      <c r="O199" s="63">
        <f t="shared" si="13"/>
        <v>0</v>
      </c>
      <c r="P199" s="63">
        <f t="shared" si="16"/>
        <v>0</v>
      </c>
      <c r="Q199" s="65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</row>
    <row r="200" spans="1:133" hidden="1" x14ac:dyDescent="0.2">
      <c r="A200" s="60">
        <v>5676</v>
      </c>
      <c r="B200" s="61">
        <v>565</v>
      </c>
      <c r="C200" s="62" t="s">
        <v>329</v>
      </c>
      <c r="D200" s="63">
        <f>+'[2]9500-7209-SFY22-A'!E198</f>
        <v>0</v>
      </c>
      <c r="E200" s="63"/>
      <c r="F200" s="63">
        <f t="shared" si="17"/>
        <v>0</v>
      </c>
      <c r="G200" s="63">
        <f>+'[2]9500-7209-SFY23-A'!E198</f>
        <v>0</v>
      </c>
      <c r="H200" s="63"/>
      <c r="I200" s="63">
        <f t="shared" si="14"/>
        <v>0</v>
      </c>
      <c r="J200" s="65"/>
      <c r="K200" s="63"/>
      <c r="L200" s="63">
        <f t="shared" ref="L200:L221" si="18">E200*100%</f>
        <v>0</v>
      </c>
      <c r="M200" s="63"/>
      <c r="N200" s="63">
        <f t="shared" si="15"/>
        <v>0</v>
      </c>
      <c r="O200" s="63">
        <f t="shared" ref="O200:O221" si="19">H200*100%</f>
        <v>0</v>
      </c>
      <c r="P200" s="63">
        <f t="shared" si="16"/>
        <v>0</v>
      </c>
      <c r="Q200" s="65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</row>
    <row r="201" spans="1:133" hidden="1" x14ac:dyDescent="0.2">
      <c r="A201" s="60">
        <v>5676</v>
      </c>
      <c r="B201" s="61">
        <v>566</v>
      </c>
      <c r="C201" s="62" t="s">
        <v>330</v>
      </c>
      <c r="D201" s="63">
        <f>+'[2]9500-7209-SFY22-A'!E199</f>
        <v>0</v>
      </c>
      <c r="E201" s="63"/>
      <c r="F201" s="63">
        <f t="shared" si="17"/>
        <v>0</v>
      </c>
      <c r="G201" s="63">
        <f>+'[2]9500-7209-SFY23-A'!E199</f>
        <v>0</v>
      </c>
      <c r="H201" s="63"/>
      <c r="I201" s="63">
        <f t="shared" ref="I201:I221" si="20">+G201+H201</f>
        <v>0</v>
      </c>
      <c r="J201" s="65"/>
      <c r="K201" s="63"/>
      <c r="L201" s="63">
        <f t="shared" si="18"/>
        <v>0</v>
      </c>
      <c r="M201" s="63"/>
      <c r="N201" s="63">
        <f t="shared" ref="N201:N221" si="21">+L201+M201</f>
        <v>0</v>
      </c>
      <c r="O201" s="63">
        <f t="shared" si="19"/>
        <v>0</v>
      </c>
      <c r="P201" s="63">
        <f t="shared" ref="P201:P221" si="22">+N201+O201</f>
        <v>0</v>
      </c>
      <c r="Q201" s="65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</row>
    <row r="202" spans="1:133" hidden="1" x14ac:dyDescent="0.2">
      <c r="A202" s="60">
        <v>5676</v>
      </c>
      <c r="B202" s="61">
        <v>567</v>
      </c>
      <c r="C202" s="62" t="s">
        <v>331</v>
      </c>
      <c r="D202" s="63">
        <f>+'[2]9500-7209-SFY22-A'!E200</f>
        <v>0</v>
      </c>
      <c r="E202" s="63"/>
      <c r="F202" s="63">
        <f t="shared" ref="F202:F221" si="23">+D202+E202</f>
        <v>0</v>
      </c>
      <c r="G202" s="63">
        <f>+'[2]9500-7209-SFY23-A'!E200</f>
        <v>0</v>
      </c>
      <c r="H202" s="63"/>
      <c r="I202" s="63">
        <f t="shared" si="20"/>
        <v>0</v>
      </c>
      <c r="J202" s="65"/>
      <c r="K202" s="63"/>
      <c r="L202" s="63">
        <f t="shared" si="18"/>
        <v>0</v>
      </c>
      <c r="M202" s="63"/>
      <c r="N202" s="63">
        <f t="shared" si="21"/>
        <v>0</v>
      </c>
      <c r="O202" s="63">
        <f t="shared" si="19"/>
        <v>0</v>
      </c>
      <c r="P202" s="63">
        <f t="shared" si="22"/>
        <v>0</v>
      </c>
      <c r="Q202" s="65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</row>
    <row r="203" spans="1:133" hidden="1" x14ac:dyDescent="0.2">
      <c r="A203" s="60">
        <v>5676</v>
      </c>
      <c r="B203" s="61">
        <v>568</v>
      </c>
      <c r="C203" s="62" t="s">
        <v>332</v>
      </c>
      <c r="D203" s="63">
        <f>+'[2]9500-7209-SFY22-A'!E201</f>
        <v>0</v>
      </c>
      <c r="E203" s="63"/>
      <c r="F203" s="63">
        <f t="shared" si="23"/>
        <v>0</v>
      </c>
      <c r="G203" s="63">
        <f>+'[2]9500-7209-SFY23-A'!E201</f>
        <v>0</v>
      </c>
      <c r="H203" s="63"/>
      <c r="I203" s="63">
        <f t="shared" si="20"/>
        <v>0</v>
      </c>
      <c r="J203" s="65"/>
      <c r="K203" s="63"/>
      <c r="L203" s="63">
        <f t="shared" si="18"/>
        <v>0</v>
      </c>
      <c r="M203" s="63"/>
      <c r="N203" s="63">
        <f t="shared" si="21"/>
        <v>0</v>
      </c>
      <c r="O203" s="63">
        <f t="shared" si="19"/>
        <v>0</v>
      </c>
      <c r="P203" s="63">
        <f t="shared" si="22"/>
        <v>0</v>
      </c>
      <c r="Q203" s="65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</row>
    <row r="204" spans="1:133" hidden="1" x14ac:dyDescent="0.2">
      <c r="A204" s="60">
        <v>5676</v>
      </c>
      <c r="B204" s="61">
        <v>570</v>
      </c>
      <c r="C204" s="62" t="s">
        <v>333</v>
      </c>
      <c r="D204" s="63">
        <f>+'[2]9500-7209-SFY22-A'!E202</f>
        <v>0</v>
      </c>
      <c r="E204" s="63"/>
      <c r="F204" s="63">
        <f t="shared" si="23"/>
        <v>0</v>
      </c>
      <c r="G204" s="63">
        <f>+'[2]9500-7209-SFY23-A'!E202</f>
        <v>0</v>
      </c>
      <c r="H204" s="63"/>
      <c r="I204" s="63">
        <f t="shared" si="20"/>
        <v>0</v>
      </c>
      <c r="J204" s="65"/>
      <c r="K204" s="63"/>
      <c r="L204" s="63">
        <f t="shared" si="18"/>
        <v>0</v>
      </c>
      <c r="M204" s="63"/>
      <c r="N204" s="63">
        <f t="shared" si="21"/>
        <v>0</v>
      </c>
      <c r="O204" s="63">
        <f t="shared" si="19"/>
        <v>0</v>
      </c>
      <c r="P204" s="63">
        <f t="shared" si="22"/>
        <v>0</v>
      </c>
      <c r="Q204" s="65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</row>
    <row r="205" spans="1:133" hidden="1" x14ac:dyDescent="0.2">
      <c r="A205" s="60">
        <v>5676</v>
      </c>
      <c r="B205" s="61">
        <v>571</v>
      </c>
      <c r="C205" s="62" t="s">
        <v>334</v>
      </c>
      <c r="D205" s="63">
        <f>+'[2]9500-7209-SFY22-A'!E203</f>
        <v>0</v>
      </c>
      <c r="E205" s="63"/>
      <c r="F205" s="63">
        <f t="shared" si="23"/>
        <v>0</v>
      </c>
      <c r="G205" s="63">
        <f>+'[2]9500-7209-SFY23-A'!E203</f>
        <v>0</v>
      </c>
      <c r="H205" s="63"/>
      <c r="I205" s="63">
        <f t="shared" si="20"/>
        <v>0</v>
      </c>
      <c r="J205" s="65"/>
      <c r="K205" s="63"/>
      <c r="L205" s="63">
        <f t="shared" si="18"/>
        <v>0</v>
      </c>
      <c r="M205" s="63"/>
      <c r="N205" s="63">
        <f t="shared" si="21"/>
        <v>0</v>
      </c>
      <c r="O205" s="63">
        <f t="shared" si="19"/>
        <v>0</v>
      </c>
      <c r="P205" s="63">
        <f t="shared" si="22"/>
        <v>0</v>
      </c>
      <c r="Q205" s="65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</row>
    <row r="206" spans="1:133" hidden="1" x14ac:dyDescent="0.2">
      <c r="A206" s="60">
        <v>5676</v>
      </c>
      <c r="B206" s="61">
        <v>573</v>
      </c>
      <c r="C206" s="62" t="s">
        <v>335</v>
      </c>
      <c r="D206" s="63">
        <f>+'[2]9500-7209-SFY22-A'!E204</f>
        <v>0</v>
      </c>
      <c r="E206" s="63"/>
      <c r="F206" s="63">
        <f t="shared" si="23"/>
        <v>0</v>
      </c>
      <c r="G206" s="63">
        <f>+'[2]9500-7209-SFY23-A'!E204</f>
        <v>0</v>
      </c>
      <c r="H206" s="63"/>
      <c r="I206" s="63">
        <f t="shared" si="20"/>
        <v>0</v>
      </c>
      <c r="J206" s="65"/>
      <c r="K206" s="63"/>
      <c r="L206" s="63">
        <f t="shared" si="18"/>
        <v>0</v>
      </c>
      <c r="M206" s="63"/>
      <c r="N206" s="63">
        <f t="shared" si="21"/>
        <v>0</v>
      </c>
      <c r="O206" s="63">
        <f t="shared" si="19"/>
        <v>0</v>
      </c>
      <c r="P206" s="63">
        <f t="shared" si="22"/>
        <v>0</v>
      </c>
      <c r="Q206" s="65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</row>
    <row r="207" spans="1:133" hidden="1" x14ac:dyDescent="0.2">
      <c r="A207" s="60">
        <v>5676</v>
      </c>
      <c r="B207" s="61">
        <v>574</v>
      </c>
      <c r="C207" s="62" t="s">
        <v>336</v>
      </c>
      <c r="D207" s="63">
        <f>+'[2]9500-7209-SFY22-A'!E205</f>
        <v>0</v>
      </c>
      <c r="E207" s="63"/>
      <c r="F207" s="63">
        <f t="shared" si="23"/>
        <v>0</v>
      </c>
      <c r="G207" s="63">
        <f>+'[2]9500-7209-SFY23-A'!E205</f>
        <v>0</v>
      </c>
      <c r="H207" s="63"/>
      <c r="I207" s="63">
        <f t="shared" si="20"/>
        <v>0</v>
      </c>
      <c r="J207" s="65"/>
      <c r="K207" s="63"/>
      <c r="L207" s="63">
        <f t="shared" si="18"/>
        <v>0</v>
      </c>
      <c r="M207" s="63"/>
      <c r="N207" s="63">
        <f t="shared" si="21"/>
        <v>0</v>
      </c>
      <c r="O207" s="63">
        <f t="shared" si="19"/>
        <v>0</v>
      </c>
      <c r="P207" s="63">
        <f t="shared" si="22"/>
        <v>0</v>
      </c>
      <c r="Q207" s="65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</row>
    <row r="208" spans="1:133" hidden="1" x14ac:dyDescent="0.2">
      <c r="A208" s="60">
        <v>5676</v>
      </c>
      <c r="B208" s="61">
        <v>575</v>
      </c>
      <c r="C208" s="62" t="s">
        <v>337</v>
      </c>
      <c r="D208" s="63">
        <f>+'[2]9500-7209-SFY22-A'!E206</f>
        <v>0</v>
      </c>
      <c r="E208" s="63"/>
      <c r="F208" s="63">
        <f t="shared" si="23"/>
        <v>0</v>
      </c>
      <c r="G208" s="63">
        <f>+'[2]9500-7209-SFY23-A'!E206</f>
        <v>0</v>
      </c>
      <c r="H208" s="63"/>
      <c r="I208" s="63">
        <f t="shared" si="20"/>
        <v>0</v>
      </c>
      <c r="J208" s="65"/>
      <c r="K208" s="63"/>
      <c r="L208" s="63">
        <f t="shared" si="18"/>
        <v>0</v>
      </c>
      <c r="M208" s="63"/>
      <c r="N208" s="63">
        <f t="shared" si="21"/>
        <v>0</v>
      </c>
      <c r="O208" s="63">
        <f t="shared" si="19"/>
        <v>0</v>
      </c>
      <c r="P208" s="63">
        <f t="shared" si="22"/>
        <v>0</v>
      </c>
      <c r="Q208" s="65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</row>
    <row r="209" spans="1:133" hidden="1" x14ac:dyDescent="0.2">
      <c r="A209" s="60">
        <v>5676</v>
      </c>
      <c r="B209" s="61">
        <v>600</v>
      </c>
      <c r="C209" s="62" t="s">
        <v>338</v>
      </c>
      <c r="D209" s="63">
        <f>+'[2]9500-7209-SFY22-A'!E207</f>
        <v>0</v>
      </c>
      <c r="E209" s="63"/>
      <c r="F209" s="63">
        <f t="shared" si="23"/>
        <v>0</v>
      </c>
      <c r="G209" s="63">
        <f>+'[2]9500-7209-SFY23-A'!E207</f>
        <v>0</v>
      </c>
      <c r="H209" s="63"/>
      <c r="I209" s="63">
        <f t="shared" si="20"/>
        <v>0</v>
      </c>
      <c r="J209" s="65"/>
      <c r="K209" s="63"/>
      <c r="L209" s="63">
        <f t="shared" si="18"/>
        <v>0</v>
      </c>
      <c r="M209" s="63"/>
      <c r="N209" s="63">
        <f t="shared" si="21"/>
        <v>0</v>
      </c>
      <c r="O209" s="63">
        <f t="shared" si="19"/>
        <v>0</v>
      </c>
      <c r="P209" s="63">
        <f t="shared" si="22"/>
        <v>0</v>
      </c>
      <c r="Q209" s="65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</row>
    <row r="210" spans="1:133" hidden="1" x14ac:dyDescent="0.2">
      <c r="A210" s="60">
        <v>5676</v>
      </c>
      <c r="B210" s="61">
        <v>601</v>
      </c>
      <c r="C210" s="62" t="s">
        <v>339</v>
      </c>
      <c r="D210" s="63">
        <f>+'[2]9500-7209-SFY22-A'!E208</f>
        <v>0</v>
      </c>
      <c r="E210" s="63"/>
      <c r="F210" s="63">
        <f t="shared" si="23"/>
        <v>0</v>
      </c>
      <c r="G210" s="63">
        <f>+'[2]9500-7209-SFY23-A'!E208</f>
        <v>0</v>
      </c>
      <c r="H210" s="63"/>
      <c r="I210" s="63">
        <f t="shared" si="20"/>
        <v>0</v>
      </c>
      <c r="J210" s="65"/>
      <c r="K210" s="63"/>
      <c r="L210" s="63">
        <f t="shared" si="18"/>
        <v>0</v>
      </c>
      <c r="M210" s="63"/>
      <c r="N210" s="63">
        <f t="shared" si="21"/>
        <v>0</v>
      </c>
      <c r="O210" s="63">
        <f t="shared" si="19"/>
        <v>0</v>
      </c>
      <c r="P210" s="63">
        <f t="shared" si="22"/>
        <v>0</v>
      </c>
      <c r="Q210" s="65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</row>
    <row r="211" spans="1:133" hidden="1" x14ac:dyDescent="0.2">
      <c r="A211" s="60">
        <v>5676</v>
      </c>
      <c r="B211" s="61">
        <v>602</v>
      </c>
      <c r="C211" s="62" t="s">
        <v>340</v>
      </c>
      <c r="D211" s="63">
        <f>+'[2]9500-7209-SFY22-A'!E209</f>
        <v>0</v>
      </c>
      <c r="E211" s="63"/>
      <c r="F211" s="63">
        <f t="shared" si="23"/>
        <v>0</v>
      </c>
      <c r="G211" s="63">
        <f>+'[2]9500-7209-SFY23-A'!E209</f>
        <v>0</v>
      </c>
      <c r="H211" s="63"/>
      <c r="I211" s="63">
        <f t="shared" si="20"/>
        <v>0</v>
      </c>
      <c r="J211" s="65"/>
      <c r="K211" s="63"/>
      <c r="L211" s="63">
        <f t="shared" si="18"/>
        <v>0</v>
      </c>
      <c r="M211" s="63"/>
      <c r="N211" s="63">
        <f t="shared" si="21"/>
        <v>0</v>
      </c>
      <c r="O211" s="63">
        <f t="shared" si="19"/>
        <v>0</v>
      </c>
      <c r="P211" s="63">
        <f t="shared" si="22"/>
        <v>0</v>
      </c>
      <c r="Q211" s="65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G211" s="47"/>
      <c r="CH211" s="47"/>
      <c r="CI211" s="47"/>
      <c r="CJ211" s="47"/>
      <c r="CK211" s="47"/>
      <c r="CL211" s="47"/>
      <c r="CM211" s="47"/>
      <c r="CN211" s="47"/>
      <c r="CO211" s="47"/>
      <c r="CP211" s="4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</row>
    <row r="212" spans="1:133" hidden="1" x14ac:dyDescent="0.2">
      <c r="A212" s="60">
        <v>5676</v>
      </c>
      <c r="B212" s="61">
        <v>603</v>
      </c>
      <c r="C212" s="62" t="s">
        <v>341</v>
      </c>
      <c r="D212" s="63">
        <f>+'[2]9500-7209-SFY22-A'!E210</f>
        <v>0</v>
      </c>
      <c r="E212" s="63"/>
      <c r="F212" s="63">
        <f t="shared" si="23"/>
        <v>0</v>
      </c>
      <c r="G212" s="63">
        <f>+'[2]9500-7209-SFY23-A'!E210</f>
        <v>0</v>
      </c>
      <c r="H212" s="63"/>
      <c r="I212" s="63">
        <f t="shared" si="20"/>
        <v>0</v>
      </c>
      <c r="J212" s="65"/>
      <c r="K212" s="63"/>
      <c r="L212" s="63">
        <f t="shared" si="18"/>
        <v>0</v>
      </c>
      <c r="M212" s="63"/>
      <c r="N212" s="63">
        <f t="shared" si="21"/>
        <v>0</v>
      </c>
      <c r="O212" s="63">
        <f t="shared" si="19"/>
        <v>0</v>
      </c>
      <c r="P212" s="63">
        <f t="shared" si="22"/>
        <v>0</v>
      </c>
      <c r="Q212" s="65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</row>
    <row r="213" spans="1:133" hidden="1" x14ac:dyDescent="0.2">
      <c r="A213" s="60">
        <v>5676</v>
      </c>
      <c r="B213" s="61">
        <v>604</v>
      </c>
      <c r="C213" s="62" t="s">
        <v>342</v>
      </c>
      <c r="D213" s="63">
        <f>+'[2]9500-7209-SFY22-A'!E211</f>
        <v>0</v>
      </c>
      <c r="E213" s="63"/>
      <c r="F213" s="63">
        <f t="shared" si="23"/>
        <v>0</v>
      </c>
      <c r="G213" s="63">
        <f>+'[2]9500-7209-SFY23-A'!E211</f>
        <v>0</v>
      </c>
      <c r="H213" s="63"/>
      <c r="I213" s="63">
        <f t="shared" si="20"/>
        <v>0</v>
      </c>
      <c r="J213" s="65"/>
      <c r="K213" s="63"/>
      <c r="L213" s="63">
        <f t="shared" si="18"/>
        <v>0</v>
      </c>
      <c r="M213" s="63"/>
      <c r="N213" s="63">
        <f t="shared" si="21"/>
        <v>0</v>
      </c>
      <c r="O213" s="63">
        <f t="shared" si="19"/>
        <v>0</v>
      </c>
      <c r="P213" s="63">
        <f t="shared" si="22"/>
        <v>0</v>
      </c>
      <c r="Q213" s="65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G213" s="47"/>
      <c r="CH213" s="47"/>
      <c r="CI213" s="47"/>
      <c r="CJ213" s="47"/>
      <c r="CK213" s="47"/>
      <c r="CL213" s="47"/>
      <c r="CM213" s="47"/>
      <c r="CN213" s="47"/>
      <c r="CO213" s="47"/>
      <c r="CP213" s="4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</row>
    <row r="214" spans="1:133" hidden="1" x14ac:dyDescent="0.2">
      <c r="A214" s="60">
        <v>5676</v>
      </c>
      <c r="B214" s="61">
        <v>606</v>
      </c>
      <c r="C214" s="62" t="s">
        <v>343</v>
      </c>
      <c r="D214" s="63">
        <f>+'[2]9500-7209-SFY22-A'!E212</f>
        <v>0</v>
      </c>
      <c r="E214" s="63"/>
      <c r="F214" s="63">
        <f t="shared" si="23"/>
        <v>0</v>
      </c>
      <c r="G214" s="63">
        <f>+'[2]9500-7209-SFY23-A'!E212</f>
        <v>0</v>
      </c>
      <c r="H214" s="63"/>
      <c r="I214" s="63">
        <f t="shared" si="20"/>
        <v>0</v>
      </c>
      <c r="J214" s="65"/>
      <c r="K214" s="63"/>
      <c r="L214" s="63">
        <f t="shared" si="18"/>
        <v>0</v>
      </c>
      <c r="M214" s="63"/>
      <c r="N214" s="63">
        <f t="shared" si="21"/>
        <v>0</v>
      </c>
      <c r="O214" s="63">
        <f t="shared" si="19"/>
        <v>0</v>
      </c>
      <c r="P214" s="63">
        <f t="shared" si="22"/>
        <v>0</v>
      </c>
      <c r="Q214" s="65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</row>
    <row r="215" spans="1:133" hidden="1" x14ac:dyDescent="0.2">
      <c r="A215" s="60">
        <v>5676</v>
      </c>
      <c r="B215" s="61">
        <v>607</v>
      </c>
      <c r="C215" s="62" t="s">
        <v>344</v>
      </c>
      <c r="D215" s="63">
        <f>+'[2]9500-7209-SFY22-A'!E213</f>
        <v>0</v>
      </c>
      <c r="E215" s="63"/>
      <c r="F215" s="63">
        <f t="shared" si="23"/>
        <v>0</v>
      </c>
      <c r="G215" s="63">
        <f>+'[2]9500-7209-SFY23-A'!E213</f>
        <v>0</v>
      </c>
      <c r="H215" s="63"/>
      <c r="I215" s="63">
        <f t="shared" si="20"/>
        <v>0</v>
      </c>
      <c r="J215" s="65"/>
      <c r="K215" s="63"/>
      <c r="L215" s="63">
        <f t="shared" si="18"/>
        <v>0</v>
      </c>
      <c r="M215" s="63"/>
      <c r="N215" s="63">
        <f t="shared" si="21"/>
        <v>0</v>
      </c>
      <c r="O215" s="63">
        <f t="shared" si="19"/>
        <v>0</v>
      </c>
      <c r="P215" s="63">
        <f t="shared" si="22"/>
        <v>0</v>
      </c>
      <c r="Q215" s="65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G215" s="47"/>
      <c r="CH215" s="47"/>
      <c r="CI215" s="47"/>
      <c r="CJ215" s="47"/>
      <c r="CK215" s="47"/>
      <c r="CL215" s="47"/>
      <c r="CM215" s="47"/>
      <c r="CN215" s="47"/>
      <c r="CO215" s="47"/>
      <c r="CP215" s="4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</row>
    <row r="216" spans="1:133" hidden="1" x14ac:dyDescent="0.2">
      <c r="A216" s="60">
        <v>5676</v>
      </c>
      <c r="B216" s="61">
        <v>608</v>
      </c>
      <c r="C216" s="62" t="s">
        <v>345</v>
      </c>
      <c r="D216" s="63">
        <f>+'[2]9500-7209-SFY22-A'!E214</f>
        <v>0</v>
      </c>
      <c r="E216" s="63"/>
      <c r="F216" s="63">
        <f t="shared" si="23"/>
        <v>0</v>
      </c>
      <c r="G216" s="63">
        <f>+'[2]9500-7209-SFY23-A'!E214</f>
        <v>0</v>
      </c>
      <c r="H216" s="63"/>
      <c r="I216" s="63">
        <f t="shared" si="20"/>
        <v>0</v>
      </c>
      <c r="J216" s="65"/>
      <c r="K216" s="63"/>
      <c r="L216" s="63">
        <f t="shared" si="18"/>
        <v>0</v>
      </c>
      <c r="M216" s="63"/>
      <c r="N216" s="63">
        <f t="shared" si="21"/>
        <v>0</v>
      </c>
      <c r="O216" s="63">
        <f t="shared" si="19"/>
        <v>0</v>
      </c>
      <c r="P216" s="63">
        <f t="shared" si="22"/>
        <v>0</v>
      </c>
      <c r="Q216" s="65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G216" s="47"/>
      <c r="CH216" s="47"/>
      <c r="CI216" s="47"/>
      <c r="CJ216" s="47"/>
      <c r="CK216" s="47"/>
      <c r="CL216" s="47"/>
      <c r="CM216" s="47"/>
      <c r="CN216" s="47"/>
      <c r="CO216" s="47"/>
      <c r="CP216" s="4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</row>
    <row r="217" spans="1:133" hidden="1" x14ac:dyDescent="0.2">
      <c r="A217" s="60">
        <v>5676</v>
      </c>
      <c r="B217" s="61">
        <v>609</v>
      </c>
      <c r="C217" s="62" t="s">
        <v>346</v>
      </c>
      <c r="D217" s="63">
        <f>+'[2]9500-7209-SFY22-A'!E215</f>
        <v>0</v>
      </c>
      <c r="E217" s="63"/>
      <c r="F217" s="63">
        <f t="shared" si="23"/>
        <v>0</v>
      </c>
      <c r="G217" s="63">
        <f>+'[2]9500-7209-SFY23-A'!E215</f>
        <v>0</v>
      </c>
      <c r="H217" s="63"/>
      <c r="I217" s="63">
        <f t="shared" si="20"/>
        <v>0</v>
      </c>
      <c r="J217" s="65"/>
      <c r="K217" s="63"/>
      <c r="L217" s="63">
        <f t="shared" si="18"/>
        <v>0</v>
      </c>
      <c r="M217" s="63"/>
      <c r="N217" s="63">
        <f t="shared" si="21"/>
        <v>0</v>
      </c>
      <c r="O217" s="63">
        <f t="shared" si="19"/>
        <v>0</v>
      </c>
      <c r="P217" s="63">
        <f t="shared" si="22"/>
        <v>0</v>
      </c>
      <c r="Q217" s="65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G217" s="47"/>
      <c r="CH217" s="47"/>
      <c r="CI217" s="47"/>
      <c r="CJ217" s="47"/>
      <c r="CK217" s="47"/>
      <c r="CL217" s="47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</row>
    <row r="218" spans="1:133" hidden="1" x14ac:dyDescent="0.2">
      <c r="A218" s="60">
        <v>5676</v>
      </c>
      <c r="B218" s="61">
        <v>610</v>
      </c>
      <c r="C218" s="62" t="s">
        <v>347</v>
      </c>
      <c r="D218" s="63">
        <f>+'[2]9500-7209-SFY22-A'!E216</f>
        <v>0</v>
      </c>
      <c r="E218" s="63"/>
      <c r="F218" s="63">
        <f t="shared" si="23"/>
        <v>0</v>
      </c>
      <c r="G218" s="63">
        <f>+'[2]9500-7209-SFY23-A'!E216</f>
        <v>0</v>
      </c>
      <c r="H218" s="63"/>
      <c r="I218" s="63">
        <f t="shared" si="20"/>
        <v>0</v>
      </c>
      <c r="J218" s="65"/>
      <c r="K218" s="63"/>
      <c r="L218" s="63">
        <f t="shared" si="18"/>
        <v>0</v>
      </c>
      <c r="M218" s="63"/>
      <c r="N218" s="63">
        <f t="shared" si="21"/>
        <v>0</v>
      </c>
      <c r="O218" s="63">
        <f t="shared" si="19"/>
        <v>0</v>
      </c>
      <c r="P218" s="63">
        <f t="shared" si="22"/>
        <v>0</v>
      </c>
      <c r="Q218" s="65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</row>
    <row r="219" spans="1:133" hidden="1" x14ac:dyDescent="0.2">
      <c r="A219" s="60">
        <v>5676</v>
      </c>
      <c r="B219" s="61">
        <v>611</v>
      </c>
      <c r="C219" s="62" t="s">
        <v>348</v>
      </c>
      <c r="D219" s="63">
        <f>+'[2]9500-7209-SFY22-A'!E217</f>
        <v>0</v>
      </c>
      <c r="E219" s="63"/>
      <c r="F219" s="63">
        <f t="shared" si="23"/>
        <v>0</v>
      </c>
      <c r="G219" s="63">
        <f>+'[2]9500-7209-SFY23-A'!E217</f>
        <v>0</v>
      </c>
      <c r="H219" s="63"/>
      <c r="I219" s="63">
        <f t="shared" si="20"/>
        <v>0</v>
      </c>
      <c r="J219" s="65"/>
      <c r="K219" s="63"/>
      <c r="L219" s="63">
        <f t="shared" si="18"/>
        <v>0</v>
      </c>
      <c r="M219" s="63"/>
      <c r="N219" s="63">
        <f t="shared" si="21"/>
        <v>0</v>
      </c>
      <c r="O219" s="63">
        <f t="shared" si="19"/>
        <v>0</v>
      </c>
      <c r="P219" s="63">
        <f t="shared" si="22"/>
        <v>0</v>
      </c>
      <c r="Q219" s="65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G219" s="47"/>
      <c r="CH219" s="47"/>
      <c r="CI219" s="47"/>
      <c r="CJ219" s="47"/>
      <c r="CK219" s="47"/>
      <c r="CL219" s="47"/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</row>
    <row r="220" spans="1:133" hidden="1" x14ac:dyDescent="0.2">
      <c r="A220" s="60">
        <v>5676</v>
      </c>
      <c r="B220" s="61">
        <v>612</v>
      </c>
      <c r="C220" s="62" t="s">
        <v>349</v>
      </c>
      <c r="D220" s="63">
        <f>+'[2]9500-7209-SFY22-A'!E218</f>
        <v>0</v>
      </c>
      <c r="E220" s="63"/>
      <c r="F220" s="63">
        <f t="shared" si="23"/>
        <v>0</v>
      </c>
      <c r="G220" s="63">
        <f>+'[2]9500-7209-SFY23-A'!E218</f>
        <v>0</v>
      </c>
      <c r="H220" s="63"/>
      <c r="I220" s="63">
        <f t="shared" si="20"/>
        <v>0</v>
      </c>
      <c r="J220" s="65"/>
      <c r="K220" s="63"/>
      <c r="L220" s="63">
        <f t="shared" si="18"/>
        <v>0</v>
      </c>
      <c r="M220" s="63"/>
      <c r="N220" s="63">
        <f t="shared" si="21"/>
        <v>0</v>
      </c>
      <c r="O220" s="63">
        <f t="shared" si="19"/>
        <v>0</v>
      </c>
      <c r="P220" s="63">
        <f t="shared" si="22"/>
        <v>0</v>
      </c>
      <c r="Q220" s="65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G220" s="47"/>
      <c r="CH220" s="47"/>
      <c r="CI220" s="47"/>
      <c r="CJ220" s="47"/>
      <c r="CK220" s="47"/>
      <c r="CL220" s="47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</row>
    <row r="221" spans="1:133" hidden="1" x14ac:dyDescent="0.2">
      <c r="A221" s="60">
        <v>5676</v>
      </c>
      <c r="B221" s="61">
        <v>617</v>
      </c>
      <c r="C221" s="62" t="s">
        <v>350</v>
      </c>
      <c r="D221" s="63">
        <f>+'[2]9500-7209-SFY22-A'!E219</f>
        <v>0</v>
      </c>
      <c r="E221" s="63"/>
      <c r="F221" s="63">
        <f t="shared" si="23"/>
        <v>0</v>
      </c>
      <c r="G221" s="63">
        <f>+'[2]9500-7209-SFY23-A'!E219</f>
        <v>0</v>
      </c>
      <c r="H221" s="63"/>
      <c r="I221" s="63">
        <f t="shared" si="20"/>
        <v>0</v>
      </c>
      <c r="J221" s="65"/>
      <c r="K221" s="63"/>
      <c r="L221" s="63">
        <f t="shared" si="18"/>
        <v>0</v>
      </c>
      <c r="M221" s="63"/>
      <c r="N221" s="63">
        <f t="shared" si="21"/>
        <v>0</v>
      </c>
      <c r="O221" s="63">
        <f t="shared" si="19"/>
        <v>0</v>
      </c>
      <c r="P221" s="63">
        <f t="shared" si="22"/>
        <v>0</v>
      </c>
      <c r="Q221" s="65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G221" s="47"/>
      <c r="CH221" s="47"/>
      <c r="CI221" s="47"/>
      <c r="CJ221" s="47"/>
      <c r="CK221" s="47"/>
      <c r="CL221" s="47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</row>
    <row r="222" spans="1:133" s="71" customFormat="1" x14ac:dyDescent="0.2">
      <c r="A222" s="60"/>
      <c r="B222" s="67"/>
      <c r="C222" s="67" t="s">
        <v>351</v>
      </c>
      <c r="D222" s="68">
        <f>SUM(D7:D221)</f>
        <v>16062142</v>
      </c>
      <c r="E222" s="68">
        <f t="shared" ref="E222:I222" si="24">SUM(E7:E221)</f>
        <v>75700</v>
      </c>
      <c r="F222" s="68">
        <f t="shared" si="24"/>
        <v>16137842</v>
      </c>
      <c r="G222" s="68">
        <f t="shared" si="24"/>
        <v>16909085</v>
      </c>
      <c r="H222" s="68">
        <f t="shared" si="24"/>
        <v>78158</v>
      </c>
      <c r="I222" s="68">
        <f t="shared" si="24"/>
        <v>16987243</v>
      </c>
      <c r="J222" s="70"/>
      <c r="K222" s="68"/>
      <c r="L222" s="68">
        <f>SUM(L7:L221)</f>
        <v>75700</v>
      </c>
      <c r="M222" s="68">
        <f t="shared" ref="M222:BX222" si="25">SUM(M7:M221)</f>
        <v>0</v>
      </c>
      <c r="N222" s="68">
        <f>SUM(N7:N221)</f>
        <v>0</v>
      </c>
      <c r="O222" s="68">
        <f>SUM(O7:O221)</f>
        <v>26182.93</v>
      </c>
      <c r="P222" s="68">
        <f t="shared" si="25"/>
        <v>0</v>
      </c>
      <c r="Q222" s="70">
        <f>SUM(Q7:Q77)</f>
        <v>51975.07</v>
      </c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89"/>
      <c r="BE222" s="89"/>
      <c r="BF222" s="89"/>
      <c r="BG222" s="89"/>
      <c r="BH222" s="89"/>
      <c r="BI222" s="89"/>
      <c r="BJ222" s="89"/>
      <c r="BK222" s="89"/>
      <c r="BL222" s="89"/>
      <c r="BM222" s="89"/>
      <c r="BN222" s="89"/>
      <c r="BO222" s="89"/>
      <c r="BP222" s="89"/>
      <c r="BQ222" s="89"/>
      <c r="BR222" s="89"/>
      <c r="BS222" s="89"/>
      <c r="BT222" s="89"/>
      <c r="BU222" s="89"/>
      <c r="BV222" s="89"/>
      <c r="BW222" s="89"/>
      <c r="BX222" s="89"/>
      <c r="BY222" s="89"/>
      <c r="BZ222" s="89"/>
      <c r="CA222" s="89"/>
      <c r="CB222" s="89"/>
      <c r="CC222" s="89"/>
      <c r="CD222" s="89"/>
      <c r="CE222" s="89"/>
      <c r="CF222" s="89"/>
      <c r="CG222" s="89"/>
      <c r="CH222" s="89"/>
      <c r="CI222" s="89"/>
      <c r="CJ222" s="89"/>
      <c r="CK222" s="89"/>
      <c r="CL222" s="89"/>
      <c r="CM222" s="89"/>
      <c r="CN222" s="89"/>
      <c r="CO222" s="89"/>
      <c r="CP222" s="89"/>
      <c r="CQ222" s="89"/>
      <c r="CR222" s="89"/>
      <c r="CS222" s="89"/>
      <c r="CT222" s="89"/>
      <c r="CU222" s="89"/>
      <c r="CV222" s="89"/>
      <c r="CW222" s="89"/>
      <c r="CX222" s="89"/>
      <c r="CY222" s="89"/>
      <c r="CZ222" s="89"/>
      <c r="DA222" s="89"/>
      <c r="DB222" s="89"/>
      <c r="DC222" s="89"/>
      <c r="DD222" s="89"/>
      <c r="DE222" s="89"/>
      <c r="DF222" s="89"/>
      <c r="DG222" s="89"/>
      <c r="DH222" s="89"/>
      <c r="DI222" s="89"/>
      <c r="DJ222" s="89"/>
      <c r="DK222" s="89"/>
      <c r="DL222" s="89"/>
      <c r="DM222" s="89"/>
      <c r="DN222" s="89"/>
      <c r="DO222" s="89"/>
      <c r="DP222" s="89"/>
      <c r="DQ222" s="89"/>
      <c r="DR222" s="89"/>
      <c r="DS222" s="89"/>
      <c r="DT222" s="89"/>
      <c r="DU222" s="89"/>
      <c r="DV222" s="89"/>
      <c r="DW222" s="89"/>
      <c r="DX222" s="89"/>
      <c r="DY222" s="89"/>
      <c r="DZ222" s="89"/>
      <c r="EA222" s="89"/>
      <c r="EB222" s="89"/>
      <c r="EC222" s="89"/>
    </row>
    <row r="223" spans="1:133" x14ac:dyDescent="0.2">
      <c r="A223" s="72" t="s">
        <v>352</v>
      </c>
      <c r="B223" s="62"/>
      <c r="C223" s="62"/>
      <c r="D223" s="63"/>
      <c r="E223" s="63"/>
      <c r="F223" s="63"/>
      <c r="G223" s="63">
        <f>+'[2]9500-7209-SFY23-A'!E221</f>
        <v>0</v>
      </c>
      <c r="H223" s="63"/>
      <c r="I223" s="63"/>
      <c r="J223" s="65"/>
      <c r="K223" s="63"/>
      <c r="L223" s="63"/>
      <c r="M223" s="63"/>
      <c r="N223" s="63"/>
      <c r="O223" s="63"/>
      <c r="P223" s="63"/>
      <c r="Q223" s="65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47"/>
      <c r="AQ223" s="47"/>
      <c r="AR223" s="47"/>
      <c r="AS223" s="47"/>
      <c r="AT223" s="47"/>
      <c r="AU223" s="47"/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  <c r="BZ223" s="47"/>
      <c r="CA223" s="47"/>
      <c r="CB223" s="47"/>
      <c r="CC223" s="47"/>
      <c r="CD223" s="47"/>
      <c r="CE223" s="47"/>
      <c r="CF223" s="47"/>
      <c r="CG223" s="47"/>
      <c r="CH223" s="47"/>
      <c r="CI223" s="47"/>
      <c r="CJ223" s="47"/>
      <c r="CK223" s="47"/>
      <c r="CL223" s="47"/>
      <c r="CM223" s="47"/>
      <c r="CN223" s="47"/>
      <c r="CO223" s="47"/>
      <c r="CP223" s="4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</row>
    <row r="224" spans="1:133" x14ac:dyDescent="0.2">
      <c r="A224" s="60">
        <v>403970</v>
      </c>
      <c r="B224" s="73" t="s">
        <v>353</v>
      </c>
      <c r="C224" s="62" t="s">
        <v>354</v>
      </c>
      <c r="D224" s="63">
        <v>6694601</v>
      </c>
      <c r="E224" s="63">
        <v>75700</v>
      </c>
      <c r="F224" s="63">
        <f>SUM(D224:E224)</f>
        <v>6770301</v>
      </c>
      <c r="G224" s="63">
        <v>7043999</v>
      </c>
      <c r="H224" s="63">
        <f>H222*0.335</f>
        <v>26182.93</v>
      </c>
      <c r="I224" s="63">
        <f>SUM(G224:H224)</f>
        <v>7070181.9299999997</v>
      </c>
      <c r="J224" s="63"/>
      <c r="K224" s="74" t="s">
        <v>355</v>
      </c>
      <c r="L224" s="75">
        <f>L222-E224</f>
        <v>0</v>
      </c>
      <c r="M224" s="76"/>
      <c r="N224" s="76"/>
      <c r="O224" s="75">
        <v>0</v>
      </c>
      <c r="P224" s="76"/>
      <c r="Q224" s="7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G224" s="47"/>
      <c r="CH224" s="47"/>
      <c r="CI224" s="47"/>
      <c r="CJ224" s="47"/>
      <c r="CK224" s="47"/>
      <c r="CL224" s="47"/>
      <c r="CM224" s="47"/>
      <c r="CN224" s="47"/>
      <c r="CO224" s="47"/>
      <c r="CP224" s="4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</row>
    <row r="225" spans="1:133" x14ac:dyDescent="0.2">
      <c r="A225" s="60">
        <v>407085</v>
      </c>
      <c r="B225" s="73" t="s">
        <v>365</v>
      </c>
      <c r="C225" s="62" t="s">
        <v>356</v>
      </c>
      <c r="D225" s="63">
        <v>17054</v>
      </c>
      <c r="E225" s="63">
        <v>0</v>
      </c>
      <c r="F225" s="63">
        <f t="shared" ref="F225:F226" si="26">SUM(D225:E225)</f>
        <v>17054</v>
      </c>
      <c r="G225" s="63">
        <v>17054</v>
      </c>
      <c r="H225" s="63">
        <v>0</v>
      </c>
      <c r="I225" s="63">
        <f t="shared" ref="I225:I227" si="27">SUM(G225:H225)</f>
        <v>17054</v>
      </c>
      <c r="J225" s="63"/>
      <c r="K225" s="74" t="s">
        <v>355</v>
      </c>
      <c r="L225" s="76"/>
      <c r="M225" s="75">
        <f>M222-E225</f>
        <v>0</v>
      </c>
      <c r="N225" s="76"/>
      <c r="O225" s="76"/>
      <c r="P225" s="75">
        <v>0</v>
      </c>
      <c r="Q225" s="7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G225" s="47"/>
      <c r="CH225" s="47"/>
      <c r="CI225" s="47"/>
      <c r="CJ225" s="47"/>
      <c r="CK225" s="47"/>
      <c r="CL225" s="47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</row>
    <row r="226" spans="1:133" ht="13.5" thickBot="1" x14ac:dyDescent="0.25">
      <c r="A226" s="62"/>
      <c r="B226" s="60" t="s">
        <v>357</v>
      </c>
      <c r="C226" s="62" t="s">
        <v>358</v>
      </c>
      <c r="D226" s="63">
        <v>9350487</v>
      </c>
      <c r="E226" s="63">
        <v>0</v>
      </c>
      <c r="F226" s="63">
        <f t="shared" si="26"/>
        <v>9350487</v>
      </c>
      <c r="G226" s="63">
        <v>9848032</v>
      </c>
      <c r="H226" s="63">
        <f>H222*0.665</f>
        <v>51975.07</v>
      </c>
      <c r="I226" s="63">
        <f t="shared" si="27"/>
        <v>9900007.0700000003</v>
      </c>
      <c r="J226" s="63"/>
      <c r="K226" s="78" t="s">
        <v>355</v>
      </c>
      <c r="L226" s="79"/>
      <c r="M226" s="79"/>
      <c r="N226" s="80">
        <f>N222-E226</f>
        <v>0</v>
      </c>
      <c r="O226" s="79"/>
      <c r="P226" s="79"/>
      <c r="Q226" s="81">
        <f>Q222-H226</f>
        <v>0</v>
      </c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G226" s="47"/>
      <c r="CH226" s="47"/>
      <c r="CI226" s="47"/>
      <c r="CJ226" s="47"/>
      <c r="CK226" s="47"/>
      <c r="CL226" s="47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</row>
    <row r="227" spans="1:133" x14ac:dyDescent="0.2">
      <c r="A227" s="62"/>
      <c r="B227" s="62"/>
      <c r="C227" s="67" t="s">
        <v>359</v>
      </c>
      <c r="D227" s="63">
        <f>SUM(D224:D226)</f>
        <v>16062142</v>
      </c>
      <c r="E227" s="63">
        <f t="shared" ref="E227:G227" si="28">SUM(E224:E226)</f>
        <v>75700</v>
      </c>
      <c r="F227" s="63">
        <f t="shared" si="28"/>
        <v>16137842</v>
      </c>
      <c r="G227" s="63">
        <f t="shared" si="28"/>
        <v>16909085</v>
      </c>
      <c r="H227" s="90">
        <f>SUM(H224:H226)</f>
        <v>78158</v>
      </c>
      <c r="I227" s="63">
        <f t="shared" si="27"/>
        <v>16987243</v>
      </c>
      <c r="J227" s="63"/>
      <c r="K227" s="63"/>
      <c r="L227" s="63"/>
      <c r="M227" s="63"/>
      <c r="N227" s="63"/>
      <c r="O227" s="63"/>
      <c r="P227" s="63"/>
      <c r="Q227" s="63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G227" s="47"/>
      <c r="CH227" s="47"/>
      <c r="CI227" s="47"/>
      <c r="CJ227" s="47"/>
      <c r="CK227" s="47"/>
      <c r="CL227" s="47"/>
      <c r="CM227" s="47"/>
      <c r="CN227" s="47"/>
      <c r="CO227" s="47"/>
      <c r="CP227" s="4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</row>
    <row r="228" spans="1:133" x14ac:dyDescent="0.2"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</row>
    <row r="229" spans="1:133" x14ac:dyDescent="0.2"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</row>
    <row r="230" spans="1:133" x14ac:dyDescent="0.2">
      <c r="A230" s="82" t="s">
        <v>360</v>
      </c>
      <c r="B230" s="83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</row>
    <row r="231" spans="1:133" x14ac:dyDescent="0.2">
      <c r="A231" s="83" t="s">
        <v>518</v>
      </c>
      <c r="B231" s="83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G231" s="47"/>
      <c r="CH231" s="47"/>
      <c r="CI231" s="47"/>
      <c r="CJ231" s="47"/>
      <c r="CK231" s="47"/>
      <c r="CL231" s="47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</row>
    <row r="232" spans="1:133" x14ac:dyDescent="0.2">
      <c r="A232" s="83"/>
      <c r="B232" s="83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G232" s="47"/>
      <c r="CH232" s="47"/>
      <c r="CI232" s="47"/>
      <c r="CJ232" s="47"/>
      <c r="CK232" s="47"/>
      <c r="CL232" s="47"/>
      <c r="CM232" s="47"/>
      <c r="CN232" s="47"/>
      <c r="CO232" s="47"/>
      <c r="CP232" s="4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</row>
    <row r="233" spans="1:133" x14ac:dyDescent="0.2">
      <c r="A233" s="83"/>
      <c r="B233" s="83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G233" s="47"/>
      <c r="CH233" s="47"/>
      <c r="CI233" s="47"/>
      <c r="CJ233" s="47"/>
      <c r="CK233" s="47"/>
      <c r="CL233" s="47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</row>
    <row r="234" spans="1:133" x14ac:dyDescent="0.2">
      <c r="A234" s="83"/>
      <c r="B234" s="83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G234" s="47"/>
      <c r="CH234" s="47"/>
      <c r="CI234" s="47"/>
      <c r="CJ234" s="47"/>
      <c r="CK234" s="47"/>
      <c r="CL234" s="47"/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</row>
    <row r="235" spans="1:133" x14ac:dyDescent="0.2"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</row>
    <row r="236" spans="1:133" x14ac:dyDescent="0.2"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G236" s="47"/>
      <c r="CH236" s="47"/>
      <c r="CI236" s="47"/>
      <c r="CJ236" s="47"/>
      <c r="CK236" s="47"/>
      <c r="CL236" s="47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</row>
    <row r="237" spans="1:133" x14ac:dyDescent="0.2"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G237" s="47"/>
      <c r="CH237" s="47"/>
      <c r="CI237" s="47"/>
      <c r="CJ237" s="47"/>
      <c r="CK237" s="47"/>
      <c r="CL237" s="47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</row>
    <row r="238" spans="1:133" x14ac:dyDescent="0.2">
      <c r="D238" s="47"/>
      <c r="E238" s="47"/>
      <c r="G238" s="47"/>
      <c r="H238" s="47"/>
      <c r="I238" s="47"/>
      <c r="J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G238" s="47"/>
      <c r="CH238" s="47"/>
      <c r="CI238" s="47"/>
      <c r="CJ238" s="47"/>
      <c r="CK238" s="47"/>
      <c r="CL238" s="47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</row>
    <row r="239" spans="1:133" x14ac:dyDescent="0.2">
      <c r="D239" s="47"/>
      <c r="E239" s="91"/>
      <c r="F239" s="92"/>
      <c r="G239" s="47"/>
      <c r="H239" s="47"/>
      <c r="I239" s="93"/>
      <c r="J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G239" s="47"/>
      <c r="CH239" s="47"/>
      <c r="CI239" s="47"/>
      <c r="CJ239" s="47"/>
      <c r="CK239" s="47"/>
      <c r="CL239" s="47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</row>
    <row r="240" spans="1:133" x14ac:dyDescent="0.2">
      <c r="D240" s="47"/>
      <c r="E240" s="91"/>
      <c r="F240" s="92"/>
      <c r="G240" s="47"/>
      <c r="H240" s="47"/>
      <c r="I240" s="93"/>
      <c r="J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</row>
    <row r="241" spans="4:133" x14ac:dyDescent="0.2">
      <c r="D241" s="47"/>
      <c r="E241" s="91"/>
      <c r="F241" s="92"/>
      <c r="G241" s="47"/>
      <c r="H241" s="47"/>
      <c r="I241" s="93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</row>
    <row r="242" spans="4:133" x14ac:dyDescent="0.2">
      <c r="D242" s="47"/>
      <c r="E242" s="91"/>
      <c r="F242" s="92"/>
      <c r="G242" s="47"/>
      <c r="H242" s="47"/>
      <c r="I242" s="93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G242" s="47"/>
      <c r="CH242" s="47"/>
      <c r="CI242" s="47"/>
      <c r="CJ242" s="47"/>
      <c r="CK242" s="47"/>
      <c r="CL242" s="47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</row>
    <row r="243" spans="4:133" x14ac:dyDescent="0.2">
      <c r="D243" s="47"/>
      <c r="E243" s="91"/>
      <c r="F243" s="92"/>
      <c r="G243" s="47"/>
      <c r="H243" s="47"/>
      <c r="I243" s="93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</row>
    <row r="244" spans="4:133" x14ac:dyDescent="0.2">
      <c r="D244" s="47"/>
      <c r="E244" s="91"/>
      <c r="F244" s="92"/>
      <c r="G244" s="47"/>
      <c r="H244" s="47"/>
      <c r="I244" s="93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</row>
    <row r="245" spans="4:133" x14ac:dyDescent="0.2">
      <c r="D245" s="47"/>
      <c r="E245" s="91"/>
      <c r="F245" s="94"/>
      <c r="G245" s="47"/>
      <c r="H245" s="47"/>
      <c r="I245" s="93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</row>
    <row r="246" spans="4:133" x14ac:dyDescent="0.2"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</row>
    <row r="247" spans="4:133" x14ac:dyDescent="0.2"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</row>
    <row r="248" spans="4:133" x14ac:dyDescent="0.2"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</row>
    <row r="249" spans="4:133" x14ac:dyDescent="0.2"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</row>
    <row r="250" spans="4:133" x14ac:dyDescent="0.2"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</row>
    <row r="251" spans="4:133" x14ac:dyDescent="0.2"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</row>
    <row r="252" spans="4:133" x14ac:dyDescent="0.2"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</row>
    <row r="253" spans="4:133" x14ac:dyDescent="0.2"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</row>
    <row r="254" spans="4:133" x14ac:dyDescent="0.2"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</row>
    <row r="255" spans="4:133" x14ac:dyDescent="0.2"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</row>
    <row r="256" spans="4:133" x14ac:dyDescent="0.2"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</row>
    <row r="257" spans="4:133" x14ac:dyDescent="0.2"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</row>
    <row r="258" spans="4:133" x14ac:dyDescent="0.2"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</row>
    <row r="259" spans="4:133" x14ac:dyDescent="0.2"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G259" s="47"/>
      <c r="CH259" s="47"/>
      <c r="CI259" s="47"/>
      <c r="CJ259" s="47"/>
      <c r="CK259" s="47"/>
      <c r="CL259" s="47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</row>
    <row r="260" spans="4:133" x14ac:dyDescent="0.2"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</row>
    <row r="261" spans="4:133" x14ac:dyDescent="0.2"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G261" s="47"/>
      <c r="CH261" s="47"/>
      <c r="CI261" s="47"/>
      <c r="CJ261" s="47"/>
      <c r="CK261" s="47"/>
      <c r="CL261" s="47"/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</row>
    <row r="262" spans="4:133" x14ac:dyDescent="0.2"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</row>
    <row r="263" spans="4:133" x14ac:dyDescent="0.2"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G263" s="47"/>
      <c r="CH263" s="47"/>
      <c r="CI263" s="47"/>
      <c r="CJ263" s="47"/>
      <c r="CK263" s="47"/>
      <c r="CL263" s="47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</row>
    <row r="264" spans="4:133" x14ac:dyDescent="0.2"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</row>
    <row r="265" spans="4:133" x14ac:dyDescent="0.2"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</row>
    <row r="266" spans="4:133" x14ac:dyDescent="0.2"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</row>
    <row r="267" spans="4:133" x14ac:dyDescent="0.2"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</row>
    <row r="268" spans="4:133" x14ac:dyDescent="0.2"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</row>
    <row r="269" spans="4:133" x14ac:dyDescent="0.2"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</row>
    <row r="270" spans="4:133" x14ac:dyDescent="0.2"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</row>
    <row r="271" spans="4:133" x14ac:dyDescent="0.2"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</row>
    <row r="272" spans="4:133" x14ac:dyDescent="0.2"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</row>
    <row r="273" spans="4:133" x14ac:dyDescent="0.2"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</row>
    <row r="274" spans="4:133" x14ac:dyDescent="0.2"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</row>
    <row r="275" spans="4:133" x14ac:dyDescent="0.2"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</row>
    <row r="276" spans="4:133" x14ac:dyDescent="0.2"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</row>
    <row r="277" spans="4:133" x14ac:dyDescent="0.2"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</row>
    <row r="278" spans="4:133" x14ac:dyDescent="0.2"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</row>
    <row r="279" spans="4:133" x14ac:dyDescent="0.2"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</row>
    <row r="280" spans="4:133" x14ac:dyDescent="0.2"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</row>
    <row r="281" spans="4:133" x14ac:dyDescent="0.2"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</row>
    <row r="282" spans="4:133" x14ac:dyDescent="0.2"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</row>
    <row r="283" spans="4:133" x14ac:dyDescent="0.2"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</row>
    <row r="284" spans="4:133" x14ac:dyDescent="0.2"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</row>
    <row r="285" spans="4:133" x14ac:dyDescent="0.2"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</row>
    <row r="286" spans="4:133" x14ac:dyDescent="0.2"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</row>
    <row r="287" spans="4:133" x14ac:dyDescent="0.2"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</row>
    <row r="288" spans="4:133" x14ac:dyDescent="0.2"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</row>
    <row r="289" spans="4:133" x14ac:dyDescent="0.2"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</row>
    <row r="290" spans="4:133" x14ac:dyDescent="0.2"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G290" s="47"/>
      <c r="CH290" s="47"/>
      <c r="CI290" s="47"/>
      <c r="CJ290" s="47"/>
      <c r="CK290" s="47"/>
      <c r="CL290" s="47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</row>
    <row r="291" spans="4:133" x14ac:dyDescent="0.2"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</row>
    <row r="292" spans="4:133" x14ac:dyDescent="0.2"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G292" s="47"/>
      <c r="CH292" s="47"/>
      <c r="CI292" s="47"/>
      <c r="CJ292" s="47"/>
      <c r="CK292" s="47"/>
      <c r="CL292" s="47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</row>
    <row r="293" spans="4:133" x14ac:dyDescent="0.2"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</row>
    <row r="294" spans="4:133" x14ac:dyDescent="0.2"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47"/>
      <c r="AQ294" s="47"/>
      <c r="AR294" s="47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G294" s="47"/>
      <c r="CH294" s="47"/>
      <c r="CI294" s="47"/>
      <c r="CJ294" s="47"/>
      <c r="CK294" s="47"/>
      <c r="CL294" s="47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</row>
    <row r="295" spans="4:133" x14ac:dyDescent="0.2"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</row>
    <row r="296" spans="4:133" x14ac:dyDescent="0.2"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  <c r="AR296" s="47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G296" s="47"/>
      <c r="CH296" s="47"/>
      <c r="CI296" s="47"/>
      <c r="CJ296" s="47"/>
      <c r="CK296" s="47"/>
      <c r="CL296" s="47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</row>
    <row r="297" spans="4:133" x14ac:dyDescent="0.2"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</row>
    <row r="298" spans="4:133" x14ac:dyDescent="0.2"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G298" s="47"/>
      <c r="CH298" s="47"/>
      <c r="CI298" s="47"/>
      <c r="CJ298" s="47"/>
      <c r="CK298" s="47"/>
      <c r="CL298" s="47"/>
      <c r="CM298" s="47"/>
      <c r="CN298" s="47"/>
      <c r="CO298" s="47"/>
      <c r="CP298" s="4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</row>
    <row r="299" spans="4:133" x14ac:dyDescent="0.2"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</row>
    <row r="300" spans="4:133" x14ac:dyDescent="0.2"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</row>
    <row r="301" spans="4:133" x14ac:dyDescent="0.2"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</row>
    <row r="302" spans="4:133" x14ac:dyDescent="0.2"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</row>
    <row r="303" spans="4:133" x14ac:dyDescent="0.2"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</row>
    <row r="304" spans="4:133" x14ac:dyDescent="0.2"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</row>
    <row r="305" spans="4:133" x14ac:dyDescent="0.2"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</row>
    <row r="306" spans="4:133" x14ac:dyDescent="0.2"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</row>
    <row r="307" spans="4:133" x14ac:dyDescent="0.2"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</row>
    <row r="308" spans="4:133" x14ac:dyDescent="0.2"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</row>
    <row r="309" spans="4:133" x14ac:dyDescent="0.2"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</row>
    <row r="310" spans="4:133" x14ac:dyDescent="0.2"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</row>
    <row r="311" spans="4:133" x14ac:dyDescent="0.2"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</row>
    <row r="312" spans="4:133" x14ac:dyDescent="0.2"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</row>
    <row r="313" spans="4:133" x14ac:dyDescent="0.2"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</row>
    <row r="314" spans="4:133" x14ac:dyDescent="0.2"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</row>
    <row r="315" spans="4:133" x14ac:dyDescent="0.2"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</row>
    <row r="316" spans="4:133" x14ac:dyDescent="0.2"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</row>
    <row r="317" spans="4:133" x14ac:dyDescent="0.2"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</row>
    <row r="318" spans="4:133" x14ac:dyDescent="0.2"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</row>
    <row r="319" spans="4:133" x14ac:dyDescent="0.2"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</row>
    <row r="320" spans="4:133" x14ac:dyDescent="0.2"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</row>
    <row r="321" spans="4:133" x14ac:dyDescent="0.2"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</row>
    <row r="322" spans="4:133" x14ac:dyDescent="0.2"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</row>
    <row r="323" spans="4:133" x14ac:dyDescent="0.2"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G323" s="47"/>
      <c r="CH323" s="47"/>
      <c r="CI323" s="47"/>
      <c r="CJ323" s="47"/>
      <c r="CK323" s="47"/>
      <c r="CL323" s="47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</row>
    <row r="324" spans="4:133" x14ac:dyDescent="0.2"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G324" s="47"/>
      <c r="CH324" s="47"/>
      <c r="CI324" s="47"/>
      <c r="CJ324" s="47"/>
      <c r="CK324" s="47"/>
      <c r="CL324" s="47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</row>
    <row r="325" spans="4:133" x14ac:dyDescent="0.2"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</row>
    <row r="326" spans="4:133" x14ac:dyDescent="0.2"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</row>
    <row r="327" spans="4:133" x14ac:dyDescent="0.2"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</row>
    <row r="328" spans="4:133" x14ac:dyDescent="0.2"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</row>
    <row r="329" spans="4:133" x14ac:dyDescent="0.2"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G329" s="47"/>
      <c r="CH329" s="47"/>
      <c r="CI329" s="47"/>
      <c r="CJ329" s="47"/>
      <c r="CK329" s="47"/>
      <c r="CL329" s="47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</row>
    <row r="330" spans="4:133" x14ac:dyDescent="0.2"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</row>
    <row r="331" spans="4:133" x14ac:dyDescent="0.2"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</row>
    <row r="332" spans="4:133" x14ac:dyDescent="0.2"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</row>
    <row r="333" spans="4:133" x14ac:dyDescent="0.2"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</row>
    <row r="334" spans="4:133" x14ac:dyDescent="0.2"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</row>
    <row r="335" spans="4:133" x14ac:dyDescent="0.2"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</row>
    <row r="336" spans="4:133" x14ac:dyDescent="0.2"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</row>
    <row r="337" spans="4:133" x14ac:dyDescent="0.2"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</row>
    <row r="338" spans="4:133" x14ac:dyDescent="0.2"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</row>
    <row r="339" spans="4:133" x14ac:dyDescent="0.2"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G339" s="47"/>
      <c r="CH339" s="47"/>
      <c r="CI339" s="47"/>
      <c r="CJ339" s="47"/>
      <c r="CK339" s="47"/>
      <c r="CL339" s="47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</row>
    <row r="340" spans="4:133" x14ac:dyDescent="0.2"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</row>
    <row r="341" spans="4:133" x14ac:dyDescent="0.2"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G341" s="47"/>
      <c r="CH341" s="47"/>
      <c r="CI341" s="47"/>
      <c r="CJ341" s="47"/>
      <c r="CK341" s="47"/>
      <c r="CL341" s="47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</row>
    <row r="342" spans="4:133" x14ac:dyDescent="0.2"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</row>
    <row r="343" spans="4:133" x14ac:dyDescent="0.2"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G343" s="47"/>
      <c r="CH343" s="47"/>
      <c r="CI343" s="47"/>
      <c r="CJ343" s="47"/>
      <c r="CK343" s="47"/>
      <c r="CL343" s="47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</row>
    <row r="344" spans="4:133" x14ac:dyDescent="0.2"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G344" s="47"/>
      <c r="CH344" s="47"/>
      <c r="CI344" s="47"/>
      <c r="CJ344" s="47"/>
      <c r="CK344" s="47"/>
      <c r="CL344" s="47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</row>
    <row r="345" spans="4:133" x14ac:dyDescent="0.2"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</row>
    <row r="346" spans="4:133" x14ac:dyDescent="0.2"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G346" s="47"/>
      <c r="CH346" s="47"/>
      <c r="CI346" s="47"/>
      <c r="CJ346" s="47"/>
      <c r="CK346" s="47"/>
      <c r="CL346" s="47"/>
      <c r="CM346" s="47"/>
      <c r="CN346" s="47"/>
      <c r="CO346" s="47"/>
      <c r="CP346" s="4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</row>
    <row r="347" spans="4:133" x14ac:dyDescent="0.2"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</row>
    <row r="348" spans="4:133" x14ac:dyDescent="0.2"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</row>
    <row r="349" spans="4:133" x14ac:dyDescent="0.2"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</row>
    <row r="350" spans="4:133" x14ac:dyDescent="0.2"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</row>
    <row r="351" spans="4:133" x14ac:dyDescent="0.2"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</row>
    <row r="352" spans="4:133" x14ac:dyDescent="0.2"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G352" s="47"/>
      <c r="CH352" s="47"/>
      <c r="CI352" s="47"/>
      <c r="CJ352" s="47"/>
      <c r="CK352" s="47"/>
      <c r="CL352" s="47"/>
      <c r="CM352" s="47"/>
      <c r="CN352" s="47"/>
      <c r="CO352" s="47"/>
      <c r="CP352" s="4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</row>
    <row r="353" spans="4:133" x14ac:dyDescent="0.2"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</row>
    <row r="354" spans="4:133" x14ac:dyDescent="0.2"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G354" s="47"/>
      <c r="CH354" s="47"/>
      <c r="CI354" s="47"/>
      <c r="CJ354" s="47"/>
      <c r="CK354" s="47"/>
      <c r="CL354" s="47"/>
      <c r="CM354" s="47"/>
      <c r="CN354" s="47"/>
      <c r="CO354" s="47"/>
      <c r="CP354" s="4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</row>
    <row r="355" spans="4:133" x14ac:dyDescent="0.2"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</row>
    <row r="356" spans="4:133" x14ac:dyDescent="0.2"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G356" s="47"/>
      <c r="CH356" s="47"/>
      <c r="CI356" s="47"/>
      <c r="CJ356" s="47"/>
      <c r="CK356" s="47"/>
      <c r="CL356" s="47"/>
      <c r="CM356" s="47"/>
      <c r="CN356" s="47"/>
      <c r="CO356" s="47"/>
      <c r="CP356" s="4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</row>
    <row r="357" spans="4:133" x14ac:dyDescent="0.2"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</row>
    <row r="358" spans="4:133" x14ac:dyDescent="0.2"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G358" s="47"/>
      <c r="CH358" s="47"/>
      <c r="CI358" s="47"/>
      <c r="CJ358" s="47"/>
      <c r="CK358" s="47"/>
      <c r="CL358" s="47"/>
      <c r="CM358" s="47"/>
      <c r="CN358" s="47"/>
      <c r="CO358" s="47"/>
      <c r="CP358" s="4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</row>
    <row r="359" spans="4:133" x14ac:dyDescent="0.2"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</row>
    <row r="360" spans="4:133" x14ac:dyDescent="0.2"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G360" s="47"/>
      <c r="CH360" s="47"/>
      <c r="CI360" s="47"/>
      <c r="CJ360" s="47"/>
      <c r="CK360" s="47"/>
      <c r="CL360" s="47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</row>
    <row r="361" spans="4:133" x14ac:dyDescent="0.2"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</row>
    <row r="362" spans="4:133" x14ac:dyDescent="0.2"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G362" s="47"/>
      <c r="CH362" s="47"/>
      <c r="CI362" s="47"/>
      <c r="CJ362" s="47"/>
      <c r="CK362" s="47"/>
      <c r="CL362" s="47"/>
      <c r="CM362" s="47"/>
      <c r="CN362" s="47"/>
      <c r="CO362" s="47"/>
      <c r="CP362" s="4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</row>
    <row r="363" spans="4:133" x14ac:dyDescent="0.2"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</row>
    <row r="364" spans="4:133" x14ac:dyDescent="0.2"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G364" s="47"/>
      <c r="CH364" s="47"/>
      <c r="CI364" s="47"/>
      <c r="CJ364" s="47"/>
      <c r="CK364" s="47"/>
      <c r="CL364" s="47"/>
      <c r="CM364" s="47"/>
      <c r="CN364" s="47"/>
      <c r="CO364" s="47"/>
      <c r="CP364" s="4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</row>
    <row r="365" spans="4:133" x14ac:dyDescent="0.2"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</row>
    <row r="366" spans="4:133" x14ac:dyDescent="0.2"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G366" s="47"/>
      <c r="CH366" s="47"/>
      <c r="CI366" s="47"/>
      <c r="CJ366" s="47"/>
      <c r="CK366" s="47"/>
      <c r="CL366" s="47"/>
      <c r="CM366" s="47"/>
      <c r="CN366" s="47"/>
      <c r="CO366" s="47"/>
      <c r="CP366" s="4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</row>
    <row r="367" spans="4:133" x14ac:dyDescent="0.2"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</row>
    <row r="368" spans="4:133" x14ac:dyDescent="0.2"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G368" s="47"/>
      <c r="CH368" s="47"/>
      <c r="CI368" s="47"/>
      <c r="CJ368" s="47"/>
      <c r="CK368" s="47"/>
      <c r="CL368" s="47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</row>
    <row r="369" spans="4:133" x14ac:dyDescent="0.2"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</row>
    <row r="370" spans="4:133" x14ac:dyDescent="0.2"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G370" s="47"/>
      <c r="CH370" s="47"/>
      <c r="CI370" s="47"/>
      <c r="CJ370" s="47"/>
      <c r="CK370" s="47"/>
      <c r="CL370" s="47"/>
      <c r="CM370" s="47"/>
      <c r="CN370" s="47"/>
      <c r="CO370" s="47"/>
      <c r="CP370" s="4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</row>
    <row r="371" spans="4:133" x14ac:dyDescent="0.2"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G371" s="47"/>
      <c r="CH371" s="47"/>
      <c r="CI371" s="47"/>
      <c r="CJ371" s="47"/>
      <c r="CK371" s="47"/>
      <c r="CL371" s="47"/>
      <c r="CM371" s="47"/>
      <c r="CN371" s="47"/>
      <c r="CO371" s="47"/>
      <c r="CP371" s="4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</row>
    <row r="372" spans="4:133" x14ac:dyDescent="0.2"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47"/>
      <c r="AQ372" s="47"/>
      <c r="AR372" s="47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G372" s="47"/>
      <c r="CH372" s="47"/>
      <c r="CI372" s="47"/>
      <c r="CJ372" s="47"/>
      <c r="CK372" s="47"/>
      <c r="CL372" s="47"/>
      <c r="CM372" s="47"/>
      <c r="CN372" s="47"/>
      <c r="CO372" s="47"/>
      <c r="CP372" s="4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</row>
    <row r="373" spans="4:133" x14ac:dyDescent="0.2"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</row>
    <row r="374" spans="4:133" x14ac:dyDescent="0.2"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47"/>
      <c r="AQ374" s="47"/>
      <c r="AR374" s="47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G374" s="47"/>
      <c r="CH374" s="47"/>
      <c r="CI374" s="47"/>
      <c r="CJ374" s="47"/>
      <c r="CK374" s="47"/>
      <c r="CL374" s="47"/>
      <c r="CM374" s="47"/>
      <c r="CN374" s="47"/>
      <c r="CO374" s="47"/>
      <c r="CP374" s="4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</row>
    <row r="375" spans="4:133" x14ac:dyDescent="0.2"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G375" s="47"/>
      <c r="CH375" s="47"/>
      <c r="CI375" s="47"/>
      <c r="CJ375" s="47"/>
      <c r="CK375" s="47"/>
      <c r="CL375" s="47"/>
      <c r="CM375" s="47"/>
      <c r="CN375" s="47"/>
      <c r="CO375" s="47"/>
      <c r="CP375" s="4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</row>
    <row r="376" spans="4:133" x14ac:dyDescent="0.2"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G376" s="47"/>
      <c r="CH376" s="47"/>
      <c r="CI376" s="47"/>
      <c r="CJ376" s="47"/>
      <c r="CK376" s="47"/>
      <c r="CL376" s="47"/>
      <c r="CM376" s="47"/>
      <c r="CN376" s="47"/>
      <c r="CO376" s="47"/>
      <c r="CP376" s="4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</row>
    <row r="377" spans="4:133" x14ac:dyDescent="0.2"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</row>
    <row r="378" spans="4:133" x14ac:dyDescent="0.2"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G378" s="47"/>
      <c r="CH378" s="47"/>
      <c r="CI378" s="47"/>
      <c r="CJ378" s="47"/>
      <c r="CK378" s="47"/>
      <c r="CL378" s="47"/>
      <c r="CM378" s="47"/>
      <c r="CN378" s="47"/>
      <c r="CO378" s="47"/>
      <c r="CP378" s="4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</row>
    <row r="379" spans="4:133" x14ac:dyDescent="0.2"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</row>
    <row r="380" spans="4:133" x14ac:dyDescent="0.2"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</row>
    <row r="381" spans="4:133" x14ac:dyDescent="0.2"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G381" s="47"/>
      <c r="CH381" s="47"/>
      <c r="CI381" s="47"/>
      <c r="CJ381" s="47"/>
      <c r="CK381" s="47"/>
      <c r="CL381" s="47"/>
      <c r="CM381" s="47"/>
      <c r="CN381" s="47"/>
      <c r="CO381" s="47"/>
      <c r="CP381" s="4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</row>
    <row r="382" spans="4:133" x14ac:dyDescent="0.2"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G382" s="47"/>
      <c r="CH382" s="47"/>
      <c r="CI382" s="47"/>
      <c r="CJ382" s="47"/>
      <c r="CK382" s="47"/>
      <c r="CL382" s="47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</row>
    <row r="383" spans="4:133" x14ac:dyDescent="0.2"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G383" s="47"/>
      <c r="CH383" s="47"/>
      <c r="CI383" s="47"/>
      <c r="CJ383" s="47"/>
      <c r="CK383" s="47"/>
      <c r="CL383" s="47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</row>
    <row r="384" spans="4:133" x14ac:dyDescent="0.2"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</row>
    <row r="385" spans="4:133" x14ac:dyDescent="0.2"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</row>
    <row r="386" spans="4:133" x14ac:dyDescent="0.2"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G386" s="47"/>
      <c r="CH386" s="47"/>
      <c r="CI386" s="47"/>
      <c r="CJ386" s="47"/>
      <c r="CK386" s="47"/>
      <c r="CL386" s="47"/>
      <c r="CM386" s="47"/>
      <c r="CN386" s="47"/>
      <c r="CO386" s="47"/>
      <c r="CP386" s="4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</row>
    <row r="387" spans="4:133" x14ac:dyDescent="0.2"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G387" s="47"/>
      <c r="CH387" s="47"/>
      <c r="CI387" s="47"/>
      <c r="CJ387" s="47"/>
      <c r="CK387" s="47"/>
      <c r="CL387" s="47"/>
      <c r="CM387" s="47"/>
      <c r="CN387" s="47"/>
      <c r="CO387" s="47"/>
      <c r="CP387" s="4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</row>
    <row r="388" spans="4:133" x14ac:dyDescent="0.2"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G388" s="47"/>
      <c r="CH388" s="47"/>
      <c r="CI388" s="47"/>
      <c r="CJ388" s="47"/>
      <c r="CK388" s="47"/>
      <c r="CL388" s="47"/>
      <c r="CM388" s="47"/>
      <c r="CN388" s="47"/>
      <c r="CO388" s="47"/>
      <c r="CP388" s="4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</row>
    <row r="389" spans="4:133" x14ac:dyDescent="0.2"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G389" s="47"/>
      <c r="CH389" s="47"/>
      <c r="CI389" s="47"/>
      <c r="CJ389" s="47"/>
      <c r="CK389" s="47"/>
      <c r="CL389" s="47"/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</row>
    <row r="390" spans="4:133" x14ac:dyDescent="0.2"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</row>
    <row r="391" spans="4:133" x14ac:dyDescent="0.2"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</row>
    <row r="392" spans="4:133" x14ac:dyDescent="0.2"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</row>
    <row r="393" spans="4:133" x14ac:dyDescent="0.2"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G393" s="47"/>
      <c r="CH393" s="47"/>
      <c r="CI393" s="47"/>
      <c r="CJ393" s="47"/>
      <c r="CK393" s="47"/>
      <c r="CL393" s="47"/>
      <c r="CM393" s="47"/>
      <c r="CN393" s="47"/>
      <c r="CO393" s="47"/>
      <c r="CP393" s="4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</row>
    <row r="394" spans="4:133" x14ac:dyDescent="0.2"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</row>
    <row r="395" spans="4:133" x14ac:dyDescent="0.2"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</row>
    <row r="396" spans="4:133" x14ac:dyDescent="0.2"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</row>
    <row r="397" spans="4:133" x14ac:dyDescent="0.2"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</row>
    <row r="398" spans="4:133" x14ac:dyDescent="0.2"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</row>
    <row r="399" spans="4:133" x14ac:dyDescent="0.2"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</row>
    <row r="400" spans="4:133" x14ac:dyDescent="0.2"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</row>
    <row r="401" spans="4:133" x14ac:dyDescent="0.2"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</row>
    <row r="402" spans="4:133" x14ac:dyDescent="0.2"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</row>
    <row r="403" spans="4:133" x14ac:dyDescent="0.2"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</row>
    <row r="404" spans="4:133" x14ac:dyDescent="0.2"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</row>
    <row r="405" spans="4:133" x14ac:dyDescent="0.2"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</row>
    <row r="406" spans="4:133" x14ac:dyDescent="0.2"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</row>
    <row r="407" spans="4:133" x14ac:dyDescent="0.2"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</row>
    <row r="408" spans="4:133" x14ac:dyDescent="0.2"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</row>
    <row r="409" spans="4:133" x14ac:dyDescent="0.2"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</row>
    <row r="410" spans="4:133" x14ac:dyDescent="0.2"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</row>
    <row r="411" spans="4:133" x14ac:dyDescent="0.2"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</row>
    <row r="412" spans="4:133" x14ac:dyDescent="0.2"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</row>
    <row r="413" spans="4:133" x14ac:dyDescent="0.2"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</row>
    <row r="414" spans="4:133" x14ac:dyDescent="0.2"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</row>
    <row r="415" spans="4:133" x14ac:dyDescent="0.2"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</row>
    <row r="416" spans="4:133" x14ac:dyDescent="0.2"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</row>
    <row r="417" spans="4:133" x14ac:dyDescent="0.2"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</row>
    <row r="418" spans="4:133" x14ac:dyDescent="0.2"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</row>
    <row r="419" spans="4:133" x14ac:dyDescent="0.2"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</row>
    <row r="420" spans="4:133" x14ac:dyDescent="0.2"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47"/>
      <c r="AQ420" s="47"/>
      <c r="AR420" s="47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G420" s="47"/>
      <c r="CH420" s="47"/>
      <c r="CI420" s="47"/>
      <c r="CJ420" s="47"/>
      <c r="CK420" s="47"/>
      <c r="CL420" s="47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</row>
    <row r="421" spans="4:133" x14ac:dyDescent="0.2"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</row>
    <row r="422" spans="4:133" x14ac:dyDescent="0.2"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G422" s="47"/>
      <c r="CH422" s="47"/>
      <c r="CI422" s="47"/>
      <c r="CJ422" s="47"/>
      <c r="CK422" s="47"/>
      <c r="CL422" s="47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</row>
    <row r="423" spans="4:133" x14ac:dyDescent="0.2"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47"/>
      <c r="AQ423" s="47"/>
      <c r="AR423" s="47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</row>
    <row r="424" spans="4:133" x14ac:dyDescent="0.2"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</row>
    <row r="425" spans="4:133" x14ac:dyDescent="0.2"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47"/>
      <c r="AQ425" s="47"/>
      <c r="AR425" s="47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</row>
    <row r="426" spans="4:133" x14ac:dyDescent="0.2"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G426" s="47"/>
      <c r="CH426" s="47"/>
      <c r="CI426" s="47"/>
      <c r="CJ426" s="47"/>
      <c r="CK426" s="47"/>
      <c r="CL426" s="47"/>
      <c r="CM426" s="47"/>
      <c r="CN426" s="47"/>
      <c r="CO426" s="47"/>
      <c r="CP426" s="4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</row>
    <row r="427" spans="4:133" x14ac:dyDescent="0.2"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</row>
    <row r="428" spans="4:133" x14ac:dyDescent="0.2"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G428" s="47"/>
      <c r="CH428" s="47"/>
      <c r="CI428" s="47"/>
      <c r="CJ428" s="47"/>
      <c r="CK428" s="47"/>
      <c r="CL428" s="47"/>
      <c r="CM428" s="47"/>
      <c r="CN428" s="47"/>
      <c r="CO428" s="47"/>
      <c r="CP428" s="4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</row>
    <row r="429" spans="4:133" x14ac:dyDescent="0.2"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</row>
    <row r="430" spans="4:133" x14ac:dyDescent="0.2"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G430" s="47"/>
      <c r="CH430" s="47"/>
      <c r="CI430" s="47"/>
      <c r="CJ430" s="47"/>
      <c r="CK430" s="47"/>
      <c r="CL430" s="47"/>
      <c r="CM430" s="47"/>
      <c r="CN430" s="47"/>
      <c r="CO430" s="47"/>
      <c r="CP430" s="4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</row>
    <row r="431" spans="4:133" x14ac:dyDescent="0.2"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</row>
    <row r="432" spans="4:133" x14ac:dyDescent="0.2"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G432" s="47"/>
      <c r="CH432" s="47"/>
      <c r="CI432" s="47"/>
      <c r="CJ432" s="47"/>
      <c r="CK432" s="47"/>
      <c r="CL432" s="47"/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</row>
    <row r="433" spans="4:133" x14ac:dyDescent="0.2"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</row>
    <row r="434" spans="4:133" x14ac:dyDescent="0.2"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G434" s="47"/>
      <c r="CH434" s="47"/>
      <c r="CI434" s="47"/>
      <c r="CJ434" s="47"/>
      <c r="CK434" s="47"/>
      <c r="CL434" s="47"/>
      <c r="CM434" s="47"/>
      <c r="CN434" s="47"/>
      <c r="CO434" s="47"/>
      <c r="CP434" s="4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</row>
    <row r="435" spans="4:133" x14ac:dyDescent="0.2"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47"/>
      <c r="AQ435" s="47"/>
      <c r="AR435" s="47"/>
      <c r="AS435" s="47"/>
      <c r="AT435" s="47"/>
      <c r="AU435" s="47"/>
      <c r="AV435" s="47"/>
      <c r="AW435" s="47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G435" s="47"/>
      <c r="CH435" s="47"/>
      <c r="CI435" s="47"/>
      <c r="CJ435" s="47"/>
      <c r="CK435" s="47"/>
      <c r="CL435" s="47"/>
      <c r="CM435" s="47"/>
      <c r="CN435" s="47"/>
      <c r="CO435" s="47"/>
      <c r="CP435" s="4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</row>
    <row r="436" spans="4:133" x14ac:dyDescent="0.2"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47"/>
      <c r="AQ436" s="47"/>
      <c r="AR436" s="47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G436" s="47"/>
      <c r="CH436" s="47"/>
      <c r="CI436" s="47"/>
      <c r="CJ436" s="47"/>
      <c r="CK436" s="47"/>
      <c r="CL436" s="47"/>
      <c r="CM436" s="47"/>
      <c r="CN436" s="47"/>
      <c r="CO436" s="47"/>
      <c r="CP436" s="4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</row>
    <row r="437" spans="4:133" x14ac:dyDescent="0.2"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47"/>
      <c r="AQ437" s="47"/>
      <c r="AR437" s="47"/>
      <c r="AS437" s="47"/>
      <c r="AT437" s="47"/>
      <c r="AU437" s="47"/>
      <c r="AV437" s="47"/>
      <c r="AW437" s="47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G437" s="47"/>
      <c r="CH437" s="47"/>
      <c r="CI437" s="47"/>
      <c r="CJ437" s="47"/>
      <c r="CK437" s="47"/>
      <c r="CL437" s="47"/>
      <c r="CM437" s="47"/>
      <c r="CN437" s="47"/>
      <c r="CO437" s="47"/>
      <c r="CP437" s="4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</row>
    <row r="438" spans="4:133" x14ac:dyDescent="0.2"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</row>
    <row r="439" spans="4:133" x14ac:dyDescent="0.2"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47"/>
      <c r="AQ439" s="47"/>
      <c r="AR439" s="47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G439" s="47"/>
      <c r="CH439" s="47"/>
      <c r="CI439" s="47"/>
      <c r="CJ439" s="47"/>
      <c r="CK439" s="47"/>
      <c r="CL439" s="47"/>
      <c r="CM439" s="47"/>
      <c r="CN439" s="47"/>
      <c r="CO439" s="47"/>
      <c r="CP439" s="4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</row>
    <row r="440" spans="4:133" x14ac:dyDescent="0.2"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47"/>
      <c r="AQ440" s="47"/>
      <c r="AR440" s="47"/>
      <c r="AS440" s="47"/>
      <c r="AT440" s="47"/>
      <c r="AU440" s="47"/>
      <c r="AV440" s="47"/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G440" s="47"/>
      <c r="CH440" s="47"/>
      <c r="CI440" s="47"/>
      <c r="CJ440" s="47"/>
      <c r="CK440" s="47"/>
      <c r="CL440" s="47"/>
      <c r="CM440" s="47"/>
      <c r="CN440" s="47"/>
      <c r="CO440" s="47"/>
      <c r="CP440" s="4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</row>
    <row r="441" spans="4:133" x14ac:dyDescent="0.2"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47"/>
      <c r="AQ441" s="47"/>
      <c r="AR441" s="47"/>
      <c r="AS441" s="47"/>
      <c r="AT441" s="47"/>
      <c r="AU441" s="47"/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G441" s="47"/>
      <c r="CH441" s="47"/>
      <c r="CI441" s="47"/>
      <c r="CJ441" s="47"/>
      <c r="CK441" s="47"/>
      <c r="CL441" s="47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</row>
    <row r="442" spans="4:133" x14ac:dyDescent="0.2"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47"/>
      <c r="AQ442" s="47"/>
      <c r="AR442" s="47"/>
      <c r="AS442" s="47"/>
      <c r="AT442" s="47"/>
      <c r="AU442" s="47"/>
      <c r="AV442" s="47"/>
      <c r="AW442" s="47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G442" s="47"/>
      <c r="CH442" s="47"/>
      <c r="CI442" s="47"/>
      <c r="CJ442" s="47"/>
      <c r="CK442" s="47"/>
      <c r="CL442" s="47"/>
      <c r="CM442" s="47"/>
      <c r="CN442" s="47"/>
      <c r="CO442" s="47"/>
      <c r="CP442" s="4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</row>
    <row r="443" spans="4:133" x14ac:dyDescent="0.2"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47"/>
      <c r="AQ443" s="47"/>
      <c r="AR443" s="47"/>
      <c r="AS443" s="47"/>
      <c r="AT443" s="47"/>
      <c r="AU443" s="47"/>
      <c r="AV443" s="47"/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G443" s="47"/>
      <c r="CH443" s="47"/>
      <c r="CI443" s="47"/>
      <c r="CJ443" s="47"/>
      <c r="CK443" s="47"/>
      <c r="CL443" s="47"/>
      <c r="CM443" s="47"/>
      <c r="CN443" s="47"/>
      <c r="CO443" s="47"/>
      <c r="CP443" s="4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</row>
  </sheetData>
  <pageMargins left="0.7" right="0.7" top="0.75" bottom="0.75" header="0.3" footer="0.3"/>
  <pageSetup scale="56"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C37B7-3D15-477F-98A8-2158F3B1A203}">
  <sheetPr>
    <pageSetUpPr fitToPage="1"/>
  </sheetPr>
  <dimension ref="A1:EC433"/>
  <sheetViews>
    <sheetView topLeftCell="A52" workbookViewId="0">
      <selection activeCell="Q68" sqref="Q68"/>
    </sheetView>
  </sheetViews>
  <sheetFormatPr defaultColWidth="9.140625" defaultRowHeight="12.75" x14ac:dyDescent="0.2"/>
  <cols>
    <col min="1" max="1" width="16.85546875" style="45" customWidth="1"/>
    <col min="2" max="2" width="9.140625" style="45"/>
    <col min="3" max="3" width="32.85546875" style="45" bestFit="1" customWidth="1"/>
    <col min="4" max="5" width="15" style="45" customWidth="1"/>
    <col min="6" max="6" width="13.42578125" style="45" customWidth="1"/>
    <col min="7" max="7" width="14.42578125" style="45" customWidth="1"/>
    <col min="8" max="8" width="15" style="45" customWidth="1"/>
    <col min="9" max="9" width="12.140625" style="45" customWidth="1"/>
    <col min="10" max="10" width="3.28515625" style="45" customWidth="1"/>
    <col min="11" max="11" width="7.85546875" style="45" customWidth="1"/>
    <col min="12" max="13" width="11.42578125" style="45" customWidth="1"/>
    <col min="14" max="14" width="10.85546875" style="45" customWidth="1"/>
    <col min="15" max="15" width="12" style="45" customWidth="1"/>
    <col min="16" max="17" width="11.85546875" style="45" customWidth="1"/>
    <col min="18" max="16384" width="9.140625" style="45"/>
  </cols>
  <sheetData>
    <row r="1" spans="1:133" ht="15.75" x14ac:dyDescent="0.25">
      <c r="A1" s="42" t="s">
        <v>0</v>
      </c>
      <c r="B1" s="43"/>
      <c r="C1" s="44"/>
    </row>
    <row r="2" spans="1:133" ht="15.75" x14ac:dyDescent="0.25">
      <c r="A2" s="42" t="s">
        <v>362</v>
      </c>
      <c r="B2" s="43"/>
      <c r="C2" s="44"/>
    </row>
    <row r="3" spans="1:133" ht="32.25" thickBot="1" x14ac:dyDescent="0.25">
      <c r="A3" s="46" t="s">
        <v>5</v>
      </c>
      <c r="B3" s="43"/>
      <c r="C3" s="44" t="s">
        <v>52</v>
      </c>
      <c r="D3" s="47"/>
      <c r="E3" s="47"/>
      <c r="F3" s="47"/>
      <c r="G3" s="47"/>
      <c r="H3" s="47"/>
      <c r="K3" s="85"/>
      <c r="L3" s="47"/>
      <c r="M3" s="47"/>
      <c r="N3" s="47"/>
      <c r="O3" s="47"/>
      <c r="P3" s="47"/>
      <c r="Q3" s="86"/>
    </row>
    <row r="4" spans="1:133" ht="15.75" x14ac:dyDescent="0.25">
      <c r="A4" s="42" t="s">
        <v>61</v>
      </c>
      <c r="B4" s="48"/>
      <c r="C4" s="49">
        <v>44264</v>
      </c>
      <c r="D4" s="50" t="s">
        <v>62</v>
      </c>
      <c r="E4" s="50" t="s">
        <v>62</v>
      </c>
      <c r="F4" s="50" t="s">
        <v>62</v>
      </c>
      <c r="G4" s="50" t="s">
        <v>63</v>
      </c>
      <c r="H4" s="50" t="s">
        <v>63</v>
      </c>
      <c r="I4" s="50" t="s">
        <v>63</v>
      </c>
      <c r="J4" s="87"/>
      <c r="K4" s="50"/>
      <c r="L4" s="50" t="s">
        <v>62</v>
      </c>
      <c r="M4" s="50" t="s">
        <v>62</v>
      </c>
      <c r="N4" s="50" t="s">
        <v>62</v>
      </c>
      <c r="O4" s="50" t="s">
        <v>63</v>
      </c>
      <c r="P4" s="50" t="s">
        <v>63</v>
      </c>
      <c r="Q4" s="53" t="s">
        <v>63</v>
      </c>
    </row>
    <row r="5" spans="1:133" ht="38.25" x14ac:dyDescent="0.2">
      <c r="A5" s="54" t="s">
        <v>4</v>
      </c>
      <c r="B5" s="54" t="s">
        <v>64</v>
      </c>
      <c r="C5" s="54" t="s">
        <v>65</v>
      </c>
      <c r="D5" s="55" t="s">
        <v>363</v>
      </c>
      <c r="E5" s="55" t="s">
        <v>67</v>
      </c>
      <c r="F5" s="55" t="s">
        <v>68</v>
      </c>
      <c r="G5" s="55" t="s">
        <v>364</v>
      </c>
      <c r="H5" s="55" t="s">
        <v>67</v>
      </c>
      <c r="I5" s="55" t="s">
        <v>68</v>
      </c>
      <c r="J5" s="57"/>
      <c r="K5" s="55"/>
      <c r="L5" s="55" t="s">
        <v>69</v>
      </c>
      <c r="M5" s="55" t="s">
        <v>70</v>
      </c>
      <c r="N5" s="55" t="s">
        <v>71</v>
      </c>
      <c r="O5" s="55" t="s">
        <v>69</v>
      </c>
      <c r="P5" s="55" t="s">
        <v>70</v>
      </c>
      <c r="Q5" s="57" t="s">
        <v>71</v>
      </c>
    </row>
    <row r="6" spans="1:133" x14ac:dyDescent="0.2">
      <c r="J6" s="59"/>
      <c r="Q6" s="59"/>
    </row>
    <row r="7" spans="1:133" x14ac:dyDescent="0.2">
      <c r="A7" s="60">
        <v>7208</v>
      </c>
      <c r="B7" s="61" t="s">
        <v>72</v>
      </c>
      <c r="C7" s="62" t="s">
        <v>73</v>
      </c>
      <c r="D7" s="63">
        <v>373613</v>
      </c>
      <c r="E7" s="63"/>
      <c r="F7" s="63">
        <f>+D7+E7</f>
        <v>373613</v>
      </c>
      <c r="G7" s="63">
        <v>392877</v>
      </c>
      <c r="H7" s="63"/>
      <c r="I7" s="63">
        <f>+G7+H7</f>
        <v>392877</v>
      </c>
      <c r="J7" s="65"/>
      <c r="K7" s="63"/>
      <c r="L7" s="63">
        <f>E7*100%</f>
        <v>0</v>
      </c>
      <c r="M7" s="63"/>
      <c r="N7" s="63">
        <f>+L7+M7</f>
        <v>0</v>
      </c>
      <c r="O7" s="63">
        <f>H7*100%</f>
        <v>0</v>
      </c>
      <c r="P7" s="63">
        <f>+N7+O7</f>
        <v>0</v>
      </c>
      <c r="Q7" s="65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</row>
    <row r="8" spans="1:133" x14ac:dyDescent="0.2">
      <c r="A8" s="60">
        <v>7208</v>
      </c>
      <c r="B8" s="61" t="s">
        <v>74</v>
      </c>
      <c r="C8" s="62" t="s">
        <v>75</v>
      </c>
      <c r="D8" s="63">
        <f>+'[1]9520-5680-SFY22-A'!E6</f>
        <v>0</v>
      </c>
      <c r="E8" s="63"/>
      <c r="F8" s="63">
        <f>+D8+E8</f>
        <v>0</v>
      </c>
      <c r="G8" s="63">
        <f>+'[1]9520-5680-SFY23-A'!E6</f>
        <v>0</v>
      </c>
      <c r="H8" s="63"/>
      <c r="I8" s="63">
        <f t="shared" ref="I8:I71" si="0">+G8+H8</f>
        <v>0</v>
      </c>
      <c r="J8" s="65"/>
      <c r="K8" s="63"/>
      <c r="L8" s="63">
        <f t="shared" ref="L8:L71" si="1">E8*100%</f>
        <v>0</v>
      </c>
      <c r="M8" s="63"/>
      <c r="N8" s="63">
        <f t="shared" ref="N8:N71" si="2">+L8+M8</f>
        <v>0</v>
      </c>
      <c r="O8" s="63">
        <f t="shared" ref="O8:O71" si="3">H8*100%</f>
        <v>0</v>
      </c>
      <c r="P8" s="63">
        <f t="shared" ref="P8:P71" si="4">+N8+O8</f>
        <v>0</v>
      </c>
      <c r="Q8" s="65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</row>
    <row r="9" spans="1:133" x14ac:dyDescent="0.2">
      <c r="A9" s="60">
        <v>7208</v>
      </c>
      <c r="B9" s="61" t="s">
        <v>76</v>
      </c>
      <c r="C9" s="62" t="s">
        <v>75</v>
      </c>
      <c r="D9" s="63">
        <v>100460</v>
      </c>
      <c r="E9" s="63"/>
      <c r="F9" s="63">
        <f t="shared" ref="F9:F72" si="5">+D9+E9</f>
        <v>100460</v>
      </c>
      <c r="G9" s="63">
        <v>104312</v>
      </c>
      <c r="H9" s="63"/>
      <c r="I9" s="63">
        <f t="shared" si="0"/>
        <v>104312</v>
      </c>
      <c r="J9" s="65"/>
      <c r="K9" s="63"/>
      <c r="L9" s="63">
        <f t="shared" si="1"/>
        <v>0</v>
      </c>
      <c r="M9" s="63"/>
      <c r="N9" s="63">
        <f t="shared" si="2"/>
        <v>0</v>
      </c>
      <c r="O9" s="63">
        <f t="shared" si="3"/>
        <v>0</v>
      </c>
      <c r="P9" s="63">
        <f t="shared" si="4"/>
        <v>0</v>
      </c>
      <c r="Q9" s="65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</row>
    <row r="10" spans="1:133" x14ac:dyDescent="0.2">
      <c r="A10" s="60">
        <v>7208</v>
      </c>
      <c r="B10" s="61" t="s">
        <v>77</v>
      </c>
      <c r="C10" s="62" t="s">
        <v>75</v>
      </c>
      <c r="D10" s="63">
        <f>+'[1]9520-5680-SFY22-A'!E8</f>
        <v>0</v>
      </c>
      <c r="E10" s="63"/>
      <c r="F10" s="63">
        <f t="shared" si="5"/>
        <v>0</v>
      </c>
      <c r="G10" s="63">
        <f>+'[1]9520-5680-SFY23-A'!E8</f>
        <v>0</v>
      </c>
      <c r="H10" s="63"/>
      <c r="I10" s="63">
        <f t="shared" si="0"/>
        <v>0</v>
      </c>
      <c r="J10" s="63"/>
      <c r="K10" s="64"/>
      <c r="L10" s="63">
        <f t="shared" si="1"/>
        <v>0</v>
      </c>
      <c r="M10" s="63"/>
      <c r="N10" s="63">
        <f t="shared" si="2"/>
        <v>0</v>
      </c>
      <c r="O10" s="63">
        <f t="shared" si="3"/>
        <v>0</v>
      </c>
      <c r="P10" s="63">
        <f t="shared" si="4"/>
        <v>0</v>
      </c>
      <c r="Q10" s="65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</row>
    <row r="11" spans="1:133" x14ac:dyDescent="0.2">
      <c r="A11" s="60">
        <v>7208</v>
      </c>
      <c r="B11" s="61" t="s">
        <v>78</v>
      </c>
      <c r="C11" s="62" t="s">
        <v>75</v>
      </c>
      <c r="D11" s="63">
        <f>+'[1]9520-5680-SFY22-A'!E9</f>
        <v>0</v>
      </c>
      <c r="E11" s="63"/>
      <c r="F11" s="63">
        <f t="shared" si="5"/>
        <v>0</v>
      </c>
      <c r="G11" s="63">
        <f>+'[1]9520-5680-SFY23-A'!E9</f>
        <v>0</v>
      </c>
      <c r="H11" s="63"/>
      <c r="I11" s="63">
        <f t="shared" si="0"/>
        <v>0</v>
      </c>
      <c r="J11" s="65"/>
      <c r="K11" s="63"/>
      <c r="L11" s="63">
        <f t="shared" si="1"/>
        <v>0</v>
      </c>
      <c r="M11" s="63"/>
      <c r="N11" s="63">
        <f t="shared" si="2"/>
        <v>0</v>
      </c>
      <c r="O11" s="63">
        <f t="shared" si="3"/>
        <v>0</v>
      </c>
      <c r="P11" s="63">
        <f t="shared" si="4"/>
        <v>0</v>
      </c>
      <c r="Q11" s="65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</row>
    <row r="12" spans="1:133" x14ac:dyDescent="0.2">
      <c r="A12" s="60">
        <v>7208</v>
      </c>
      <c r="B12" s="61" t="s">
        <v>79</v>
      </c>
      <c r="C12" s="62" t="s">
        <v>75</v>
      </c>
      <c r="D12" s="63">
        <f>+'[1]9520-5680-SFY22-A'!E10</f>
        <v>0</v>
      </c>
      <c r="E12" s="63"/>
      <c r="F12" s="63">
        <f t="shared" si="5"/>
        <v>0</v>
      </c>
      <c r="G12" s="63">
        <f>+'[1]9520-5680-SFY23-A'!E10</f>
        <v>0</v>
      </c>
      <c r="H12" s="63"/>
      <c r="I12" s="63">
        <f t="shared" si="0"/>
        <v>0</v>
      </c>
      <c r="J12" s="65"/>
      <c r="K12" s="63"/>
      <c r="L12" s="63">
        <f t="shared" si="1"/>
        <v>0</v>
      </c>
      <c r="M12" s="63"/>
      <c r="N12" s="63">
        <f t="shared" si="2"/>
        <v>0</v>
      </c>
      <c r="O12" s="63">
        <f t="shared" si="3"/>
        <v>0</v>
      </c>
      <c r="P12" s="63">
        <f t="shared" si="4"/>
        <v>0</v>
      </c>
      <c r="Q12" s="65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</row>
    <row r="13" spans="1:133" x14ac:dyDescent="0.2">
      <c r="A13" s="60">
        <v>7208</v>
      </c>
      <c r="B13" s="61" t="s">
        <v>80</v>
      </c>
      <c r="C13" s="62" t="s">
        <v>81</v>
      </c>
      <c r="D13" s="63">
        <f>+'[1]9520-5680-SFY22-A'!E11</f>
        <v>0</v>
      </c>
      <c r="E13" s="63"/>
      <c r="F13" s="63">
        <f t="shared" si="5"/>
        <v>0</v>
      </c>
      <c r="G13" s="63">
        <f>+'[1]9520-5680-SFY23-A'!E11</f>
        <v>0</v>
      </c>
      <c r="H13" s="63"/>
      <c r="I13" s="63">
        <f t="shared" si="0"/>
        <v>0</v>
      </c>
      <c r="J13" s="65"/>
      <c r="K13" s="63"/>
      <c r="L13" s="63">
        <f t="shared" si="1"/>
        <v>0</v>
      </c>
      <c r="M13" s="63"/>
      <c r="N13" s="63">
        <f t="shared" si="2"/>
        <v>0</v>
      </c>
      <c r="O13" s="63">
        <f t="shared" si="3"/>
        <v>0</v>
      </c>
      <c r="P13" s="63">
        <f t="shared" si="4"/>
        <v>0</v>
      </c>
      <c r="Q13" s="65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</row>
    <row r="14" spans="1:133" x14ac:dyDescent="0.2">
      <c r="A14" s="60">
        <v>7208</v>
      </c>
      <c r="B14" s="61" t="s">
        <v>82</v>
      </c>
      <c r="C14" s="62" t="s">
        <v>83</v>
      </c>
      <c r="D14" s="63">
        <f>+'[1]9520-5680-SFY22-A'!E12</f>
        <v>0</v>
      </c>
      <c r="E14" s="63"/>
      <c r="F14" s="63">
        <f t="shared" si="5"/>
        <v>0</v>
      </c>
      <c r="G14" s="63">
        <f>+'[1]9520-5680-SFY23-A'!E12</f>
        <v>0</v>
      </c>
      <c r="H14" s="63"/>
      <c r="I14" s="63">
        <f t="shared" si="0"/>
        <v>0</v>
      </c>
      <c r="J14" s="65"/>
      <c r="K14" s="63"/>
      <c r="L14" s="63">
        <f t="shared" si="1"/>
        <v>0</v>
      </c>
      <c r="M14" s="63"/>
      <c r="N14" s="63">
        <f t="shared" si="2"/>
        <v>0</v>
      </c>
      <c r="O14" s="63">
        <f t="shared" si="3"/>
        <v>0</v>
      </c>
      <c r="P14" s="63">
        <f t="shared" si="4"/>
        <v>0</v>
      </c>
      <c r="Q14" s="65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47"/>
      <c r="EC14" s="47"/>
    </row>
    <row r="15" spans="1:133" x14ac:dyDescent="0.2">
      <c r="A15" s="60">
        <v>7208</v>
      </c>
      <c r="B15" s="61" t="s">
        <v>84</v>
      </c>
      <c r="C15" s="62" t="s">
        <v>85</v>
      </c>
      <c r="D15" s="63">
        <v>0</v>
      </c>
      <c r="E15" s="63"/>
      <c r="F15" s="63">
        <f t="shared" si="5"/>
        <v>0</v>
      </c>
      <c r="G15" s="63">
        <v>0</v>
      </c>
      <c r="H15" s="63"/>
      <c r="I15" s="63">
        <f t="shared" si="0"/>
        <v>0</v>
      </c>
      <c r="J15" s="65"/>
      <c r="K15" s="63"/>
      <c r="L15" s="63">
        <f t="shared" si="1"/>
        <v>0</v>
      </c>
      <c r="M15" s="63"/>
      <c r="N15" s="63">
        <f t="shared" si="2"/>
        <v>0</v>
      </c>
      <c r="O15" s="63">
        <f t="shared" si="3"/>
        <v>0</v>
      </c>
      <c r="P15" s="63">
        <f t="shared" si="4"/>
        <v>0</v>
      </c>
      <c r="Q15" s="65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47"/>
      <c r="EC15" s="47"/>
    </row>
    <row r="16" spans="1:133" x14ac:dyDescent="0.2">
      <c r="A16" s="60">
        <v>7208</v>
      </c>
      <c r="B16" s="61" t="s">
        <v>86</v>
      </c>
      <c r="C16" s="62" t="s">
        <v>87</v>
      </c>
      <c r="D16" s="63">
        <f>+'[1]9520-5680-SFY22-A'!E14</f>
        <v>0</v>
      </c>
      <c r="E16" s="63"/>
      <c r="F16" s="63">
        <f t="shared" si="5"/>
        <v>0</v>
      </c>
      <c r="G16" s="63">
        <f>+'[1]9520-5680-SFY23-A'!E14</f>
        <v>0</v>
      </c>
      <c r="H16" s="63"/>
      <c r="I16" s="63">
        <f t="shared" si="0"/>
        <v>0</v>
      </c>
      <c r="J16" s="65"/>
      <c r="K16" s="63"/>
      <c r="L16" s="63">
        <f t="shared" si="1"/>
        <v>0</v>
      </c>
      <c r="M16" s="63"/>
      <c r="N16" s="63">
        <f t="shared" si="2"/>
        <v>0</v>
      </c>
      <c r="O16" s="63">
        <f t="shared" si="3"/>
        <v>0</v>
      </c>
      <c r="P16" s="63">
        <f t="shared" si="4"/>
        <v>0</v>
      </c>
      <c r="Q16" s="65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</row>
    <row r="17" spans="1:133" x14ac:dyDescent="0.2">
      <c r="A17" s="60">
        <v>7208</v>
      </c>
      <c r="B17" s="61" t="s">
        <v>88</v>
      </c>
      <c r="C17" s="62" t="s">
        <v>89</v>
      </c>
      <c r="D17" s="63">
        <v>2000</v>
      </c>
      <c r="E17" s="63"/>
      <c r="F17" s="63">
        <f t="shared" si="5"/>
        <v>2000</v>
      </c>
      <c r="G17" s="63">
        <v>2000</v>
      </c>
      <c r="H17" s="63"/>
      <c r="I17" s="63">
        <f t="shared" si="0"/>
        <v>2000</v>
      </c>
      <c r="J17" s="65"/>
      <c r="K17" s="63"/>
      <c r="L17" s="63">
        <f t="shared" si="1"/>
        <v>0</v>
      </c>
      <c r="M17" s="63"/>
      <c r="N17" s="63">
        <f t="shared" si="2"/>
        <v>0</v>
      </c>
      <c r="O17" s="63">
        <f t="shared" si="3"/>
        <v>0</v>
      </c>
      <c r="P17" s="63">
        <f t="shared" si="4"/>
        <v>0</v>
      </c>
      <c r="Q17" s="65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</row>
    <row r="18" spans="1:133" x14ac:dyDescent="0.2">
      <c r="A18" s="60">
        <v>7208</v>
      </c>
      <c r="B18" s="61" t="s">
        <v>90</v>
      </c>
      <c r="C18" s="62" t="s">
        <v>91</v>
      </c>
      <c r="D18" s="63">
        <f>+'[1]9520-5680-SFY22-A'!E16</f>
        <v>0</v>
      </c>
      <c r="E18" s="63"/>
      <c r="F18" s="63">
        <f t="shared" si="5"/>
        <v>0</v>
      </c>
      <c r="G18" s="63">
        <f>+'[1]9520-5680-SFY23-A'!E16</f>
        <v>0</v>
      </c>
      <c r="H18" s="63"/>
      <c r="I18" s="63">
        <f t="shared" si="0"/>
        <v>0</v>
      </c>
      <c r="J18" s="65"/>
      <c r="K18" s="63"/>
      <c r="L18" s="63">
        <f t="shared" si="1"/>
        <v>0</v>
      </c>
      <c r="M18" s="63"/>
      <c r="N18" s="63">
        <f t="shared" si="2"/>
        <v>0</v>
      </c>
      <c r="O18" s="63">
        <f t="shared" si="3"/>
        <v>0</v>
      </c>
      <c r="P18" s="63">
        <f t="shared" si="4"/>
        <v>0</v>
      </c>
      <c r="Q18" s="65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</row>
    <row r="19" spans="1:133" x14ac:dyDescent="0.2">
      <c r="A19" s="60">
        <v>7208</v>
      </c>
      <c r="B19" s="61" t="s">
        <v>92</v>
      </c>
      <c r="C19" s="62" t="s">
        <v>93</v>
      </c>
      <c r="D19" s="63">
        <v>1200</v>
      </c>
      <c r="E19" s="63"/>
      <c r="F19" s="63">
        <f t="shared" si="5"/>
        <v>1200</v>
      </c>
      <c r="G19" s="63">
        <v>1200</v>
      </c>
      <c r="H19" s="63"/>
      <c r="I19" s="63">
        <f t="shared" si="0"/>
        <v>1200</v>
      </c>
      <c r="J19" s="65"/>
      <c r="K19" s="63"/>
      <c r="L19" s="63">
        <f t="shared" si="1"/>
        <v>0</v>
      </c>
      <c r="M19" s="63"/>
      <c r="N19" s="63">
        <f t="shared" si="2"/>
        <v>0</v>
      </c>
      <c r="O19" s="63">
        <f t="shared" si="3"/>
        <v>0</v>
      </c>
      <c r="P19" s="63">
        <f t="shared" si="4"/>
        <v>0</v>
      </c>
      <c r="Q19" s="65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</row>
    <row r="20" spans="1:133" x14ac:dyDescent="0.2">
      <c r="A20" s="60">
        <v>7208</v>
      </c>
      <c r="B20" s="61" t="s">
        <v>94</v>
      </c>
      <c r="C20" s="62" t="s">
        <v>95</v>
      </c>
      <c r="D20" s="63">
        <f>+'[1]9520-5680-SFY22-A'!E18</f>
        <v>0</v>
      </c>
      <c r="E20" s="63"/>
      <c r="F20" s="63">
        <f t="shared" si="5"/>
        <v>0</v>
      </c>
      <c r="G20" s="63">
        <v>0</v>
      </c>
      <c r="H20" s="63"/>
      <c r="I20" s="63">
        <f t="shared" si="0"/>
        <v>0</v>
      </c>
      <c r="J20" s="65"/>
      <c r="K20" s="63"/>
      <c r="L20" s="63">
        <f t="shared" si="1"/>
        <v>0</v>
      </c>
      <c r="M20" s="63"/>
      <c r="N20" s="63">
        <f t="shared" si="2"/>
        <v>0</v>
      </c>
      <c r="O20" s="63">
        <f t="shared" si="3"/>
        <v>0</v>
      </c>
      <c r="P20" s="63">
        <f t="shared" si="4"/>
        <v>0</v>
      </c>
      <c r="Q20" s="65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</row>
    <row r="21" spans="1:133" x14ac:dyDescent="0.2">
      <c r="A21" s="60">
        <v>7208</v>
      </c>
      <c r="B21" s="61" t="s">
        <v>96</v>
      </c>
      <c r="C21" s="62" t="s">
        <v>97</v>
      </c>
      <c r="D21" s="63">
        <f>+'[1]9520-5680-SFY22-A'!E19</f>
        <v>0</v>
      </c>
      <c r="E21" s="63"/>
      <c r="F21" s="63">
        <f t="shared" si="5"/>
        <v>0</v>
      </c>
      <c r="G21" s="63">
        <f>+'[1]9520-5680-SFY23-A'!E19</f>
        <v>0</v>
      </c>
      <c r="H21" s="63"/>
      <c r="I21" s="63">
        <f t="shared" si="0"/>
        <v>0</v>
      </c>
      <c r="J21" s="65"/>
      <c r="K21" s="63"/>
      <c r="L21" s="63">
        <f t="shared" si="1"/>
        <v>0</v>
      </c>
      <c r="M21" s="63"/>
      <c r="N21" s="63">
        <f t="shared" si="2"/>
        <v>0</v>
      </c>
      <c r="O21" s="63">
        <f t="shared" si="3"/>
        <v>0</v>
      </c>
      <c r="P21" s="63">
        <f t="shared" si="4"/>
        <v>0</v>
      </c>
      <c r="Q21" s="65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</row>
    <row r="22" spans="1:133" x14ac:dyDescent="0.2">
      <c r="A22" s="60">
        <v>7208</v>
      </c>
      <c r="B22" s="61" t="s">
        <v>98</v>
      </c>
      <c r="C22" s="62" t="s">
        <v>99</v>
      </c>
      <c r="D22" s="63">
        <f>+'[1]9520-5680-SFY22-A'!E20</f>
        <v>0</v>
      </c>
      <c r="E22" s="63"/>
      <c r="F22" s="63">
        <f t="shared" si="5"/>
        <v>0</v>
      </c>
      <c r="G22" s="63">
        <f>+'[1]9520-5680-SFY23-A'!E20</f>
        <v>0</v>
      </c>
      <c r="H22" s="63"/>
      <c r="I22" s="63">
        <f t="shared" si="0"/>
        <v>0</v>
      </c>
      <c r="J22" s="65"/>
      <c r="K22" s="63"/>
      <c r="L22" s="63">
        <f t="shared" si="1"/>
        <v>0</v>
      </c>
      <c r="M22" s="63"/>
      <c r="N22" s="63">
        <f t="shared" si="2"/>
        <v>0</v>
      </c>
      <c r="O22" s="63">
        <f t="shared" si="3"/>
        <v>0</v>
      </c>
      <c r="P22" s="63">
        <f t="shared" si="4"/>
        <v>0</v>
      </c>
      <c r="Q22" s="65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</row>
    <row r="23" spans="1:133" x14ac:dyDescent="0.2">
      <c r="A23" s="60">
        <v>7208</v>
      </c>
      <c r="B23" s="61" t="s">
        <v>100</v>
      </c>
      <c r="C23" s="62" t="s">
        <v>101</v>
      </c>
      <c r="D23" s="63">
        <f>+'[1]9520-5680-SFY22-A'!E21</f>
        <v>0</v>
      </c>
      <c r="E23" s="63"/>
      <c r="F23" s="63">
        <f t="shared" si="5"/>
        <v>0</v>
      </c>
      <c r="G23" s="63">
        <f>+'[1]9520-5680-SFY23-A'!E21</f>
        <v>0</v>
      </c>
      <c r="H23" s="63"/>
      <c r="I23" s="63">
        <f t="shared" si="0"/>
        <v>0</v>
      </c>
      <c r="J23" s="65"/>
      <c r="K23" s="63"/>
      <c r="L23" s="63">
        <f t="shared" si="1"/>
        <v>0</v>
      </c>
      <c r="M23" s="63"/>
      <c r="N23" s="63">
        <f t="shared" si="2"/>
        <v>0</v>
      </c>
      <c r="O23" s="63">
        <f t="shared" si="3"/>
        <v>0</v>
      </c>
      <c r="P23" s="63">
        <f t="shared" si="4"/>
        <v>0</v>
      </c>
      <c r="Q23" s="65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</row>
    <row r="24" spans="1:133" x14ac:dyDescent="0.2">
      <c r="A24" s="60">
        <v>7208</v>
      </c>
      <c r="B24" s="61" t="s">
        <v>102</v>
      </c>
      <c r="C24" s="62" t="s">
        <v>103</v>
      </c>
      <c r="D24" s="63">
        <f>+'[1]9520-5680-SFY22-A'!E22</f>
        <v>0</v>
      </c>
      <c r="E24" s="63"/>
      <c r="F24" s="63">
        <f t="shared" si="5"/>
        <v>0</v>
      </c>
      <c r="G24" s="63">
        <f>+'[1]9520-5680-SFY23-A'!E22</f>
        <v>0</v>
      </c>
      <c r="H24" s="63"/>
      <c r="I24" s="63">
        <f t="shared" si="0"/>
        <v>0</v>
      </c>
      <c r="J24" s="65"/>
      <c r="K24" s="63"/>
      <c r="L24" s="63">
        <f t="shared" si="1"/>
        <v>0</v>
      </c>
      <c r="M24" s="63"/>
      <c r="N24" s="63">
        <f t="shared" si="2"/>
        <v>0</v>
      </c>
      <c r="O24" s="63">
        <f t="shared" si="3"/>
        <v>0</v>
      </c>
      <c r="P24" s="63">
        <f t="shared" si="4"/>
        <v>0</v>
      </c>
      <c r="Q24" s="65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</row>
    <row r="25" spans="1:133" x14ac:dyDescent="0.2">
      <c r="A25" s="60">
        <v>7208</v>
      </c>
      <c r="B25" s="61" t="s">
        <v>104</v>
      </c>
      <c r="C25" s="62" t="s">
        <v>105</v>
      </c>
      <c r="D25" s="63">
        <f>+'[1]9520-5680-SFY22-A'!E23</f>
        <v>0</v>
      </c>
      <c r="E25" s="63"/>
      <c r="F25" s="63">
        <f t="shared" si="5"/>
        <v>0</v>
      </c>
      <c r="G25" s="63">
        <f>+'[1]9520-5680-SFY23-A'!E23</f>
        <v>0</v>
      </c>
      <c r="H25" s="63"/>
      <c r="I25" s="63">
        <f t="shared" si="0"/>
        <v>0</v>
      </c>
      <c r="J25" s="65"/>
      <c r="K25" s="63"/>
      <c r="L25" s="63">
        <f t="shared" si="1"/>
        <v>0</v>
      </c>
      <c r="M25" s="63"/>
      <c r="N25" s="63">
        <f t="shared" si="2"/>
        <v>0</v>
      </c>
      <c r="O25" s="63">
        <f t="shared" si="3"/>
        <v>0</v>
      </c>
      <c r="P25" s="63">
        <f t="shared" si="4"/>
        <v>0</v>
      </c>
      <c r="Q25" s="65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</row>
    <row r="26" spans="1:133" x14ac:dyDescent="0.2">
      <c r="A26" s="60">
        <v>7208</v>
      </c>
      <c r="B26" s="61" t="s">
        <v>106</v>
      </c>
      <c r="C26" s="62" t="s">
        <v>107</v>
      </c>
      <c r="D26" s="63">
        <f>+'[1]9520-5680-SFY22-A'!E24</f>
        <v>0</v>
      </c>
      <c r="E26" s="63"/>
      <c r="F26" s="63">
        <f t="shared" si="5"/>
        <v>0</v>
      </c>
      <c r="G26" s="63">
        <f>+'[1]9520-5680-SFY23-A'!E24</f>
        <v>0</v>
      </c>
      <c r="H26" s="63"/>
      <c r="I26" s="63">
        <f t="shared" si="0"/>
        <v>0</v>
      </c>
      <c r="J26" s="65"/>
      <c r="K26" s="63"/>
      <c r="L26" s="63">
        <f t="shared" si="1"/>
        <v>0</v>
      </c>
      <c r="M26" s="63"/>
      <c r="N26" s="63">
        <f t="shared" si="2"/>
        <v>0</v>
      </c>
      <c r="O26" s="63">
        <f t="shared" si="3"/>
        <v>0</v>
      </c>
      <c r="P26" s="63">
        <f t="shared" si="4"/>
        <v>0</v>
      </c>
      <c r="Q26" s="65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</row>
    <row r="27" spans="1:133" x14ac:dyDescent="0.2">
      <c r="A27" s="60">
        <v>7208</v>
      </c>
      <c r="B27" s="61" t="s">
        <v>108</v>
      </c>
      <c r="C27" s="62" t="s">
        <v>109</v>
      </c>
      <c r="D27" s="63">
        <v>0</v>
      </c>
      <c r="E27" s="63"/>
      <c r="F27" s="63">
        <f t="shared" si="5"/>
        <v>0</v>
      </c>
      <c r="G27" s="63">
        <v>0</v>
      </c>
      <c r="H27" s="63"/>
      <c r="I27" s="63">
        <f t="shared" si="0"/>
        <v>0</v>
      </c>
      <c r="J27" s="65"/>
      <c r="K27" s="63"/>
      <c r="L27" s="63">
        <f t="shared" si="1"/>
        <v>0</v>
      </c>
      <c r="M27" s="63"/>
      <c r="N27" s="63">
        <f t="shared" si="2"/>
        <v>0</v>
      </c>
      <c r="O27" s="63">
        <f t="shared" si="3"/>
        <v>0</v>
      </c>
      <c r="P27" s="63">
        <f t="shared" si="4"/>
        <v>0</v>
      </c>
      <c r="Q27" s="65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</row>
    <row r="28" spans="1:133" x14ac:dyDescent="0.2">
      <c r="A28" s="60">
        <v>7208</v>
      </c>
      <c r="B28" s="61" t="s">
        <v>110</v>
      </c>
      <c r="C28" s="62" t="s">
        <v>111</v>
      </c>
      <c r="D28" s="63">
        <f>+'[1]9520-5680-SFY22-A'!E26</f>
        <v>0</v>
      </c>
      <c r="E28" s="63"/>
      <c r="F28" s="63">
        <f t="shared" si="5"/>
        <v>0</v>
      </c>
      <c r="G28" s="63">
        <f>+'[1]9520-5680-SFY23-A'!E26</f>
        <v>0</v>
      </c>
      <c r="H28" s="63"/>
      <c r="I28" s="63">
        <f t="shared" si="0"/>
        <v>0</v>
      </c>
      <c r="J28" s="65"/>
      <c r="K28" s="63"/>
      <c r="L28" s="63">
        <f t="shared" si="1"/>
        <v>0</v>
      </c>
      <c r="M28" s="63"/>
      <c r="N28" s="63">
        <f t="shared" si="2"/>
        <v>0</v>
      </c>
      <c r="O28" s="63">
        <f t="shared" si="3"/>
        <v>0</v>
      </c>
      <c r="P28" s="63">
        <f t="shared" si="4"/>
        <v>0</v>
      </c>
      <c r="Q28" s="65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</row>
    <row r="29" spans="1:133" x14ac:dyDescent="0.2">
      <c r="A29" s="60">
        <v>7208</v>
      </c>
      <c r="B29" s="61" t="s">
        <v>112</v>
      </c>
      <c r="C29" s="62" t="s">
        <v>113</v>
      </c>
      <c r="D29" s="63">
        <f>+'[1]9520-5680-SFY22-A'!E27</f>
        <v>0</v>
      </c>
      <c r="E29" s="63"/>
      <c r="F29" s="63">
        <f t="shared" si="5"/>
        <v>0</v>
      </c>
      <c r="G29" s="63">
        <f>+'[1]9520-5680-SFY23-A'!E27</f>
        <v>0</v>
      </c>
      <c r="H29" s="63"/>
      <c r="I29" s="63">
        <f t="shared" si="0"/>
        <v>0</v>
      </c>
      <c r="J29" s="65"/>
      <c r="K29" s="63"/>
      <c r="L29" s="63">
        <f t="shared" si="1"/>
        <v>0</v>
      </c>
      <c r="M29" s="63"/>
      <c r="N29" s="63">
        <f t="shared" si="2"/>
        <v>0</v>
      </c>
      <c r="O29" s="63">
        <f t="shared" si="3"/>
        <v>0</v>
      </c>
      <c r="P29" s="63">
        <f t="shared" si="4"/>
        <v>0</v>
      </c>
      <c r="Q29" s="65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</row>
    <row r="30" spans="1:133" x14ac:dyDescent="0.2">
      <c r="A30" s="60">
        <v>7208</v>
      </c>
      <c r="B30" s="61" t="s">
        <v>114</v>
      </c>
      <c r="C30" s="62" t="s">
        <v>115</v>
      </c>
      <c r="D30" s="63">
        <f>+'[1]9520-5680-SFY22-A'!E28</f>
        <v>0</v>
      </c>
      <c r="E30" s="63"/>
      <c r="F30" s="63">
        <f t="shared" si="5"/>
        <v>0</v>
      </c>
      <c r="G30" s="63">
        <f>+'[1]9520-5680-SFY23-A'!E28</f>
        <v>0</v>
      </c>
      <c r="H30" s="63"/>
      <c r="I30" s="63">
        <f t="shared" si="0"/>
        <v>0</v>
      </c>
      <c r="J30" s="65"/>
      <c r="K30" s="63"/>
      <c r="L30" s="63">
        <f t="shared" si="1"/>
        <v>0</v>
      </c>
      <c r="M30" s="63"/>
      <c r="N30" s="63">
        <f t="shared" si="2"/>
        <v>0</v>
      </c>
      <c r="O30" s="63">
        <f t="shared" si="3"/>
        <v>0</v>
      </c>
      <c r="P30" s="63">
        <f t="shared" si="4"/>
        <v>0</v>
      </c>
      <c r="Q30" s="65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</row>
    <row r="31" spans="1:133" x14ac:dyDescent="0.2">
      <c r="A31" s="60">
        <v>7208</v>
      </c>
      <c r="B31" s="61" t="s">
        <v>116</v>
      </c>
      <c r="C31" s="62" t="s">
        <v>117</v>
      </c>
      <c r="D31" s="63">
        <f>+'[1]9520-5680-SFY22-A'!E29</f>
        <v>0</v>
      </c>
      <c r="E31" s="63"/>
      <c r="F31" s="63">
        <f t="shared" si="5"/>
        <v>0</v>
      </c>
      <c r="G31" s="63">
        <f>+'[1]9520-5680-SFY23-A'!E29</f>
        <v>0</v>
      </c>
      <c r="H31" s="63"/>
      <c r="I31" s="63">
        <f t="shared" si="0"/>
        <v>0</v>
      </c>
      <c r="J31" s="65"/>
      <c r="K31" s="63"/>
      <c r="L31" s="63">
        <f t="shared" si="1"/>
        <v>0</v>
      </c>
      <c r="M31" s="63"/>
      <c r="N31" s="63">
        <f t="shared" si="2"/>
        <v>0</v>
      </c>
      <c r="O31" s="63">
        <f t="shared" si="3"/>
        <v>0</v>
      </c>
      <c r="P31" s="63">
        <f t="shared" si="4"/>
        <v>0</v>
      </c>
      <c r="Q31" s="65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</row>
    <row r="32" spans="1:133" x14ac:dyDescent="0.2">
      <c r="A32" s="60">
        <v>7208</v>
      </c>
      <c r="B32" s="61" t="s">
        <v>118</v>
      </c>
      <c r="C32" s="62" t="s">
        <v>119</v>
      </c>
      <c r="D32" s="63">
        <v>0</v>
      </c>
      <c r="E32" s="63"/>
      <c r="F32" s="63">
        <f t="shared" si="5"/>
        <v>0</v>
      </c>
      <c r="G32" s="63">
        <v>0</v>
      </c>
      <c r="H32" s="63"/>
      <c r="I32" s="63">
        <f t="shared" si="0"/>
        <v>0</v>
      </c>
      <c r="J32" s="65"/>
      <c r="K32" s="63"/>
      <c r="L32" s="63">
        <f t="shared" si="1"/>
        <v>0</v>
      </c>
      <c r="M32" s="63"/>
      <c r="N32" s="63">
        <f t="shared" si="2"/>
        <v>0</v>
      </c>
      <c r="O32" s="63">
        <f t="shared" si="3"/>
        <v>0</v>
      </c>
      <c r="P32" s="63">
        <f t="shared" si="4"/>
        <v>0</v>
      </c>
      <c r="Q32" s="65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</row>
    <row r="33" spans="1:133" x14ac:dyDescent="0.2">
      <c r="A33" s="60">
        <v>7208</v>
      </c>
      <c r="B33" s="61" t="s">
        <v>120</v>
      </c>
      <c r="C33" s="62" t="s">
        <v>121</v>
      </c>
      <c r="D33" s="63">
        <f>+'[1]9520-5680-SFY22-A'!E31</f>
        <v>0</v>
      </c>
      <c r="E33" s="63"/>
      <c r="F33" s="63">
        <f t="shared" si="5"/>
        <v>0</v>
      </c>
      <c r="G33" s="63">
        <f>+'[1]9520-5680-SFY23-A'!E31</f>
        <v>0</v>
      </c>
      <c r="H33" s="63"/>
      <c r="I33" s="63">
        <f t="shared" si="0"/>
        <v>0</v>
      </c>
      <c r="J33" s="65"/>
      <c r="K33" s="63"/>
      <c r="L33" s="63">
        <f t="shared" si="1"/>
        <v>0</v>
      </c>
      <c r="M33" s="63"/>
      <c r="N33" s="63">
        <f t="shared" si="2"/>
        <v>0</v>
      </c>
      <c r="O33" s="63">
        <f t="shared" si="3"/>
        <v>0</v>
      </c>
      <c r="P33" s="63">
        <f t="shared" si="4"/>
        <v>0</v>
      </c>
      <c r="Q33" s="65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</row>
    <row r="34" spans="1:133" x14ac:dyDescent="0.2">
      <c r="A34" s="60">
        <v>7208</v>
      </c>
      <c r="B34" s="61" t="s">
        <v>122</v>
      </c>
      <c r="C34" s="62" t="s">
        <v>123</v>
      </c>
      <c r="D34" s="63">
        <v>1500</v>
      </c>
      <c r="E34" s="63"/>
      <c r="F34" s="63">
        <f t="shared" si="5"/>
        <v>1500</v>
      </c>
      <c r="G34" s="63">
        <v>1500</v>
      </c>
      <c r="H34" s="63"/>
      <c r="I34" s="63">
        <f t="shared" si="0"/>
        <v>1500</v>
      </c>
      <c r="J34" s="65"/>
      <c r="K34" s="63"/>
      <c r="L34" s="63">
        <f t="shared" si="1"/>
        <v>0</v>
      </c>
      <c r="M34" s="63"/>
      <c r="N34" s="63">
        <f t="shared" si="2"/>
        <v>0</v>
      </c>
      <c r="O34" s="63">
        <f t="shared" si="3"/>
        <v>0</v>
      </c>
      <c r="P34" s="63">
        <f t="shared" si="4"/>
        <v>0</v>
      </c>
      <c r="Q34" s="65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</row>
    <row r="35" spans="1:133" x14ac:dyDescent="0.2">
      <c r="A35" s="60">
        <v>7208</v>
      </c>
      <c r="B35" s="61" t="s">
        <v>124</v>
      </c>
      <c r="C35" s="62" t="s">
        <v>125</v>
      </c>
      <c r="D35" s="63">
        <v>0</v>
      </c>
      <c r="E35" s="63"/>
      <c r="F35" s="63">
        <f t="shared" si="5"/>
        <v>0</v>
      </c>
      <c r="G35" s="63">
        <v>0</v>
      </c>
      <c r="H35" s="63"/>
      <c r="I35" s="63">
        <f t="shared" si="0"/>
        <v>0</v>
      </c>
      <c r="J35" s="65"/>
      <c r="K35" s="63"/>
      <c r="L35" s="63">
        <f t="shared" si="1"/>
        <v>0</v>
      </c>
      <c r="M35" s="63"/>
      <c r="N35" s="63">
        <f t="shared" si="2"/>
        <v>0</v>
      </c>
      <c r="O35" s="63">
        <f t="shared" si="3"/>
        <v>0</v>
      </c>
      <c r="P35" s="63">
        <f t="shared" si="4"/>
        <v>0</v>
      </c>
      <c r="Q35" s="65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</row>
    <row r="36" spans="1:133" x14ac:dyDescent="0.2">
      <c r="A36" s="60">
        <v>7208</v>
      </c>
      <c r="B36" s="61" t="s">
        <v>126</v>
      </c>
      <c r="C36" s="62" t="s">
        <v>127</v>
      </c>
      <c r="D36" s="63">
        <v>571</v>
      </c>
      <c r="E36" s="63"/>
      <c r="F36" s="63">
        <f t="shared" si="5"/>
        <v>571</v>
      </c>
      <c r="G36" s="63">
        <v>588</v>
      </c>
      <c r="H36" s="63"/>
      <c r="I36" s="63">
        <f t="shared" si="0"/>
        <v>588</v>
      </c>
      <c r="J36" s="65"/>
      <c r="K36" s="63"/>
      <c r="L36" s="63">
        <f t="shared" si="1"/>
        <v>0</v>
      </c>
      <c r="M36" s="63"/>
      <c r="N36" s="63">
        <f t="shared" si="2"/>
        <v>0</v>
      </c>
      <c r="O36" s="63">
        <f t="shared" si="3"/>
        <v>0</v>
      </c>
      <c r="P36" s="63">
        <f t="shared" si="4"/>
        <v>0</v>
      </c>
      <c r="Q36" s="65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</row>
    <row r="37" spans="1:133" x14ac:dyDescent="0.2">
      <c r="A37" s="60">
        <v>7208</v>
      </c>
      <c r="B37" s="61" t="s">
        <v>128</v>
      </c>
      <c r="C37" s="62" t="s">
        <v>129</v>
      </c>
      <c r="D37" s="63">
        <v>15639</v>
      </c>
      <c r="E37" s="63"/>
      <c r="F37" s="63">
        <f t="shared" si="5"/>
        <v>15639</v>
      </c>
      <c r="G37" s="63">
        <v>16463</v>
      </c>
      <c r="H37" s="63"/>
      <c r="I37" s="63">
        <f t="shared" si="0"/>
        <v>16463</v>
      </c>
      <c r="J37" s="65"/>
      <c r="K37" s="63"/>
      <c r="L37" s="63">
        <f t="shared" si="1"/>
        <v>0</v>
      </c>
      <c r="M37" s="63"/>
      <c r="N37" s="63">
        <f t="shared" si="2"/>
        <v>0</v>
      </c>
      <c r="O37" s="63">
        <f t="shared" si="3"/>
        <v>0</v>
      </c>
      <c r="P37" s="63">
        <f t="shared" si="4"/>
        <v>0</v>
      </c>
      <c r="Q37" s="65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</row>
    <row r="38" spans="1:133" x14ac:dyDescent="0.2">
      <c r="A38" s="60">
        <v>7208</v>
      </c>
      <c r="B38" s="61" t="s">
        <v>130</v>
      </c>
      <c r="C38" s="62" t="s">
        <v>131</v>
      </c>
      <c r="D38" s="63">
        <f>+'[1]9520-5680-SFY22-A'!E36</f>
        <v>0</v>
      </c>
      <c r="E38" s="63"/>
      <c r="F38" s="63">
        <f t="shared" si="5"/>
        <v>0</v>
      </c>
      <c r="G38" s="63">
        <f>+'[1]9520-5680-SFY23-A'!E36</f>
        <v>0</v>
      </c>
      <c r="H38" s="63"/>
      <c r="I38" s="63">
        <f t="shared" si="0"/>
        <v>0</v>
      </c>
      <c r="J38" s="65"/>
      <c r="K38" s="63"/>
      <c r="L38" s="63">
        <f t="shared" si="1"/>
        <v>0</v>
      </c>
      <c r="M38" s="63"/>
      <c r="N38" s="63">
        <f t="shared" si="2"/>
        <v>0</v>
      </c>
      <c r="O38" s="63">
        <f t="shared" si="3"/>
        <v>0</v>
      </c>
      <c r="P38" s="63">
        <f t="shared" si="4"/>
        <v>0</v>
      </c>
      <c r="Q38" s="65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</row>
    <row r="39" spans="1:133" x14ac:dyDescent="0.2">
      <c r="A39" s="60">
        <v>7208</v>
      </c>
      <c r="B39" s="61" t="s">
        <v>132</v>
      </c>
      <c r="C39" s="62" t="s">
        <v>133</v>
      </c>
      <c r="D39" s="63">
        <f>+'[1]9520-5680-SFY22-A'!E37</f>
        <v>0</v>
      </c>
      <c r="E39" s="63"/>
      <c r="F39" s="63">
        <f t="shared" si="5"/>
        <v>0</v>
      </c>
      <c r="G39" s="63">
        <f>+'[1]9520-5680-SFY23-A'!E37</f>
        <v>0</v>
      </c>
      <c r="H39" s="63"/>
      <c r="I39" s="63">
        <f t="shared" si="0"/>
        <v>0</v>
      </c>
      <c r="J39" s="65"/>
      <c r="K39" s="63"/>
      <c r="L39" s="63">
        <f t="shared" si="1"/>
        <v>0</v>
      </c>
      <c r="M39" s="63"/>
      <c r="N39" s="63">
        <f t="shared" si="2"/>
        <v>0</v>
      </c>
      <c r="O39" s="63">
        <f t="shared" si="3"/>
        <v>0</v>
      </c>
      <c r="P39" s="63">
        <f t="shared" si="4"/>
        <v>0</v>
      </c>
      <c r="Q39" s="65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</row>
    <row r="40" spans="1:133" x14ac:dyDescent="0.2">
      <c r="A40" s="60">
        <v>7208</v>
      </c>
      <c r="B40" s="61" t="s">
        <v>134</v>
      </c>
      <c r="C40" s="62" t="s">
        <v>135</v>
      </c>
      <c r="D40" s="63">
        <f>+'[1]9520-5680-SFY22-A'!E38</f>
        <v>0</v>
      </c>
      <c r="E40" s="63"/>
      <c r="F40" s="63">
        <f t="shared" si="5"/>
        <v>0</v>
      </c>
      <c r="G40" s="63">
        <f>+'[1]9520-5680-SFY23-A'!E38</f>
        <v>0</v>
      </c>
      <c r="H40" s="63"/>
      <c r="I40" s="63">
        <f t="shared" si="0"/>
        <v>0</v>
      </c>
      <c r="J40" s="65"/>
      <c r="K40" s="63"/>
      <c r="L40" s="63">
        <f t="shared" si="1"/>
        <v>0</v>
      </c>
      <c r="M40" s="63"/>
      <c r="N40" s="63">
        <f t="shared" si="2"/>
        <v>0</v>
      </c>
      <c r="O40" s="63">
        <f t="shared" si="3"/>
        <v>0</v>
      </c>
      <c r="P40" s="63">
        <f t="shared" si="4"/>
        <v>0</v>
      </c>
      <c r="Q40" s="65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</row>
    <row r="41" spans="1:133" x14ac:dyDescent="0.2">
      <c r="A41" s="60">
        <v>7208</v>
      </c>
      <c r="B41" s="61" t="s">
        <v>136</v>
      </c>
      <c r="C41" s="62" t="s">
        <v>137</v>
      </c>
      <c r="D41" s="63">
        <f>+'[1]9520-5680-SFY22-A'!E39</f>
        <v>0</v>
      </c>
      <c r="E41" s="63"/>
      <c r="F41" s="63">
        <f t="shared" si="5"/>
        <v>0</v>
      </c>
      <c r="G41" s="63">
        <f>+'[1]9520-5680-SFY23-A'!E39</f>
        <v>0</v>
      </c>
      <c r="H41" s="63"/>
      <c r="I41" s="63">
        <f t="shared" si="0"/>
        <v>0</v>
      </c>
      <c r="J41" s="65"/>
      <c r="K41" s="63"/>
      <c r="L41" s="63">
        <f t="shared" si="1"/>
        <v>0</v>
      </c>
      <c r="M41" s="63"/>
      <c r="N41" s="63">
        <f t="shared" si="2"/>
        <v>0</v>
      </c>
      <c r="O41" s="63">
        <f t="shared" si="3"/>
        <v>0</v>
      </c>
      <c r="P41" s="63">
        <f t="shared" si="4"/>
        <v>0</v>
      </c>
      <c r="Q41" s="65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</row>
    <row r="42" spans="1:133" x14ac:dyDescent="0.2">
      <c r="A42" s="60">
        <v>7208</v>
      </c>
      <c r="B42" s="61" t="s">
        <v>138</v>
      </c>
      <c r="C42" s="62" t="s">
        <v>139</v>
      </c>
      <c r="D42" s="63">
        <f>+'[1]9520-5680-SFY22-A'!E40</f>
        <v>0</v>
      </c>
      <c r="E42" s="63"/>
      <c r="F42" s="63">
        <f t="shared" si="5"/>
        <v>0</v>
      </c>
      <c r="G42" s="63">
        <f>+'[1]9520-5680-SFY23-A'!E40</f>
        <v>0</v>
      </c>
      <c r="H42" s="63"/>
      <c r="I42" s="63">
        <f t="shared" si="0"/>
        <v>0</v>
      </c>
      <c r="J42" s="65"/>
      <c r="K42" s="63"/>
      <c r="L42" s="63">
        <f t="shared" si="1"/>
        <v>0</v>
      </c>
      <c r="M42" s="63"/>
      <c r="N42" s="63">
        <f t="shared" si="2"/>
        <v>0</v>
      </c>
      <c r="O42" s="63">
        <f t="shared" si="3"/>
        <v>0</v>
      </c>
      <c r="P42" s="63">
        <f t="shared" si="4"/>
        <v>0</v>
      </c>
      <c r="Q42" s="65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</row>
    <row r="43" spans="1:133" x14ac:dyDescent="0.2">
      <c r="A43" s="60">
        <v>7208</v>
      </c>
      <c r="B43" s="61" t="s">
        <v>140</v>
      </c>
      <c r="C43" s="62" t="s">
        <v>141</v>
      </c>
      <c r="D43" s="63">
        <f>+'[1]9520-5680-SFY22-A'!E41</f>
        <v>0</v>
      </c>
      <c r="E43" s="63"/>
      <c r="F43" s="63">
        <f t="shared" si="5"/>
        <v>0</v>
      </c>
      <c r="G43" s="63">
        <f>+'[1]9520-5680-SFY23-A'!E41</f>
        <v>0</v>
      </c>
      <c r="H43" s="63"/>
      <c r="I43" s="63">
        <f t="shared" si="0"/>
        <v>0</v>
      </c>
      <c r="J43" s="65"/>
      <c r="K43" s="63"/>
      <c r="L43" s="63">
        <f t="shared" si="1"/>
        <v>0</v>
      </c>
      <c r="M43" s="63"/>
      <c r="N43" s="63">
        <f t="shared" si="2"/>
        <v>0</v>
      </c>
      <c r="O43" s="63">
        <f t="shared" si="3"/>
        <v>0</v>
      </c>
      <c r="P43" s="63">
        <f t="shared" si="4"/>
        <v>0</v>
      </c>
      <c r="Q43" s="65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</row>
    <row r="44" spans="1:133" x14ac:dyDescent="0.2">
      <c r="A44" s="60">
        <v>7208</v>
      </c>
      <c r="B44" s="61" t="s">
        <v>142</v>
      </c>
      <c r="C44" s="62" t="s">
        <v>143</v>
      </c>
      <c r="D44" s="63">
        <v>0</v>
      </c>
      <c r="E44" s="63"/>
      <c r="F44" s="63">
        <f t="shared" si="5"/>
        <v>0</v>
      </c>
      <c r="G44" s="63">
        <v>0</v>
      </c>
      <c r="H44" s="63"/>
      <c r="I44" s="63">
        <f t="shared" si="0"/>
        <v>0</v>
      </c>
      <c r="J44" s="65"/>
      <c r="K44" s="63"/>
      <c r="L44" s="63">
        <f t="shared" si="1"/>
        <v>0</v>
      </c>
      <c r="M44" s="63"/>
      <c r="N44" s="63">
        <f t="shared" si="2"/>
        <v>0</v>
      </c>
      <c r="O44" s="63">
        <f t="shared" si="3"/>
        <v>0</v>
      </c>
      <c r="P44" s="63">
        <f t="shared" si="4"/>
        <v>0</v>
      </c>
      <c r="Q44" s="65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</row>
    <row r="45" spans="1:133" x14ac:dyDescent="0.2">
      <c r="A45" s="60">
        <v>7208</v>
      </c>
      <c r="B45" s="61" t="s">
        <v>144</v>
      </c>
      <c r="C45" s="62" t="s">
        <v>145</v>
      </c>
      <c r="D45" s="63">
        <v>0</v>
      </c>
      <c r="E45" s="63"/>
      <c r="F45" s="63">
        <f t="shared" si="5"/>
        <v>0</v>
      </c>
      <c r="G45" s="63">
        <v>0</v>
      </c>
      <c r="H45" s="63"/>
      <c r="I45" s="63">
        <f t="shared" si="0"/>
        <v>0</v>
      </c>
      <c r="J45" s="65"/>
      <c r="K45" s="63"/>
      <c r="L45" s="63">
        <f t="shared" si="1"/>
        <v>0</v>
      </c>
      <c r="M45" s="63"/>
      <c r="N45" s="63">
        <f t="shared" si="2"/>
        <v>0</v>
      </c>
      <c r="O45" s="63">
        <f t="shared" si="3"/>
        <v>0</v>
      </c>
      <c r="P45" s="63">
        <f t="shared" si="4"/>
        <v>0</v>
      </c>
      <c r="Q45" s="65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</row>
    <row r="46" spans="1:133" x14ac:dyDescent="0.2">
      <c r="A46" s="60">
        <v>7208</v>
      </c>
      <c r="B46" s="61" t="s">
        <v>146</v>
      </c>
      <c r="C46" s="62" t="s">
        <v>147</v>
      </c>
      <c r="D46" s="63">
        <f>+'[1]9520-5680-SFY22-A'!E44</f>
        <v>0</v>
      </c>
      <c r="E46" s="63"/>
      <c r="F46" s="63">
        <f t="shared" si="5"/>
        <v>0</v>
      </c>
      <c r="G46" s="63">
        <f>+'[1]9520-5680-SFY23-A'!E44</f>
        <v>0</v>
      </c>
      <c r="H46" s="63"/>
      <c r="I46" s="63">
        <f t="shared" si="0"/>
        <v>0</v>
      </c>
      <c r="J46" s="65"/>
      <c r="K46" s="63"/>
      <c r="L46" s="63">
        <f t="shared" si="1"/>
        <v>0</v>
      </c>
      <c r="M46" s="63"/>
      <c r="N46" s="63">
        <f t="shared" si="2"/>
        <v>0</v>
      </c>
      <c r="O46" s="63">
        <f t="shared" si="3"/>
        <v>0</v>
      </c>
      <c r="P46" s="63">
        <f t="shared" si="4"/>
        <v>0</v>
      </c>
      <c r="Q46" s="65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</row>
    <row r="47" spans="1:133" x14ac:dyDescent="0.2">
      <c r="A47" s="60">
        <v>7208</v>
      </c>
      <c r="B47" s="61" t="s">
        <v>148</v>
      </c>
      <c r="C47" s="62" t="s">
        <v>149</v>
      </c>
      <c r="D47" s="63">
        <f>+'[1]9520-5680-SFY22-A'!E45</f>
        <v>0</v>
      </c>
      <c r="E47" s="63"/>
      <c r="F47" s="63">
        <f t="shared" si="5"/>
        <v>0</v>
      </c>
      <c r="G47" s="63">
        <f>+'[1]9520-5680-SFY23-A'!E45</f>
        <v>0</v>
      </c>
      <c r="H47" s="63"/>
      <c r="I47" s="63">
        <f t="shared" si="0"/>
        <v>0</v>
      </c>
      <c r="J47" s="65"/>
      <c r="K47" s="63"/>
      <c r="L47" s="63">
        <f t="shared" si="1"/>
        <v>0</v>
      </c>
      <c r="M47" s="63"/>
      <c r="N47" s="63">
        <f t="shared" si="2"/>
        <v>0</v>
      </c>
      <c r="O47" s="63">
        <f t="shared" si="3"/>
        <v>0</v>
      </c>
      <c r="P47" s="63">
        <f t="shared" si="4"/>
        <v>0</v>
      </c>
      <c r="Q47" s="65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</row>
    <row r="48" spans="1:133" x14ac:dyDescent="0.2">
      <c r="A48" s="60">
        <v>7208</v>
      </c>
      <c r="B48" s="61" t="s">
        <v>150</v>
      </c>
      <c r="C48" s="62" t="s">
        <v>151</v>
      </c>
      <c r="D48" s="63">
        <f>+'[1]9520-5680-SFY22-A'!E46</f>
        <v>0</v>
      </c>
      <c r="E48" s="63"/>
      <c r="F48" s="63">
        <f t="shared" si="5"/>
        <v>0</v>
      </c>
      <c r="G48" s="63">
        <f>+'[1]9520-5680-SFY23-A'!E46</f>
        <v>0</v>
      </c>
      <c r="H48" s="63"/>
      <c r="I48" s="63">
        <f t="shared" si="0"/>
        <v>0</v>
      </c>
      <c r="J48" s="65"/>
      <c r="K48" s="63"/>
      <c r="L48" s="63">
        <f t="shared" si="1"/>
        <v>0</v>
      </c>
      <c r="M48" s="63"/>
      <c r="N48" s="63">
        <f t="shared" si="2"/>
        <v>0</v>
      </c>
      <c r="O48" s="63">
        <f t="shared" si="3"/>
        <v>0</v>
      </c>
      <c r="P48" s="63">
        <f t="shared" si="4"/>
        <v>0</v>
      </c>
      <c r="Q48" s="65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</row>
    <row r="49" spans="1:133" x14ac:dyDescent="0.2">
      <c r="A49" s="60">
        <v>7208</v>
      </c>
      <c r="B49" s="61" t="s">
        <v>152</v>
      </c>
      <c r="C49" s="62" t="s">
        <v>153</v>
      </c>
      <c r="D49" s="63">
        <v>0</v>
      </c>
      <c r="E49" s="63">
        <v>0</v>
      </c>
      <c r="F49" s="63">
        <f t="shared" si="5"/>
        <v>0</v>
      </c>
      <c r="G49" s="63">
        <v>0</v>
      </c>
      <c r="H49" s="63">
        <v>0</v>
      </c>
      <c r="I49" s="63">
        <f t="shared" si="0"/>
        <v>0</v>
      </c>
      <c r="J49" s="65"/>
      <c r="K49" s="63"/>
      <c r="L49" s="88">
        <f>E49*47%</f>
        <v>0</v>
      </c>
      <c r="M49" s="63">
        <v>0</v>
      </c>
      <c r="N49" s="63">
        <f>E49*0.53</f>
        <v>0</v>
      </c>
      <c r="O49" s="63">
        <f>H49*0.47</f>
        <v>0</v>
      </c>
      <c r="P49" s="63">
        <v>0</v>
      </c>
      <c r="Q49" s="65">
        <f>H49*0.53</f>
        <v>0</v>
      </c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</row>
    <row r="50" spans="1:133" x14ac:dyDescent="0.2">
      <c r="A50" s="60">
        <v>7208</v>
      </c>
      <c r="B50" s="61" t="s">
        <v>154</v>
      </c>
      <c r="C50" s="62" t="s">
        <v>155</v>
      </c>
      <c r="D50" s="63">
        <v>258728</v>
      </c>
      <c r="E50" s="63">
        <v>0</v>
      </c>
      <c r="F50" s="63">
        <f t="shared" si="5"/>
        <v>258728</v>
      </c>
      <c r="G50" s="63">
        <v>271973</v>
      </c>
      <c r="H50" s="63">
        <v>0</v>
      </c>
      <c r="I50" s="63">
        <f t="shared" si="0"/>
        <v>271973</v>
      </c>
      <c r="J50" s="65"/>
      <c r="K50" s="63"/>
      <c r="L50" s="63">
        <f>E50*0.39</f>
        <v>0</v>
      </c>
      <c r="M50" s="63"/>
      <c r="N50" s="63">
        <f>E50*0.61</f>
        <v>0</v>
      </c>
      <c r="O50" s="63">
        <f>H50*0.39</f>
        <v>0</v>
      </c>
      <c r="P50" s="63">
        <v>0</v>
      </c>
      <c r="Q50" s="65">
        <f>H50*0.61</f>
        <v>0</v>
      </c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</row>
    <row r="51" spans="1:133" x14ac:dyDescent="0.2">
      <c r="A51" s="60">
        <v>7208</v>
      </c>
      <c r="B51" s="61" t="s">
        <v>156</v>
      </c>
      <c r="C51" s="62" t="s">
        <v>157</v>
      </c>
      <c r="D51" s="63">
        <f>+'[1]9520-5680-SFY22-A'!E49</f>
        <v>0</v>
      </c>
      <c r="E51" s="63"/>
      <c r="F51" s="63">
        <f t="shared" si="5"/>
        <v>0</v>
      </c>
      <c r="G51" s="63">
        <f>+'[1]9520-5680-SFY23-A'!E49</f>
        <v>0</v>
      </c>
      <c r="H51" s="63"/>
      <c r="I51" s="63">
        <f t="shared" si="0"/>
        <v>0</v>
      </c>
      <c r="J51" s="65"/>
      <c r="K51" s="63"/>
      <c r="L51" s="63">
        <f t="shared" si="1"/>
        <v>0</v>
      </c>
      <c r="M51" s="63"/>
      <c r="N51" s="63">
        <f t="shared" si="2"/>
        <v>0</v>
      </c>
      <c r="O51" s="63">
        <f t="shared" si="3"/>
        <v>0</v>
      </c>
      <c r="P51" s="63">
        <f t="shared" si="4"/>
        <v>0</v>
      </c>
      <c r="Q51" s="65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</row>
    <row r="52" spans="1:133" x14ac:dyDescent="0.2">
      <c r="A52" s="60">
        <v>7208</v>
      </c>
      <c r="B52" s="61" t="s">
        <v>158</v>
      </c>
      <c r="C52" s="62" t="s">
        <v>159</v>
      </c>
      <c r="D52" s="63">
        <f>+'[1]9520-5680-SFY22-A'!E50</f>
        <v>0</v>
      </c>
      <c r="E52" s="63"/>
      <c r="F52" s="63">
        <f t="shared" si="5"/>
        <v>0</v>
      </c>
      <c r="G52" s="63">
        <f>+'[1]9520-5680-SFY23-A'!E50</f>
        <v>0</v>
      </c>
      <c r="H52" s="63"/>
      <c r="I52" s="63">
        <f t="shared" si="0"/>
        <v>0</v>
      </c>
      <c r="J52" s="65"/>
      <c r="K52" s="63"/>
      <c r="L52" s="63">
        <f t="shared" si="1"/>
        <v>0</v>
      </c>
      <c r="M52" s="63"/>
      <c r="N52" s="63">
        <f t="shared" si="2"/>
        <v>0</v>
      </c>
      <c r="O52" s="63">
        <f t="shared" si="3"/>
        <v>0</v>
      </c>
      <c r="P52" s="63">
        <f t="shared" si="4"/>
        <v>0</v>
      </c>
      <c r="Q52" s="65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</row>
    <row r="53" spans="1:133" x14ac:dyDescent="0.2">
      <c r="A53" s="60">
        <v>7208</v>
      </c>
      <c r="B53" s="61" t="s">
        <v>160</v>
      </c>
      <c r="C53" s="62" t="s">
        <v>161</v>
      </c>
      <c r="D53" s="63">
        <f>+'[1]9520-5680-SFY22-A'!E51</f>
        <v>0</v>
      </c>
      <c r="E53" s="63"/>
      <c r="F53" s="63">
        <f t="shared" si="5"/>
        <v>0</v>
      </c>
      <c r="G53" s="63">
        <f>+'[1]9520-5680-SFY23-A'!E51</f>
        <v>0</v>
      </c>
      <c r="H53" s="63"/>
      <c r="I53" s="63">
        <f t="shared" si="0"/>
        <v>0</v>
      </c>
      <c r="J53" s="65"/>
      <c r="K53" s="63"/>
      <c r="L53" s="63">
        <f t="shared" si="1"/>
        <v>0</v>
      </c>
      <c r="M53" s="63"/>
      <c r="N53" s="63">
        <f t="shared" si="2"/>
        <v>0</v>
      </c>
      <c r="O53" s="63">
        <f t="shared" si="3"/>
        <v>0</v>
      </c>
      <c r="P53" s="63">
        <f t="shared" si="4"/>
        <v>0</v>
      </c>
      <c r="Q53" s="65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</row>
    <row r="54" spans="1:133" x14ac:dyDescent="0.2">
      <c r="A54" s="60">
        <v>7208</v>
      </c>
      <c r="B54" s="61" t="s">
        <v>162</v>
      </c>
      <c r="C54" s="62" t="s">
        <v>163</v>
      </c>
      <c r="D54" s="63">
        <f>+'[1]9520-5680-SFY22-A'!E52</f>
        <v>0</v>
      </c>
      <c r="E54" s="63"/>
      <c r="F54" s="63">
        <f t="shared" si="5"/>
        <v>0</v>
      </c>
      <c r="G54" s="63">
        <f>+'[1]9520-5680-SFY23-A'!E52</f>
        <v>0</v>
      </c>
      <c r="H54" s="63"/>
      <c r="I54" s="63">
        <f t="shared" si="0"/>
        <v>0</v>
      </c>
      <c r="J54" s="65"/>
      <c r="K54" s="63"/>
      <c r="L54" s="63">
        <f t="shared" si="1"/>
        <v>0</v>
      </c>
      <c r="M54" s="63"/>
      <c r="N54" s="63">
        <f t="shared" si="2"/>
        <v>0</v>
      </c>
      <c r="O54" s="63">
        <f t="shared" si="3"/>
        <v>0</v>
      </c>
      <c r="P54" s="63">
        <f t="shared" si="4"/>
        <v>0</v>
      </c>
      <c r="Q54" s="65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</row>
    <row r="55" spans="1:133" x14ac:dyDescent="0.2">
      <c r="A55" s="60">
        <v>7208</v>
      </c>
      <c r="B55" s="61" t="s">
        <v>164</v>
      </c>
      <c r="C55" s="62" t="s">
        <v>165</v>
      </c>
      <c r="D55" s="63">
        <f>+'[1]9520-5680-SFY22-A'!E53</f>
        <v>0</v>
      </c>
      <c r="E55" s="63"/>
      <c r="F55" s="63">
        <f t="shared" si="5"/>
        <v>0</v>
      </c>
      <c r="G55" s="63">
        <f>+'[1]9520-5680-SFY23-A'!E53</f>
        <v>0</v>
      </c>
      <c r="H55" s="63"/>
      <c r="I55" s="63">
        <f t="shared" si="0"/>
        <v>0</v>
      </c>
      <c r="J55" s="65"/>
      <c r="K55" s="63"/>
      <c r="L55" s="63">
        <f t="shared" si="1"/>
        <v>0</v>
      </c>
      <c r="M55" s="63"/>
      <c r="N55" s="63">
        <f t="shared" si="2"/>
        <v>0</v>
      </c>
      <c r="O55" s="63">
        <f t="shared" si="3"/>
        <v>0</v>
      </c>
      <c r="P55" s="63">
        <f t="shared" si="4"/>
        <v>0</v>
      </c>
      <c r="Q55" s="65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</row>
    <row r="56" spans="1:133" x14ac:dyDescent="0.2">
      <c r="A56" s="60">
        <v>7208</v>
      </c>
      <c r="B56" s="61" t="s">
        <v>166</v>
      </c>
      <c r="C56" s="62" t="s">
        <v>167</v>
      </c>
      <c r="D56" s="63">
        <v>0</v>
      </c>
      <c r="E56" s="63"/>
      <c r="F56" s="63">
        <f t="shared" si="5"/>
        <v>0</v>
      </c>
      <c r="G56" s="63">
        <v>0</v>
      </c>
      <c r="H56" s="63"/>
      <c r="I56" s="63">
        <f t="shared" si="0"/>
        <v>0</v>
      </c>
      <c r="J56" s="65"/>
      <c r="K56" s="63"/>
      <c r="L56" s="63">
        <f t="shared" si="1"/>
        <v>0</v>
      </c>
      <c r="M56" s="63"/>
      <c r="N56" s="63">
        <f t="shared" si="2"/>
        <v>0</v>
      </c>
      <c r="O56" s="63">
        <f t="shared" si="3"/>
        <v>0</v>
      </c>
      <c r="P56" s="63">
        <f t="shared" si="4"/>
        <v>0</v>
      </c>
      <c r="Q56" s="65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</row>
    <row r="57" spans="1:133" x14ac:dyDescent="0.2">
      <c r="A57" s="60">
        <v>7208</v>
      </c>
      <c r="B57" s="61" t="s">
        <v>168</v>
      </c>
      <c r="C57" s="62" t="s">
        <v>169</v>
      </c>
      <c r="D57" s="63">
        <f>+'[1]9520-5680-SFY22-A'!E55</f>
        <v>0</v>
      </c>
      <c r="E57" s="63"/>
      <c r="F57" s="63">
        <f t="shared" si="5"/>
        <v>0</v>
      </c>
      <c r="G57" s="63">
        <f>+'[1]9520-5680-SFY23-A'!E55</f>
        <v>0</v>
      </c>
      <c r="H57" s="63"/>
      <c r="I57" s="63">
        <f t="shared" si="0"/>
        <v>0</v>
      </c>
      <c r="J57" s="65"/>
      <c r="K57" s="63"/>
      <c r="L57" s="63">
        <f t="shared" si="1"/>
        <v>0</v>
      </c>
      <c r="M57" s="63"/>
      <c r="N57" s="63">
        <f t="shared" si="2"/>
        <v>0</v>
      </c>
      <c r="O57" s="63">
        <f t="shared" si="3"/>
        <v>0</v>
      </c>
      <c r="P57" s="63">
        <f t="shared" si="4"/>
        <v>0</v>
      </c>
      <c r="Q57" s="65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</row>
    <row r="58" spans="1:133" x14ac:dyDescent="0.2">
      <c r="A58" s="60">
        <v>7208</v>
      </c>
      <c r="B58" s="61" t="s">
        <v>170</v>
      </c>
      <c r="C58" s="62" t="s">
        <v>171</v>
      </c>
      <c r="D58" s="63">
        <f>+'[1]9520-5680-SFY22-A'!E56</f>
        <v>0</v>
      </c>
      <c r="E58" s="63"/>
      <c r="F58" s="63">
        <f t="shared" si="5"/>
        <v>0</v>
      </c>
      <c r="G58" s="63">
        <f>+'[1]9520-5680-SFY23-A'!E56</f>
        <v>0</v>
      </c>
      <c r="H58" s="63"/>
      <c r="I58" s="63">
        <f t="shared" si="0"/>
        <v>0</v>
      </c>
      <c r="J58" s="65"/>
      <c r="K58" s="63"/>
      <c r="L58" s="63">
        <f t="shared" si="1"/>
        <v>0</v>
      </c>
      <c r="M58" s="63"/>
      <c r="N58" s="63">
        <f t="shared" si="2"/>
        <v>0</v>
      </c>
      <c r="O58" s="63">
        <f t="shared" si="3"/>
        <v>0</v>
      </c>
      <c r="P58" s="63">
        <f t="shared" si="4"/>
        <v>0</v>
      </c>
      <c r="Q58" s="65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</row>
    <row r="59" spans="1:133" x14ac:dyDescent="0.2">
      <c r="A59" s="60">
        <v>7208</v>
      </c>
      <c r="B59" s="61" t="s">
        <v>172</v>
      </c>
      <c r="C59" s="62" t="s">
        <v>173</v>
      </c>
      <c r="D59" s="63">
        <f>+'[1]9520-5680-SFY22-A'!E57</f>
        <v>0</v>
      </c>
      <c r="E59" s="63"/>
      <c r="F59" s="63">
        <f t="shared" si="5"/>
        <v>0</v>
      </c>
      <c r="G59" s="63">
        <f>+'[1]9520-5680-SFY23-A'!E57</f>
        <v>0</v>
      </c>
      <c r="H59" s="63"/>
      <c r="I59" s="63">
        <f t="shared" si="0"/>
        <v>0</v>
      </c>
      <c r="J59" s="65"/>
      <c r="K59" s="63"/>
      <c r="L59" s="63">
        <f t="shared" si="1"/>
        <v>0</v>
      </c>
      <c r="M59" s="63"/>
      <c r="N59" s="63">
        <f t="shared" si="2"/>
        <v>0</v>
      </c>
      <c r="O59" s="63">
        <f t="shared" si="3"/>
        <v>0</v>
      </c>
      <c r="P59" s="63">
        <f t="shared" si="4"/>
        <v>0</v>
      </c>
      <c r="Q59" s="65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</row>
    <row r="60" spans="1:133" x14ac:dyDescent="0.2">
      <c r="A60" s="60">
        <v>7208</v>
      </c>
      <c r="B60" s="61" t="s">
        <v>174</v>
      </c>
      <c r="C60" s="62" t="s">
        <v>175</v>
      </c>
      <c r="D60" s="63">
        <v>2150</v>
      </c>
      <c r="E60" s="63"/>
      <c r="F60" s="63">
        <f t="shared" si="5"/>
        <v>2150</v>
      </c>
      <c r="G60" s="63">
        <v>2150</v>
      </c>
      <c r="H60" s="63"/>
      <c r="I60" s="63">
        <f t="shared" si="0"/>
        <v>2150</v>
      </c>
      <c r="J60" s="65"/>
      <c r="K60" s="63"/>
      <c r="L60" s="63">
        <f t="shared" si="1"/>
        <v>0</v>
      </c>
      <c r="M60" s="63"/>
      <c r="N60" s="63">
        <f t="shared" si="2"/>
        <v>0</v>
      </c>
      <c r="O60" s="63">
        <f t="shared" si="3"/>
        <v>0</v>
      </c>
      <c r="P60" s="63">
        <f t="shared" si="4"/>
        <v>0</v>
      </c>
      <c r="Q60" s="65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</row>
    <row r="61" spans="1:133" x14ac:dyDescent="0.2">
      <c r="A61" s="60">
        <v>7208</v>
      </c>
      <c r="B61" s="61" t="s">
        <v>176</v>
      </c>
      <c r="C61" s="62" t="s">
        <v>177</v>
      </c>
      <c r="D61" s="63">
        <f>+'[1]9520-5680-SFY22-A'!E59</f>
        <v>0</v>
      </c>
      <c r="E61" s="63"/>
      <c r="F61" s="63">
        <f t="shared" si="5"/>
        <v>0</v>
      </c>
      <c r="G61" s="63">
        <f>+'[1]9520-5680-SFY23-A'!E59</f>
        <v>0</v>
      </c>
      <c r="H61" s="63"/>
      <c r="I61" s="63">
        <f t="shared" si="0"/>
        <v>0</v>
      </c>
      <c r="J61" s="65"/>
      <c r="K61" s="63"/>
      <c r="L61" s="63">
        <f t="shared" si="1"/>
        <v>0</v>
      </c>
      <c r="M61" s="63"/>
      <c r="N61" s="63">
        <f t="shared" si="2"/>
        <v>0</v>
      </c>
      <c r="O61" s="63">
        <f t="shared" si="3"/>
        <v>0</v>
      </c>
      <c r="P61" s="63">
        <f t="shared" si="4"/>
        <v>0</v>
      </c>
      <c r="Q61" s="65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</row>
    <row r="62" spans="1:133" x14ac:dyDescent="0.2">
      <c r="A62" s="60">
        <v>7208</v>
      </c>
      <c r="B62" s="61" t="s">
        <v>178</v>
      </c>
      <c r="C62" s="62" t="s">
        <v>179</v>
      </c>
      <c r="D62" s="63">
        <f>+'[1]9520-5680-SFY22-A'!E60</f>
        <v>0</v>
      </c>
      <c r="E62" s="63"/>
      <c r="F62" s="63">
        <f t="shared" si="5"/>
        <v>0</v>
      </c>
      <c r="G62" s="63">
        <f>+'[1]9520-5680-SFY23-A'!E60</f>
        <v>0</v>
      </c>
      <c r="H62" s="63"/>
      <c r="I62" s="63">
        <f t="shared" si="0"/>
        <v>0</v>
      </c>
      <c r="J62" s="65"/>
      <c r="K62" s="63"/>
      <c r="L62" s="63">
        <f t="shared" si="1"/>
        <v>0</v>
      </c>
      <c r="M62" s="63"/>
      <c r="N62" s="63">
        <f t="shared" si="2"/>
        <v>0</v>
      </c>
      <c r="O62" s="63">
        <f t="shared" si="3"/>
        <v>0</v>
      </c>
      <c r="P62" s="63">
        <f t="shared" si="4"/>
        <v>0</v>
      </c>
      <c r="Q62" s="65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</row>
    <row r="63" spans="1:133" x14ac:dyDescent="0.2">
      <c r="A63" s="60">
        <v>7208</v>
      </c>
      <c r="B63" s="61" t="s">
        <v>180</v>
      </c>
      <c r="C63" s="62" t="s">
        <v>181</v>
      </c>
      <c r="D63" s="63">
        <f>+'[1]9520-5680-SFY22-A'!E61</f>
        <v>0</v>
      </c>
      <c r="E63" s="63"/>
      <c r="F63" s="63">
        <f t="shared" si="5"/>
        <v>0</v>
      </c>
      <c r="G63" s="63">
        <f>+'[1]9520-5680-SFY23-A'!E61</f>
        <v>0</v>
      </c>
      <c r="H63" s="63"/>
      <c r="I63" s="63">
        <f t="shared" si="0"/>
        <v>0</v>
      </c>
      <c r="J63" s="65"/>
      <c r="K63" s="63"/>
      <c r="L63" s="63">
        <f t="shared" si="1"/>
        <v>0</v>
      </c>
      <c r="M63" s="63"/>
      <c r="N63" s="63">
        <f t="shared" si="2"/>
        <v>0</v>
      </c>
      <c r="O63" s="63">
        <f t="shared" si="3"/>
        <v>0</v>
      </c>
      <c r="P63" s="63">
        <f t="shared" si="4"/>
        <v>0</v>
      </c>
      <c r="Q63" s="65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</row>
    <row r="64" spans="1:133" x14ac:dyDescent="0.2">
      <c r="A64" s="60">
        <v>7208</v>
      </c>
      <c r="B64" s="61" t="s">
        <v>182</v>
      </c>
      <c r="C64" s="62" t="s">
        <v>183</v>
      </c>
      <c r="D64" s="63">
        <f>+'[1]9520-5680-SFY22-A'!E62</f>
        <v>0</v>
      </c>
      <c r="E64" s="63"/>
      <c r="F64" s="63">
        <f t="shared" si="5"/>
        <v>0</v>
      </c>
      <c r="G64" s="63">
        <f>+'[1]9520-5680-SFY23-A'!E62</f>
        <v>0</v>
      </c>
      <c r="H64" s="63"/>
      <c r="I64" s="63">
        <f t="shared" si="0"/>
        <v>0</v>
      </c>
      <c r="J64" s="65"/>
      <c r="K64" s="63"/>
      <c r="L64" s="63">
        <f t="shared" si="1"/>
        <v>0</v>
      </c>
      <c r="M64" s="63"/>
      <c r="N64" s="63">
        <f t="shared" si="2"/>
        <v>0</v>
      </c>
      <c r="O64" s="63">
        <f t="shared" si="3"/>
        <v>0</v>
      </c>
      <c r="P64" s="63">
        <f t="shared" si="4"/>
        <v>0</v>
      </c>
      <c r="Q64" s="65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</row>
    <row r="65" spans="1:133" x14ac:dyDescent="0.2">
      <c r="A65" s="60">
        <v>7208</v>
      </c>
      <c r="B65" s="61" t="s">
        <v>184</v>
      </c>
      <c r="C65" s="62" t="s">
        <v>185</v>
      </c>
      <c r="D65" s="63">
        <f>+'[1]9520-5680-SFY22-A'!E63</f>
        <v>0</v>
      </c>
      <c r="E65" s="63"/>
      <c r="F65" s="63">
        <f t="shared" si="5"/>
        <v>0</v>
      </c>
      <c r="G65" s="63">
        <f>+'[1]9520-5680-SFY23-A'!E63</f>
        <v>0</v>
      </c>
      <c r="H65" s="63"/>
      <c r="I65" s="63">
        <f t="shared" si="0"/>
        <v>0</v>
      </c>
      <c r="J65" s="65"/>
      <c r="K65" s="63"/>
      <c r="L65" s="63">
        <f t="shared" si="1"/>
        <v>0</v>
      </c>
      <c r="M65" s="63"/>
      <c r="N65" s="63">
        <f t="shared" si="2"/>
        <v>0</v>
      </c>
      <c r="O65" s="63">
        <f t="shared" si="3"/>
        <v>0</v>
      </c>
      <c r="P65" s="63">
        <f t="shared" si="4"/>
        <v>0</v>
      </c>
      <c r="Q65" s="65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</row>
    <row r="66" spans="1:133" x14ac:dyDescent="0.2">
      <c r="A66" s="60">
        <v>7208</v>
      </c>
      <c r="B66" s="61" t="s">
        <v>186</v>
      </c>
      <c r="C66" s="62" t="s">
        <v>187</v>
      </c>
      <c r="D66" s="63">
        <f>+'[1]9520-5680-SFY22-A'!E64</f>
        <v>0</v>
      </c>
      <c r="E66" s="63"/>
      <c r="F66" s="63">
        <f t="shared" si="5"/>
        <v>0</v>
      </c>
      <c r="G66" s="63">
        <f>+'[1]9520-5680-SFY23-A'!E64</f>
        <v>0</v>
      </c>
      <c r="H66" s="63"/>
      <c r="I66" s="63">
        <f t="shared" si="0"/>
        <v>0</v>
      </c>
      <c r="J66" s="65"/>
      <c r="K66" s="63"/>
      <c r="L66" s="63">
        <f t="shared" si="1"/>
        <v>0</v>
      </c>
      <c r="M66" s="63"/>
      <c r="N66" s="63">
        <f t="shared" si="2"/>
        <v>0</v>
      </c>
      <c r="O66" s="63">
        <f t="shared" si="3"/>
        <v>0</v>
      </c>
      <c r="P66" s="63">
        <f t="shared" si="4"/>
        <v>0</v>
      </c>
      <c r="Q66" s="65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</row>
    <row r="67" spans="1:133" x14ac:dyDescent="0.2">
      <c r="A67" s="60">
        <v>7208</v>
      </c>
      <c r="B67" s="61" t="s">
        <v>188</v>
      </c>
      <c r="C67" s="62" t="s">
        <v>189</v>
      </c>
      <c r="D67" s="63">
        <f>+'[1]9520-5680-SFY22-A'!E65</f>
        <v>0</v>
      </c>
      <c r="E67" s="63"/>
      <c r="F67" s="63">
        <f t="shared" si="5"/>
        <v>0</v>
      </c>
      <c r="G67" s="63">
        <f>+'[1]9520-5680-SFY23-A'!E65</f>
        <v>0</v>
      </c>
      <c r="H67" s="63"/>
      <c r="I67" s="63">
        <f t="shared" si="0"/>
        <v>0</v>
      </c>
      <c r="J67" s="65"/>
      <c r="K67" s="63"/>
      <c r="L67" s="63">
        <f t="shared" si="1"/>
        <v>0</v>
      </c>
      <c r="M67" s="63"/>
      <c r="N67" s="63">
        <f t="shared" si="2"/>
        <v>0</v>
      </c>
      <c r="O67" s="63">
        <f t="shared" si="3"/>
        <v>0</v>
      </c>
      <c r="P67" s="63">
        <f t="shared" si="4"/>
        <v>0</v>
      </c>
      <c r="Q67" s="65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</row>
    <row r="68" spans="1:133" x14ac:dyDescent="0.2">
      <c r="A68" s="60">
        <v>7208</v>
      </c>
      <c r="B68" s="61" t="s">
        <v>190</v>
      </c>
      <c r="C68" s="62" t="s">
        <v>191</v>
      </c>
      <c r="D68" s="63">
        <f>+'[1]9520-5680-SFY22-A'!E66</f>
        <v>0</v>
      </c>
      <c r="E68" s="63"/>
      <c r="F68" s="63">
        <f t="shared" si="5"/>
        <v>0</v>
      </c>
      <c r="G68" s="63">
        <f>+'[1]9520-5680-SFY23-A'!E66</f>
        <v>0</v>
      </c>
      <c r="H68" s="63"/>
      <c r="I68" s="63">
        <f t="shared" si="0"/>
        <v>0</v>
      </c>
      <c r="J68" s="65"/>
      <c r="K68" s="63"/>
      <c r="L68" s="63">
        <f t="shared" si="1"/>
        <v>0</v>
      </c>
      <c r="M68" s="63"/>
      <c r="N68" s="63">
        <f t="shared" si="2"/>
        <v>0</v>
      </c>
      <c r="O68" s="63">
        <f t="shared" si="3"/>
        <v>0</v>
      </c>
      <c r="P68" s="63">
        <f t="shared" si="4"/>
        <v>0</v>
      </c>
      <c r="Q68" s="65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</row>
    <row r="69" spans="1:133" x14ac:dyDescent="0.2">
      <c r="A69" s="60">
        <v>7208</v>
      </c>
      <c r="B69" s="61" t="s">
        <v>192</v>
      </c>
      <c r="C69" s="62" t="s">
        <v>193</v>
      </c>
      <c r="D69" s="63">
        <v>600</v>
      </c>
      <c r="E69" s="63"/>
      <c r="F69" s="63">
        <f t="shared" si="5"/>
        <v>600</v>
      </c>
      <c r="G69" s="63">
        <v>600</v>
      </c>
      <c r="H69" s="63"/>
      <c r="I69" s="63">
        <f t="shared" si="0"/>
        <v>600</v>
      </c>
      <c r="J69" s="65"/>
      <c r="K69" s="63"/>
      <c r="L69" s="63">
        <f t="shared" si="1"/>
        <v>0</v>
      </c>
      <c r="M69" s="63"/>
      <c r="N69" s="63">
        <f t="shared" si="2"/>
        <v>0</v>
      </c>
      <c r="O69" s="63">
        <f t="shared" si="3"/>
        <v>0</v>
      </c>
      <c r="P69" s="63">
        <f t="shared" si="4"/>
        <v>0</v>
      </c>
      <c r="Q69" s="65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</row>
    <row r="70" spans="1:133" x14ac:dyDescent="0.2">
      <c r="A70" s="60">
        <v>7208</v>
      </c>
      <c r="B70" s="61" t="s">
        <v>194</v>
      </c>
      <c r="C70" s="62" t="s">
        <v>195</v>
      </c>
      <c r="D70" s="63">
        <f>+'[1]9520-5680-SFY22-A'!E68</f>
        <v>0</v>
      </c>
      <c r="E70" s="63"/>
      <c r="F70" s="63">
        <f t="shared" si="5"/>
        <v>0</v>
      </c>
      <c r="G70" s="63">
        <f>+'[1]9520-5680-SFY23-A'!E68</f>
        <v>0</v>
      </c>
      <c r="H70" s="63"/>
      <c r="I70" s="63">
        <f t="shared" si="0"/>
        <v>0</v>
      </c>
      <c r="J70" s="65"/>
      <c r="K70" s="63"/>
      <c r="L70" s="63">
        <f t="shared" si="1"/>
        <v>0</v>
      </c>
      <c r="M70" s="63"/>
      <c r="N70" s="63">
        <f t="shared" si="2"/>
        <v>0</v>
      </c>
      <c r="O70" s="63">
        <f t="shared" si="3"/>
        <v>0</v>
      </c>
      <c r="P70" s="63">
        <f t="shared" si="4"/>
        <v>0</v>
      </c>
      <c r="Q70" s="65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</row>
    <row r="71" spans="1:133" hidden="1" x14ac:dyDescent="0.2">
      <c r="A71" s="60">
        <v>7208</v>
      </c>
      <c r="B71" s="61" t="s">
        <v>196</v>
      </c>
      <c r="C71" s="62" t="s">
        <v>197</v>
      </c>
      <c r="D71" s="63">
        <f>+'[1]9520-5680-SFY22-A'!E69</f>
        <v>0</v>
      </c>
      <c r="E71" s="63"/>
      <c r="F71" s="63">
        <f t="shared" si="5"/>
        <v>0</v>
      </c>
      <c r="G71" s="63">
        <f>+'[1]9520-5680-SFY23-A'!E69</f>
        <v>0</v>
      </c>
      <c r="H71" s="63"/>
      <c r="I71" s="63">
        <f t="shared" si="0"/>
        <v>0</v>
      </c>
      <c r="J71" s="65"/>
      <c r="K71" s="63"/>
      <c r="L71" s="63">
        <f t="shared" si="1"/>
        <v>0</v>
      </c>
      <c r="M71" s="63"/>
      <c r="N71" s="63">
        <f t="shared" si="2"/>
        <v>0</v>
      </c>
      <c r="O71" s="63">
        <f t="shared" si="3"/>
        <v>0</v>
      </c>
      <c r="P71" s="63">
        <f t="shared" si="4"/>
        <v>0</v>
      </c>
      <c r="Q71" s="65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</row>
    <row r="72" spans="1:133" hidden="1" x14ac:dyDescent="0.2">
      <c r="A72" s="60">
        <v>7208</v>
      </c>
      <c r="B72" s="61" t="s">
        <v>198</v>
      </c>
      <c r="C72" s="62" t="s">
        <v>199</v>
      </c>
      <c r="D72" s="63">
        <f>+'[1]9520-5680-SFY22-A'!E70</f>
        <v>0</v>
      </c>
      <c r="E72" s="63"/>
      <c r="F72" s="63">
        <f t="shared" si="5"/>
        <v>0</v>
      </c>
      <c r="G72" s="63">
        <f>+'[1]9520-5680-SFY23-A'!E70</f>
        <v>0</v>
      </c>
      <c r="H72" s="63"/>
      <c r="I72" s="63">
        <f t="shared" ref="I72:I136" si="6">+G72+H72</f>
        <v>0</v>
      </c>
      <c r="J72" s="65"/>
      <c r="K72" s="63"/>
      <c r="L72" s="63">
        <f t="shared" ref="L72:L135" si="7">E72*100%</f>
        <v>0</v>
      </c>
      <c r="M72" s="63"/>
      <c r="N72" s="63">
        <f t="shared" ref="N72:N136" si="8">+L72+M72</f>
        <v>0</v>
      </c>
      <c r="O72" s="63">
        <f t="shared" ref="O72:O135" si="9">H72*100%</f>
        <v>0</v>
      </c>
      <c r="P72" s="63">
        <f t="shared" ref="P72:P136" si="10">+N72+O72</f>
        <v>0</v>
      </c>
      <c r="Q72" s="65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</row>
    <row r="73" spans="1:133" hidden="1" x14ac:dyDescent="0.2">
      <c r="A73" s="60">
        <v>7208</v>
      </c>
      <c r="B73" s="61" t="s">
        <v>200</v>
      </c>
      <c r="C73" s="62" t="s">
        <v>201</v>
      </c>
      <c r="D73" s="63">
        <f>+'[1]9520-5680-SFY22-A'!E71</f>
        <v>0</v>
      </c>
      <c r="E73" s="63"/>
      <c r="F73" s="63">
        <f t="shared" ref="F73:F137" si="11">+D73+E73</f>
        <v>0</v>
      </c>
      <c r="G73" s="63">
        <f>+'[1]9520-5680-SFY23-A'!E71</f>
        <v>0</v>
      </c>
      <c r="H73" s="63"/>
      <c r="I73" s="63">
        <f t="shared" si="6"/>
        <v>0</v>
      </c>
      <c r="J73" s="65"/>
      <c r="K73" s="63"/>
      <c r="L73" s="63">
        <f t="shared" si="7"/>
        <v>0</v>
      </c>
      <c r="M73" s="63"/>
      <c r="N73" s="63">
        <f t="shared" si="8"/>
        <v>0</v>
      </c>
      <c r="O73" s="63">
        <f t="shared" si="9"/>
        <v>0</v>
      </c>
      <c r="P73" s="63">
        <f t="shared" si="10"/>
        <v>0</v>
      </c>
      <c r="Q73" s="65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</row>
    <row r="74" spans="1:133" hidden="1" x14ac:dyDescent="0.2">
      <c r="A74" s="60">
        <v>7208</v>
      </c>
      <c r="B74" s="61">
        <v>89</v>
      </c>
      <c r="C74" s="62" t="s">
        <v>202</v>
      </c>
      <c r="D74" s="63">
        <f>+'[1]9520-5680-SFY22-A'!E72</f>
        <v>0</v>
      </c>
      <c r="E74" s="63"/>
      <c r="F74" s="63">
        <f t="shared" si="11"/>
        <v>0</v>
      </c>
      <c r="G74" s="63">
        <f>+'[1]9520-5680-SFY23-A'!E72</f>
        <v>0</v>
      </c>
      <c r="H74" s="63"/>
      <c r="I74" s="63">
        <f t="shared" si="6"/>
        <v>0</v>
      </c>
      <c r="J74" s="65"/>
      <c r="K74" s="63"/>
      <c r="L74" s="63">
        <f t="shared" si="7"/>
        <v>0</v>
      </c>
      <c r="M74" s="63"/>
      <c r="N74" s="63">
        <f t="shared" si="8"/>
        <v>0</v>
      </c>
      <c r="O74" s="63">
        <f t="shared" si="9"/>
        <v>0</v>
      </c>
      <c r="P74" s="63">
        <f t="shared" si="10"/>
        <v>0</v>
      </c>
      <c r="Q74" s="65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</row>
    <row r="75" spans="1:133" hidden="1" x14ac:dyDescent="0.2">
      <c r="A75" s="60">
        <v>7208</v>
      </c>
      <c r="B75" s="61">
        <v>100</v>
      </c>
      <c r="C75" s="62" t="s">
        <v>203</v>
      </c>
      <c r="D75" s="63">
        <f>+'[1]9520-5680-SFY22-A'!E73</f>
        <v>0</v>
      </c>
      <c r="E75" s="63"/>
      <c r="F75" s="63">
        <f t="shared" si="11"/>
        <v>0</v>
      </c>
      <c r="G75" s="63">
        <f>+'[1]9520-5680-SFY23-A'!E73</f>
        <v>0</v>
      </c>
      <c r="H75" s="63"/>
      <c r="I75" s="63">
        <f t="shared" si="6"/>
        <v>0</v>
      </c>
      <c r="J75" s="65"/>
      <c r="K75" s="63"/>
      <c r="L75" s="63">
        <f t="shared" si="7"/>
        <v>0</v>
      </c>
      <c r="M75" s="63"/>
      <c r="N75" s="63">
        <f t="shared" si="8"/>
        <v>0</v>
      </c>
      <c r="O75" s="63">
        <f t="shared" si="9"/>
        <v>0</v>
      </c>
      <c r="P75" s="63">
        <f t="shared" si="10"/>
        <v>0</v>
      </c>
      <c r="Q75" s="65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</row>
    <row r="76" spans="1:133" hidden="1" x14ac:dyDescent="0.2">
      <c r="A76" s="60">
        <v>7208</v>
      </c>
      <c r="B76" s="61">
        <v>101</v>
      </c>
      <c r="C76" s="62" t="s">
        <v>204</v>
      </c>
      <c r="D76" s="63">
        <f>+'[1]9520-5680-SFY22-A'!E74</f>
        <v>0</v>
      </c>
      <c r="E76" s="63"/>
      <c r="F76" s="63">
        <f t="shared" si="11"/>
        <v>0</v>
      </c>
      <c r="G76" s="63">
        <f>+'[1]9520-5680-SFY23-A'!E74</f>
        <v>0</v>
      </c>
      <c r="H76" s="63"/>
      <c r="I76" s="63">
        <f t="shared" si="6"/>
        <v>0</v>
      </c>
      <c r="J76" s="65"/>
      <c r="K76" s="63"/>
      <c r="L76" s="63">
        <f t="shared" si="7"/>
        <v>0</v>
      </c>
      <c r="M76" s="63"/>
      <c r="N76" s="63">
        <f t="shared" si="8"/>
        <v>0</v>
      </c>
      <c r="O76" s="63">
        <f t="shared" si="9"/>
        <v>0</v>
      </c>
      <c r="P76" s="63">
        <f t="shared" si="10"/>
        <v>0</v>
      </c>
      <c r="Q76" s="65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</row>
    <row r="77" spans="1:133" x14ac:dyDescent="0.2">
      <c r="A77" s="60">
        <v>7208</v>
      </c>
      <c r="B77" s="61" t="s">
        <v>205</v>
      </c>
      <c r="C77" s="62" t="s">
        <v>206</v>
      </c>
      <c r="D77" s="63">
        <v>762283</v>
      </c>
      <c r="E77" s="63">
        <v>50000</v>
      </c>
      <c r="F77" s="63">
        <f t="shared" si="11"/>
        <v>812283</v>
      </c>
      <c r="G77" s="63">
        <v>762283</v>
      </c>
      <c r="H77" s="63">
        <v>50000</v>
      </c>
      <c r="I77" s="63">
        <f t="shared" si="6"/>
        <v>812283</v>
      </c>
      <c r="J77" s="65"/>
      <c r="K77" s="63"/>
      <c r="L77" s="63"/>
      <c r="M77" s="63"/>
      <c r="N77" s="63">
        <f>+E77*100%</f>
        <v>50000</v>
      </c>
      <c r="O77" s="63"/>
      <c r="P77" s="63">
        <v>0</v>
      </c>
      <c r="Q77" s="65">
        <f>+H77*100%</f>
        <v>50000</v>
      </c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</row>
    <row r="78" spans="1:133" hidden="1" x14ac:dyDescent="0.2">
      <c r="A78" s="60">
        <v>7208</v>
      </c>
      <c r="B78" s="61">
        <v>103</v>
      </c>
      <c r="C78" s="62" t="s">
        <v>207</v>
      </c>
      <c r="D78" s="63">
        <f>+'[2]9500-7209-SFY22-A'!E76</f>
        <v>0</v>
      </c>
      <c r="E78" s="63"/>
      <c r="F78" s="63">
        <f t="shared" si="11"/>
        <v>0</v>
      </c>
      <c r="G78" s="63">
        <f>+'[2]9500-7209-SFY23-A'!E76</f>
        <v>0</v>
      </c>
      <c r="H78" s="63"/>
      <c r="I78" s="63">
        <f t="shared" si="6"/>
        <v>0</v>
      </c>
      <c r="J78" s="65"/>
      <c r="K78" s="63"/>
      <c r="L78" s="63">
        <f t="shared" si="7"/>
        <v>0</v>
      </c>
      <c r="M78" s="63"/>
      <c r="N78" s="63">
        <f t="shared" si="8"/>
        <v>0</v>
      </c>
      <c r="O78" s="63">
        <f t="shared" si="9"/>
        <v>0</v>
      </c>
      <c r="P78" s="63">
        <f t="shared" si="10"/>
        <v>0</v>
      </c>
      <c r="Q78" s="65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</row>
    <row r="79" spans="1:133" hidden="1" x14ac:dyDescent="0.2">
      <c r="A79" s="60">
        <v>7208</v>
      </c>
      <c r="B79" s="61">
        <v>104</v>
      </c>
      <c r="C79" s="62" t="s">
        <v>208</v>
      </c>
      <c r="D79" s="63">
        <f>+'[2]9500-7209-SFY22-A'!E77</f>
        <v>0</v>
      </c>
      <c r="E79" s="63"/>
      <c r="F79" s="63">
        <f t="shared" si="11"/>
        <v>0</v>
      </c>
      <c r="G79" s="63">
        <f>+'[2]9500-7209-SFY23-A'!E77</f>
        <v>0</v>
      </c>
      <c r="H79" s="63"/>
      <c r="I79" s="63">
        <f t="shared" si="6"/>
        <v>0</v>
      </c>
      <c r="J79" s="65"/>
      <c r="K79" s="63"/>
      <c r="L79" s="63">
        <f t="shared" si="7"/>
        <v>0</v>
      </c>
      <c r="M79" s="63"/>
      <c r="N79" s="63">
        <f t="shared" si="8"/>
        <v>0</v>
      </c>
      <c r="O79" s="63">
        <f t="shared" si="9"/>
        <v>0</v>
      </c>
      <c r="P79" s="63">
        <f t="shared" si="10"/>
        <v>0</v>
      </c>
      <c r="Q79" s="65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</row>
    <row r="80" spans="1:133" hidden="1" x14ac:dyDescent="0.2">
      <c r="A80" s="60">
        <v>7208</v>
      </c>
      <c r="B80" s="61">
        <v>105</v>
      </c>
      <c r="C80" s="62" t="s">
        <v>209</v>
      </c>
      <c r="D80" s="63">
        <f>+'[2]9500-7209-SFY22-A'!E78</f>
        <v>0</v>
      </c>
      <c r="E80" s="63"/>
      <c r="F80" s="63">
        <f t="shared" si="11"/>
        <v>0</v>
      </c>
      <c r="G80" s="63">
        <f>+'[2]9500-7209-SFY23-A'!E78</f>
        <v>0</v>
      </c>
      <c r="H80" s="63"/>
      <c r="I80" s="63">
        <f t="shared" si="6"/>
        <v>0</v>
      </c>
      <c r="J80" s="65"/>
      <c r="K80" s="63"/>
      <c r="L80" s="63">
        <f t="shared" si="7"/>
        <v>0</v>
      </c>
      <c r="M80" s="63"/>
      <c r="N80" s="63">
        <f t="shared" si="8"/>
        <v>0</v>
      </c>
      <c r="O80" s="63">
        <f t="shared" si="9"/>
        <v>0</v>
      </c>
      <c r="P80" s="63">
        <f t="shared" si="10"/>
        <v>0</v>
      </c>
      <c r="Q80" s="65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</row>
    <row r="81" spans="1:133" hidden="1" x14ac:dyDescent="0.2">
      <c r="A81" s="60">
        <v>7208</v>
      </c>
      <c r="B81" s="61">
        <v>106</v>
      </c>
      <c r="C81" s="62" t="s">
        <v>210</v>
      </c>
      <c r="D81" s="63">
        <f>+'[2]9500-7209-SFY22-A'!E79</f>
        <v>0</v>
      </c>
      <c r="E81" s="63"/>
      <c r="F81" s="63">
        <f t="shared" si="11"/>
        <v>0</v>
      </c>
      <c r="G81" s="63">
        <f>+'[2]9500-7209-SFY23-A'!E79</f>
        <v>0</v>
      </c>
      <c r="H81" s="63"/>
      <c r="I81" s="63">
        <f t="shared" si="6"/>
        <v>0</v>
      </c>
      <c r="J81" s="65"/>
      <c r="K81" s="63"/>
      <c r="L81" s="63">
        <f t="shared" si="7"/>
        <v>0</v>
      </c>
      <c r="M81" s="63"/>
      <c r="N81" s="63">
        <f t="shared" si="8"/>
        <v>0</v>
      </c>
      <c r="O81" s="63">
        <f t="shared" si="9"/>
        <v>0</v>
      </c>
      <c r="P81" s="63">
        <f t="shared" si="10"/>
        <v>0</v>
      </c>
      <c r="Q81" s="65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</row>
    <row r="82" spans="1:133" hidden="1" x14ac:dyDescent="0.2">
      <c r="A82" s="60">
        <v>7208</v>
      </c>
      <c r="B82" s="61">
        <v>107</v>
      </c>
      <c r="C82" s="62" t="s">
        <v>211</v>
      </c>
      <c r="D82" s="63">
        <f>+'[2]9500-7209-SFY22-A'!E80</f>
        <v>0</v>
      </c>
      <c r="E82" s="63"/>
      <c r="F82" s="63">
        <f t="shared" si="11"/>
        <v>0</v>
      </c>
      <c r="G82" s="63">
        <f>+'[2]9500-7209-SFY23-A'!E80</f>
        <v>0</v>
      </c>
      <c r="H82" s="63"/>
      <c r="I82" s="63">
        <f t="shared" si="6"/>
        <v>0</v>
      </c>
      <c r="J82" s="65"/>
      <c r="K82" s="63"/>
      <c r="L82" s="63">
        <f t="shared" si="7"/>
        <v>0</v>
      </c>
      <c r="M82" s="63"/>
      <c r="N82" s="63">
        <f t="shared" si="8"/>
        <v>0</v>
      </c>
      <c r="O82" s="63">
        <f t="shared" si="9"/>
        <v>0</v>
      </c>
      <c r="P82" s="63">
        <f t="shared" si="10"/>
        <v>0</v>
      </c>
      <c r="Q82" s="65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</row>
    <row r="83" spans="1:133" hidden="1" x14ac:dyDescent="0.2">
      <c r="A83" s="60">
        <v>7208</v>
      </c>
      <c r="B83" s="61">
        <v>108</v>
      </c>
      <c r="C83" s="62" t="s">
        <v>212</v>
      </c>
      <c r="D83" s="63">
        <f>+'[2]9500-7209-SFY22-A'!E81</f>
        <v>0</v>
      </c>
      <c r="E83" s="63"/>
      <c r="F83" s="63">
        <f t="shared" si="11"/>
        <v>0</v>
      </c>
      <c r="G83" s="63">
        <f>+'[2]9500-7209-SFY23-A'!E81</f>
        <v>0</v>
      </c>
      <c r="H83" s="63"/>
      <c r="I83" s="63">
        <f t="shared" si="6"/>
        <v>0</v>
      </c>
      <c r="J83" s="65"/>
      <c r="K83" s="63"/>
      <c r="L83" s="63">
        <f t="shared" si="7"/>
        <v>0</v>
      </c>
      <c r="M83" s="63"/>
      <c r="N83" s="63">
        <f t="shared" si="8"/>
        <v>0</v>
      </c>
      <c r="O83" s="63">
        <f t="shared" si="9"/>
        <v>0</v>
      </c>
      <c r="P83" s="63">
        <f t="shared" si="10"/>
        <v>0</v>
      </c>
      <c r="Q83" s="65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</row>
    <row r="84" spans="1:133" hidden="1" x14ac:dyDescent="0.2">
      <c r="A84" s="60">
        <v>7208</v>
      </c>
      <c r="B84" s="61">
        <v>200</v>
      </c>
      <c r="C84" s="62" t="s">
        <v>213</v>
      </c>
      <c r="D84" s="63">
        <f>+'[2]9500-7209-SFY22-A'!E82</f>
        <v>0</v>
      </c>
      <c r="E84" s="63"/>
      <c r="F84" s="63">
        <f t="shared" si="11"/>
        <v>0</v>
      </c>
      <c r="G84" s="63">
        <f>+'[2]9500-7209-SFY23-A'!E82</f>
        <v>0</v>
      </c>
      <c r="H84" s="63"/>
      <c r="I84" s="63">
        <f t="shared" si="6"/>
        <v>0</v>
      </c>
      <c r="J84" s="65"/>
      <c r="K84" s="63"/>
      <c r="L84" s="63">
        <f t="shared" si="7"/>
        <v>0</v>
      </c>
      <c r="M84" s="63"/>
      <c r="N84" s="63">
        <f t="shared" si="8"/>
        <v>0</v>
      </c>
      <c r="O84" s="63">
        <f t="shared" si="9"/>
        <v>0</v>
      </c>
      <c r="P84" s="63">
        <f t="shared" si="10"/>
        <v>0</v>
      </c>
      <c r="Q84" s="65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</row>
    <row r="85" spans="1:133" hidden="1" x14ac:dyDescent="0.2">
      <c r="A85" s="60">
        <v>7208</v>
      </c>
      <c r="B85" s="61">
        <v>201</v>
      </c>
      <c r="C85" s="62" t="s">
        <v>214</v>
      </c>
      <c r="D85" s="63">
        <f>+'[2]9500-7209-SFY22-A'!E83</f>
        <v>0</v>
      </c>
      <c r="E85" s="63"/>
      <c r="F85" s="63">
        <f t="shared" si="11"/>
        <v>0</v>
      </c>
      <c r="G85" s="63">
        <f>+'[2]9500-7209-SFY23-A'!E83</f>
        <v>0</v>
      </c>
      <c r="H85" s="63"/>
      <c r="I85" s="63">
        <f t="shared" si="6"/>
        <v>0</v>
      </c>
      <c r="J85" s="65"/>
      <c r="K85" s="63"/>
      <c r="L85" s="63">
        <f t="shared" si="7"/>
        <v>0</v>
      </c>
      <c r="M85" s="63"/>
      <c r="N85" s="63">
        <f t="shared" si="8"/>
        <v>0</v>
      </c>
      <c r="O85" s="63">
        <f t="shared" si="9"/>
        <v>0</v>
      </c>
      <c r="P85" s="63">
        <f t="shared" si="10"/>
        <v>0</v>
      </c>
      <c r="Q85" s="65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</row>
    <row r="86" spans="1:133" hidden="1" x14ac:dyDescent="0.2">
      <c r="A86" s="60">
        <v>7208</v>
      </c>
      <c r="B86" s="61">
        <v>202</v>
      </c>
      <c r="C86" s="62" t="s">
        <v>215</v>
      </c>
      <c r="D86" s="63">
        <f>+'[2]9500-7209-SFY22-A'!E84</f>
        <v>0</v>
      </c>
      <c r="E86" s="63"/>
      <c r="F86" s="63">
        <f t="shared" si="11"/>
        <v>0</v>
      </c>
      <c r="G86" s="63">
        <f>+'[2]9500-7209-SFY23-A'!E84</f>
        <v>0</v>
      </c>
      <c r="H86" s="63"/>
      <c r="I86" s="63">
        <f t="shared" si="6"/>
        <v>0</v>
      </c>
      <c r="J86" s="65"/>
      <c r="K86" s="63"/>
      <c r="L86" s="63">
        <f t="shared" si="7"/>
        <v>0</v>
      </c>
      <c r="M86" s="63"/>
      <c r="N86" s="63">
        <f t="shared" si="8"/>
        <v>0</v>
      </c>
      <c r="O86" s="63">
        <f t="shared" si="9"/>
        <v>0</v>
      </c>
      <c r="P86" s="63">
        <f t="shared" si="10"/>
        <v>0</v>
      </c>
      <c r="Q86" s="65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</row>
    <row r="87" spans="1:133" hidden="1" x14ac:dyDescent="0.2">
      <c r="A87" s="60">
        <v>7208</v>
      </c>
      <c r="B87" s="61">
        <v>204</v>
      </c>
      <c r="C87" s="62" t="s">
        <v>216</v>
      </c>
      <c r="D87" s="63">
        <f>+'[2]9500-7209-SFY22-A'!E85</f>
        <v>0</v>
      </c>
      <c r="E87" s="63"/>
      <c r="F87" s="63">
        <f t="shared" si="11"/>
        <v>0</v>
      </c>
      <c r="G87" s="63">
        <f>+'[2]9500-7209-SFY23-A'!E85</f>
        <v>0</v>
      </c>
      <c r="H87" s="63"/>
      <c r="I87" s="63">
        <f t="shared" si="6"/>
        <v>0</v>
      </c>
      <c r="J87" s="65"/>
      <c r="K87" s="63"/>
      <c r="L87" s="63">
        <f t="shared" si="7"/>
        <v>0</v>
      </c>
      <c r="M87" s="63"/>
      <c r="N87" s="63">
        <f t="shared" si="8"/>
        <v>0</v>
      </c>
      <c r="O87" s="63">
        <f t="shared" si="9"/>
        <v>0</v>
      </c>
      <c r="P87" s="63">
        <f t="shared" si="10"/>
        <v>0</v>
      </c>
      <c r="Q87" s="65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</row>
    <row r="88" spans="1:133" hidden="1" x14ac:dyDescent="0.2">
      <c r="A88" s="60">
        <v>7208</v>
      </c>
      <c r="B88" s="61">
        <v>205</v>
      </c>
      <c r="C88" s="62" t="s">
        <v>217</v>
      </c>
      <c r="D88" s="63">
        <f>+'[2]9500-7209-SFY22-A'!E86</f>
        <v>0</v>
      </c>
      <c r="E88" s="63"/>
      <c r="F88" s="63">
        <f t="shared" si="11"/>
        <v>0</v>
      </c>
      <c r="G88" s="63">
        <f>+'[2]9500-7209-SFY23-A'!E86</f>
        <v>0</v>
      </c>
      <c r="H88" s="63"/>
      <c r="I88" s="63">
        <f t="shared" si="6"/>
        <v>0</v>
      </c>
      <c r="J88" s="65"/>
      <c r="K88" s="63"/>
      <c r="L88" s="63">
        <f t="shared" si="7"/>
        <v>0</v>
      </c>
      <c r="M88" s="63"/>
      <c r="N88" s="63">
        <f t="shared" si="8"/>
        <v>0</v>
      </c>
      <c r="O88" s="63">
        <f t="shared" si="9"/>
        <v>0</v>
      </c>
      <c r="P88" s="63">
        <f t="shared" si="10"/>
        <v>0</v>
      </c>
      <c r="Q88" s="65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</row>
    <row r="89" spans="1:133" hidden="1" x14ac:dyDescent="0.2">
      <c r="A89" s="60">
        <v>7208</v>
      </c>
      <c r="B89" s="61">
        <v>206</v>
      </c>
      <c r="C89" s="62" t="s">
        <v>218</v>
      </c>
      <c r="D89" s="63">
        <f>+'[2]9500-7209-SFY22-A'!E87</f>
        <v>0</v>
      </c>
      <c r="E89" s="63"/>
      <c r="F89" s="63">
        <f t="shared" si="11"/>
        <v>0</v>
      </c>
      <c r="G89" s="63">
        <f>+'[2]9500-7209-SFY23-A'!E87</f>
        <v>0</v>
      </c>
      <c r="H89" s="63"/>
      <c r="I89" s="63">
        <f t="shared" si="6"/>
        <v>0</v>
      </c>
      <c r="J89" s="65"/>
      <c r="K89" s="63"/>
      <c r="L89" s="63">
        <f t="shared" si="7"/>
        <v>0</v>
      </c>
      <c r="M89" s="63"/>
      <c r="N89" s="63">
        <f t="shared" si="8"/>
        <v>0</v>
      </c>
      <c r="O89" s="63">
        <f t="shared" si="9"/>
        <v>0</v>
      </c>
      <c r="P89" s="63">
        <f t="shared" si="10"/>
        <v>0</v>
      </c>
      <c r="Q89" s="65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</row>
    <row r="90" spans="1:133" hidden="1" x14ac:dyDescent="0.2">
      <c r="A90" s="60">
        <v>7208</v>
      </c>
      <c r="B90" s="61">
        <v>209</v>
      </c>
      <c r="C90" s="62" t="s">
        <v>219</v>
      </c>
      <c r="D90" s="63">
        <f>+'[2]9500-7209-SFY22-A'!E88</f>
        <v>0</v>
      </c>
      <c r="E90" s="63"/>
      <c r="F90" s="63">
        <f t="shared" si="11"/>
        <v>0</v>
      </c>
      <c r="G90" s="63">
        <f>+'[2]9500-7209-SFY23-A'!E88</f>
        <v>0</v>
      </c>
      <c r="H90" s="63"/>
      <c r="I90" s="63">
        <f t="shared" si="6"/>
        <v>0</v>
      </c>
      <c r="J90" s="65"/>
      <c r="K90" s="63"/>
      <c r="L90" s="63">
        <f t="shared" si="7"/>
        <v>0</v>
      </c>
      <c r="M90" s="63"/>
      <c r="N90" s="63">
        <f t="shared" si="8"/>
        <v>0</v>
      </c>
      <c r="O90" s="63">
        <f t="shared" si="9"/>
        <v>0</v>
      </c>
      <c r="P90" s="63">
        <f t="shared" si="10"/>
        <v>0</v>
      </c>
      <c r="Q90" s="65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</row>
    <row r="91" spans="1:133" hidden="1" x14ac:dyDescent="0.2">
      <c r="A91" s="60">
        <v>7208</v>
      </c>
      <c r="B91" s="61">
        <v>210</v>
      </c>
      <c r="C91" s="62" t="s">
        <v>220</v>
      </c>
      <c r="D91" s="63">
        <f>+'[2]9500-7209-SFY22-A'!E89</f>
        <v>0</v>
      </c>
      <c r="E91" s="63"/>
      <c r="F91" s="63">
        <f t="shared" si="11"/>
        <v>0</v>
      </c>
      <c r="G91" s="63">
        <f>+'[2]9500-7209-SFY23-A'!E89</f>
        <v>0</v>
      </c>
      <c r="H91" s="63"/>
      <c r="I91" s="63">
        <f t="shared" si="6"/>
        <v>0</v>
      </c>
      <c r="J91" s="65"/>
      <c r="K91" s="63"/>
      <c r="L91" s="63">
        <f t="shared" si="7"/>
        <v>0</v>
      </c>
      <c r="M91" s="63"/>
      <c r="N91" s="63">
        <f t="shared" si="8"/>
        <v>0</v>
      </c>
      <c r="O91" s="63">
        <f t="shared" si="9"/>
        <v>0</v>
      </c>
      <c r="P91" s="63">
        <f t="shared" si="10"/>
        <v>0</v>
      </c>
      <c r="Q91" s="65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</row>
    <row r="92" spans="1:133" hidden="1" x14ac:dyDescent="0.2">
      <c r="A92" s="60">
        <v>7208</v>
      </c>
      <c r="B92" s="61">
        <v>211</v>
      </c>
      <c r="C92" s="62" t="s">
        <v>221</v>
      </c>
      <c r="D92" s="63">
        <f>+'[2]9500-7209-SFY22-A'!E90</f>
        <v>0</v>
      </c>
      <c r="E92" s="63"/>
      <c r="F92" s="63">
        <f t="shared" si="11"/>
        <v>0</v>
      </c>
      <c r="G92" s="63">
        <f>+'[2]9500-7209-SFY23-A'!E90</f>
        <v>0</v>
      </c>
      <c r="H92" s="63"/>
      <c r="I92" s="63">
        <f t="shared" si="6"/>
        <v>0</v>
      </c>
      <c r="J92" s="65"/>
      <c r="K92" s="63"/>
      <c r="L92" s="63">
        <f t="shared" si="7"/>
        <v>0</v>
      </c>
      <c r="M92" s="63"/>
      <c r="N92" s="63">
        <f t="shared" si="8"/>
        <v>0</v>
      </c>
      <c r="O92" s="63">
        <f t="shared" si="9"/>
        <v>0</v>
      </c>
      <c r="P92" s="63">
        <f t="shared" si="10"/>
        <v>0</v>
      </c>
      <c r="Q92" s="65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</row>
    <row r="93" spans="1:133" hidden="1" x14ac:dyDescent="0.2">
      <c r="A93" s="60">
        <v>7208</v>
      </c>
      <c r="B93" s="61">
        <v>212</v>
      </c>
      <c r="C93" s="62" t="s">
        <v>222</v>
      </c>
      <c r="D93" s="63">
        <f>+'[2]9500-7209-SFY22-A'!E91</f>
        <v>0</v>
      </c>
      <c r="E93" s="63"/>
      <c r="F93" s="63">
        <f t="shared" si="11"/>
        <v>0</v>
      </c>
      <c r="G93" s="63">
        <f>+'[2]9500-7209-SFY23-A'!E91</f>
        <v>0</v>
      </c>
      <c r="H93" s="63"/>
      <c r="I93" s="63">
        <f t="shared" si="6"/>
        <v>0</v>
      </c>
      <c r="J93" s="65"/>
      <c r="K93" s="63"/>
      <c r="L93" s="63">
        <f t="shared" si="7"/>
        <v>0</v>
      </c>
      <c r="M93" s="63"/>
      <c r="N93" s="63">
        <f t="shared" si="8"/>
        <v>0</v>
      </c>
      <c r="O93" s="63">
        <f t="shared" si="9"/>
        <v>0</v>
      </c>
      <c r="P93" s="63">
        <f t="shared" si="10"/>
        <v>0</v>
      </c>
      <c r="Q93" s="65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</row>
    <row r="94" spans="1:133" hidden="1" x14ac:dyDescent="0.2">
      <c r="A94" s="60">
        <v>7208</v>
      </c>
      <c r="B94" s="61">
        <v>213</v>
      </c>
      <c r="C94" s="62" t="s">
        <v>223</v>
      </c>
      <c r="D94" s="63">
        <f>+'[2]9500-7209-SFY22-A'!E92</f>
        <v>0</v>
      </c>
      <c r="E94" s="63"/>
      <c r="F94" s="63">
        <f t="shared" si="11"/>
        <v>0</v>
      </c>
      <c r="G94" s="63">
        <f>+'[2]9500-7209-SFY23-A'!E92</f>
        <v>0</v>
      </c>
      <c r="H94" s="63"/>
      <c r="I94" s="63">
        <f t="shared" si="6"/>
        <v>0</v>
      </c>
      <c r="J94" s="65"/>
      <c r="K94" s="63"/>
      <c r="L94" s="63">
        <f t="shared" si="7"/>
        <v>0</v>
      </c>
      <c r="M94" s="63"/>
      <c r="N94" s="63">
        <f t="shared" si="8"/>
        <v>0</v>
      </c>
      <c r="O94" s="63">
        <f t="shared" si="9"/>
        <v>0</v>
      </c>
      <c r="P94" s="63">
        <f t="shared" si="10"/>
        <v>0</v>
      </c>
      <c r="Q94" s="65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</row>
    <row r="95" spans="1:133" hidden="1" x14ac:dyDescent="0.2">
      <c r="A95" s="60">
        <v>7208</v>
      </c>
      <c r="B95" s="61">
        <v>215</v>
      </c>
      <c r="C95" s="62" t="s">
        <v>224</v>
      </c>
      <c r="D95" s="63">
        <f>+'[2]9500-7209-SFY22-A'!E93</f>
        <v>0</v>
      </c>
      <c r="E95" s="63"/>
      <c r="F95" s="63">
        <f t="shared" si="11"/>
        <v>0</v>
      </c>
      <c r="G95" s="63">
        <f>+'[2]9500-7209-SFY23-A'!E93</f>
        <v>0</v>
      </c>
      <c r="H95" s="63"/>
      <c r="I95" s="63">
        <f t="shared" si="6"/>
        <v>0</v>
      </c>
      <c r="J95" s="65"/>
      <c r="K95" s="63"/>
      <c r="L95" s="63">
        <f t="shared" si="7"/>
        <v>0</v>
      </c>
      <c r="M95" s="63"/>
      <c r="N95" s="63">
        <f t="shared" si="8"/>
        <v>0</v>
      </c>
      <c r="O95" s="63">
        <f t="shared" si="9"/>
        <v>0</v>
      </c>
      <c r="P95" s="63">
        <f t="shared" si="10"/>
        <v>0</v>
      </c>
      <c r="Q95" s="65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</row>
    <row r="96" spans="1:133" hidden="1" x14ac:dyDescent="0.2">
      <c r="A96" s="60">
        <v>7208</v>
      </c>
      <c r="B96" s="61">
        <v>217</v>
      </c>
      <c r="C96" s="62" t="s">
        <v>225</v>
      </c>
      <c r="D96" s="63">
        <f>+'[2]9500-7209-SFY22-A'!E94</f>
        <v>0</v>
      </c>
      <c r="E96" s="63"/>
      <c r="F96" s="63">
        <f t="shared" si="11"/>
        <v>0</v>
      </c>
      <c r="G96" s="63">
        <f>+'[2]9500-7209-SFY23-A'!E94</f>
        <v>0</v>
      </c>
      <c r="H96" s="63"/>
      <c r="I96" s="63">
        <f t="shared" si="6"/>
        <v>0</v>
      </c>
      <c r="J96" s="65"/>
      <c r="K96" s="63"/>
      <c r="L96" s="63">
        <f t="shared" si="7"/>
        <v>0</v>
      </c>
      <c r="M96" s="63"/>
      <c r="N96" s="63">
        <f t="shared" si="8"/>
        <v>0</v>
      </c>
      <c r="O96" s="63">
        <f t="shared" si="9"/>
        <v>0</v>
      </c>
      <c r="P96" s="63">
        <f t="shared" si="10"/>
        <v>0</v>
      </c>
      <c r="Q96" s="65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</row>
    <row r="97" spans="1:133" hidden="1" x14ac:dyDescent="0.2">
      <c r="A97" s="60">
        <v>7208</v>
      </c>
      <c r="B97" s="61">
        <v>218</v>
      </c>
      <c r="C97" s="62" t="s">
        <v>226</v>
      </c>
      <c r="D97" s="63">
        <f>+'[2]9500-7209-SFY22-A'!E95</f>
        <v>0</v>
      </c>
      <c r="E97" s="63"/>
      <c r="F97" s="63">
        <f t="shared" si="11"/>
        <v>0</v>
      </c>
      <c r="G97" s="63">
        <f>+'[2]9500-7209-SFY23-A'!E95</f>
        <v>0</v>
      </c>
      <c r="H97" s="63"/>
      <c r="I97" s="63">
        <f t="shared" si="6"/>
        <v>0</v>
      </c>
      <c r="J97" s="65"/>
      <c r="K97" s="63"/>
      <c r="L97" s="63">
        <f t="shared" si="7"/>
        <v>0</v>
      </c>
      <c r="M97" s="63"/>
      <c r="N97" s="63">
        <f t="shared" si="8"/>
        <v>0</v>
      </c>
      <c r="O97" s="63">
        <f t="shared" si="9"/>
        <v>0</v>
      </c>
      <c r="P97" s="63">
        <f t="shared" si="10"/>
        <v>0</v>
      </c>
      <c r="Q97" s="65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</row>
    <row r="98" spans="1:133" hidden="1" x14ac:dyDescent="0.2">
      <c r="A98" s="60">
        <v>7208</v>
      </c>
      <c r="B98" s="61">
        <v>219</v>
      </c>
      <c r="C98" s="62" t="s">
        <v>227</v>
      </c>
      <c r="D98" s="63">
        <f>+'[2]9500-7209-SFY22-A'!E96</f>
        <v>0</v>
      </c>
      <c r="E98" s="63"/>
      <c r="F98" s="63">
        <f t="shared" si="11"/>
        <v>0</v>
      </c>
      <c r="G98" s="63">
        <f>+'[2]9500-7209-SFY23-A'!E96</f>
        <v>0</v>
      </c>
      <c r="H98" s="63"/>
      <c r="I98" s="63">
        <f t="shared" si="6"/>
        <v>0</v>
      </c>
      <c r="J98" s="65"/>
      <c r="K98" s="63"/>
      <c r="L98" s="63">
        <f t="shared" si="7"/>
        <v>0</v>
      </c>
      <c r="M98" s="63"/>
      <c r="N98" s="63">
        <f t="shared" si="8"/>
        <v>0</v>
      </c>
      <c r="O98" s="63">
        <f t="shared" si="9"/>
        <v>0</v>
      </c>
      <c r="P98" s="63">
        <f t="shared" si="10"/>
        <v>0</v>
      </c>
      <c r="Q98" s="65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</row>
    <row r="99" spans="1:133" hidden="1" x14ac:dyDescent="0.2">
      <c r="A99" s="60">
        <v>7208</v>
      </c>
      <c r="B99" s="61">
        <v>220</v>
      </c>
      <c r="C99" s="62" t="s">
        <v>228</v>
      </c>
      <c r="D99" s="63">
        <f>+'[2]9500-7209-SFY22-A'!E97</f>
        <v>0</v>
      </c>
      <c r="E99" s="63"/>
      <c r="F99" s="63">
        <f t="shared" si="11"/>
        <v>0</v>
      </c>
      <c r="G99" s="63">
        <f>+'[2]9500-7209-SFY23-A'!E97</f>
        <v>0</v>
      </c>
      <c r="H99" s="63"/>
      <c r="I99" s="63">
        <f t="shared" si="6"/>
        <v>0</v>
      </c>
      <c r="J99" s="65"/>
      <c r="K99" s="63"/>
      <c r="L99" s="63">
        <f t="shared" si="7"/>
        <v>0</v>
      </c>
      <c r="M99" s="63"/>
      <c r="N99" s="63">
        <f t="shared" si="8"/>
        <v>0</v>
      </c>
      <c r="O99" s="63">
        <f t="shared" si="9"/>
        <v>0</v>
      </c>
      <c r="P99" s="63">
        <f t="shared" si="10"/>
        <v>0</v>
      </c>
      <c r="Q99" s="65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</row>
    <row r="100" spans="1:133" hidden="1" x14ac:dyDescent="0.2">
      <c r="A100" s="60">
        <v>7208</v>
      </c>
      <c r="B100" s="61">
        <v>221</v>
      </c>
      <c r="C100" s="62" t="s">
        <v>229</v>
      </c>
      <c r="D100" s="63">
        <f>+'[2]9500-7209-SFY22-A'!E98</f>
        <v>0</v>
      </c>
      <c r="E100" s="63"/>
      <c r="F100" s="63">
        <f t="shared" si="11"/>
        <v>0</v>
      </c>
      <c r="G100" s="63">
        <f>+'[2]9500-7209-SFY23-A'!E98</f>
        <v>0</v>
      </c>
      <c r="H100" s="63"/>
      <c r="I100" s="63">
        <f t="shared" si="6"/>
        <v>0</v>
      </c>
      <c r="J100" s="65"/>
      <c r="K100" s="63"/>
      <c r="L100" s="63">
        <f t="shared" si="7"/>
        <v>0</v>
      </c>
      <c r="M100" s="63"/>
      <c r="N100" s="63">
        <f t="shared" si="8"/>
        <v>0</v>
      </c>
      <c r="O100" s="63">
        <f t="shared" si="9"/>
        <v>0</v>
      </c>
      <c r="P100" s="63">
        <f t="shared" si="10"/>
        <v>0</v>
      </c>
      <c r="Q100" s="65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</row>
    <row r="101" spans="1:133" hidden="1" x14ac:dyDescent="0.2">
      <c r="A101" s="60">
        <v>7208</v>
      </c>
      <c r="B101" s="61">
        <v>226</v>
      </c>
      <c r="C101" s="62" t="s">
        <v>230</v>
      </c>
      <c r="D101" s="63">
        <f>+'[2]9500-7209-SFY22-A'!E99</f>
        <v>0</v>
      </c>
      <c r="E101" s="63"/>
      <c r="F101" s="63">
        <f t="shared" si="11"/>
        <v>0</v>
      </c>
      <c r="G101" s="63">
        <f>+'[2]9500-7209-SFY23-A'!E99</f>
        <v>0</v>
      </c>
      <c r="H101" s="63"/>
      <c r="I101" s="63">
        <f t="shared" si="6"/>
        <v>0</v>
      </c>
      <c r="J101" s="65"/>
      <c r="K101" s="63"/>
      <c r="L101" s="63">
        <f t="shared" si="7"/>
        <v>0</v>
      </c>
      <c r="M101" s="63"/>
      <c r="N101" s="63">
        <f t="shared" si="8"/>
        <v>0</v>
      </c>
      <c r="O101" s="63">
        <f t="shared" si="9"/>
        <v>0</v>
      </c>
      <c r="P101" s="63">
        <f t="shared" si="10"/>
        <v>0</v>
      </c>
      <c r="Q101" s="65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</row>
    <row r="102" spans="1:133" hidden="1" x14ac:dyDescent="0.2">
      <c r="A102" s="60">
        <v>7208</v>
      </c>
      <c r="B102" s="61">
        <v>227</v>
      </c>
      <c r="C102" s="62" t="s">
        <v>231</v>
      </c>
      <c r="D102" s="63">
        <f>+'[2]9500-7209-SFY22-A'!E100</f>
        <v>0</v>
      </c>
      <c r="E102" s="63"/>
      <c r="F102" s="63">
        <f t="shared" si="11"/>
        <v>0</v>
      </c>
      <c r="G102" s="63">
        <f>+'[2]9500-7209-SFY23-A'!E100</f>
        <v>0</v>
      </c>
      <c r="H102" s="63"/>
      <c r="I102" s="63">
        <f t="shared" si="6"/>
        <v>0</v>
      </c>
      <c r="J102" s="65"/>
      <c r="K102" s="63"/>
      <c r="L102" s="63">
        <f t="shared" si="7"/>
        <v>0</v>
      </c>
      <c r="M102" s="63"/>
      <c r="N102" s="63">
        <f t="shared" si="8"/>
        <v>0</v>
      </c>
      <c r="O102" s="63">
        <f t="shared" si="9"/>
        <v>0</v>
      </c>
      <c r="P102" s="63">
        <f t="shared" si="10"/>
        <v>0</v>
      </c>
      <c r="Q102" s="65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</row>
    <row r="103" spans="1:133" hidden="1" x14ac:dyDescent="0.2">
      <c r="A103" s="60">
        <v>7208</v>
      </c>
      <c r="B103" s="61">
        <v>229</v>
      </c>
      <c r="C103" s="62" t="s">
        <v>232</v>
      </c>
      <c r="D103" s="63">
        <f>+'[2]9500-7209-SFY22-A'!E101</f>
        <v>0</v>
      </c>
      <c r="E103" s="63"/>
      <c r="F103" s="63">
        <f t="shared" si="11"/>
        <v>0</v>
      </c>
      <c r="G103" s="63">
        <f>+'[2]9500-7209-SFY23-A'!E101</f>
        <v>0</v>
      </c>
      <c r="H103" s="63"/>
      <c r="I103" s="63">
        <f t="shared" si="6"/>
        <v>0</v>
      </c>
      <c r="J103" s="65"/>
      <c r="K103" s="63"/>
      <c r="L103" s="63">
        <f t="shared" si="7"/>
        <v>0</v>
      </c>
      <c r="M103" s="63"/>
      <c r="N103" s="63">
        <f t="shared" si="8"/>
        <v>0</v>
      </c>
      <c r="O103" s="63">
        <f t="shared" si="9"/>
        <v>0</v>
      </c>
      <c r="P103" s="63">
        <f t="shared" si="10"/>
        <v>0</v>
      </c>
      <c r="Q103" s="65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</row>
    <row r="104" spans="1:133" hidden="1" x14ac:dyDescent="0.2">
      <c r="A104" s="60">
        <v>7208</v>
      </c>
      <c r="B104" s="61">
        <v>230</v>
      </c>
      <c r="C104" s="62" t="s">
        <v>233</v>
      </c>
      <c r="D104" s="63">
        <f>+'[2]9500-7209-SFY22-A'!E102</f>
        <v>0</v>
      </c>
      <c r="E104" s="63"/>
      <c r="F104" s="63">
        <f t="shared" si="11"/>
        <v>0</v>
      </c>
      <c r="G104" s="63">
        <f>+'[2]9500-7209-SFY23-A'!E102</f>
        <v>0</v>
      </c>
      <c r="H104" s="63"/>
      <c r="I104" s="63">
        <f t="shared" si="6"/>
        <v>0</v>
      </c>
      <c r="J104" s="65"/>
      <c r="K104" s="63"/>
      <c r="L104" s="63">
        <f t="shared" si="7"/>
        <v>0</v>
      </c>
      <c r="M104" s="63"/>
      <c r="N104" s="63">
        <f t="shared" si="8"/>
        <v>0</v>
      </c>
      <c r="O104" s="63">
        <f t="shared" si="9"/>
        <v>0</v>
      </c>
      <c r="P104" s="63">
        <f t="shared" si="10"/>
        <v>0</v>
      </c>
      <c r="Q104" s="65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</row>
    <row r="105" spans="1:133" hidden="1" x14ac:dyDescent="0.2">
      <c r="A105" s="60">
        <v>7208</v>
      </c>
      <c r="B105" s="61">
        <v>231</v>
      </c>
      <c r="C105" s="62" t="s">
        <v>234</v>
      </c>
      <c r="D105" s="63">
        <f>+'[2]9500-7209-SFY22-A'!E103</f>
        <v>0</v>
      </c>
      <c r="E105" s="63"/>
      <c r="F105" s="63">
        <f t="shared" si="11"/>
        <v>0</v>
      </c>
      <c r="G105" s="63">
        <f>+'[2]9500-7209-SFY23-A'!E103</f>
        <v>0</v>
      </c>
      <c r="H105" s="63"/>
      <c r="I105" s="63">
        <f t="shared" si="6"/>
        <v>0</v>
      </c>
      <c r="J105" s="65"/>
      <c r="K105" s="63"/>
      <c r="L105" s="63">
        <f t="shared" si="7"/>
        <v>0</v>
      </c>
      <c r="M105" s="63"/>
      <c r="N105" s="63">
        <f t="shared" si="8"/>
        <v>0</v>
      </c>
      <c r="O105" s="63">
        <f t="shared" si="9"/>
        <v>0</v>
      </c>
      <c r="P105" s="63">
        <f t="shared" si="10"/>
        <v>0</v>
      </c>
      <c r="Q105" s="65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</row>
    <row r="106" spans="1:133" hidden="1" x14ac:dyDescent="0.2">
      <c r="A106" s="60">
        <v>7208</v>
      </c>
      <c r="B106" s="61">
        <v>232</v>
      </c>
      <c r="C106" s="62" t="s">
        <v>235</v>
      </c>
      <c r="D106" s="63">
        <f>+'[2]9500-7209-SFY22-A'!E104</f>
        <v>0</v>
      </c>
      <c r="E106" s="63"/>
      <c r="F106" s="63">
        <f t="shared" si="11"/>
        <v>0</v>
      </c>
      <c r="G106" s="63">
        <f>+'[2]9500-7209-SFY23-A'!E104</f>
        <v>0</v>
      </c>
      <c r="H106" s="63"/>
      <c r="I106" s="63">
        <f t="shared" si="6"/>
        <v>0</v>
      </c>
      <c r="J106" s="65"/>
      <c r="K106" s="63"/>
      <c r="L106" s="63">
        <f t="shared" si="7"/>
        <v>0</v>
      </c>
      <c r="M106" s="63"/>
      <c r="N106" s="63">
        <f t="shared" si="8"/>
        <v>0</v>
      </c>
      <c r="O106" s="63">
        <f t="shared" si="9"/>
        <v>0</v>
      </c>
      <c r="P106" s="63">
        <f t="shared" si="10"/>
        <v>0</v>
      </c>
      <c r="Q106" s="65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</row>
    <row r="107" spans="1:133" hidden="1" x14ac:dyDescent="0.2">
      <c r="A107" s="60">
        <v>7208</v>
      </c>
      <c r="B107" s="61">
        <v>233</v>
      </c>
      <c r="C107" s="62" t="s">
        <v>236</v>
      </c>
      <c r="D107" s="63">
        <f>+'[2]9500-7209-SFY22-A'!E105</f>
        <v>0</v>
      </c>
      <c r="E107" s="63"/>
      <c r="F107" s="63">
        <f t="shared" si="11"/>
        <v>0</v>
      </c>
      <c r="G107" s="63">
        <f>+'[2]9500-7209-SFY23-A'!E105</f>
        <v>0</v>
      </c>
      <c r="H107" s="63"/>
      <c r="I107" s="63">
        <f t="shared" si="6"/>
        <v>0</v>
      </c>
      <c r="J107" s="65"/>
      <c r="K107" s="63"/>
      <c r="L107" s="63">
        <f t="shared" si="7"/>
        <v>0</v>
      </c>
      <c r="M107" s="63"/>
      <c r="N107" s="63">
        <f t="shared" si="8"/>
        <v>0</v>
      </c>
      <c r="O107" s="63">
        <f t="shared" si="9"/>
        <v>0</v>
      </c>
      <c r="P107" s="63">
        <f t="shared" si="10"/>
        <v>0</v>
      </c>
      <c r="Q107" s="65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</row>
    <row r="108" spans="1:133" hidden="1" x14ac:dyDescent="0.2">
      <c r="A108" s="60">
        <v>7208</v>
      </c>
      <c r="B108" s="61">
        <v>234</v>
      </c>
      <c r="C108" s="62" t="s">
        <v>237</v>
      </c>
      <c r="D108" s="63">
        <f>+'[2]9500-7209-SFY22-A'!E106</f>
        <v>0</v>
      </c>
      <c r="E108" s="63"/>
      <c r="F108" s="63">
        <f t="shared" si="11"/>
        <v>0</v>
      </c>
      <c r="G108" s="63">
        <f>+'[2]9500-7209-SFY23-A'!E106</f>
        <v>0</v>
      </c>
      <c r="H108" s="63"/>
      <c r="I108" s="63">
        <f t="shared" si="6"/>
        <v>0</v>
      </c>
      <c r="J108" s="65"/>
      <c r="K108" s="63"/>
      <c r="L108" s="63">
        <f t="shared" si="7"/>
        <v>0</v>
      </c>
      <c r="M108" s="63"/>
      <c r="N108" s="63">
        <f t="shared" si="8"/>
        <v>0</v>
      </c>
      <c r="O108" s="63">
        <f t="shared" si="9"/>
        <v>0</v>
      </c>
      <c r="P108" s="63">
        <f t="shared" si="10"/>
        <v>0</v>
      </c>
      <c r="Q108" s="65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</row>
    <row r="109" spans="1:133" hidden="1" x14ac:dyDescent="0.2">
      <c r="A109" s="60">
        <v>7208</v>
      </c>
      <c r="B109" s="61">
        <v>235</v>
      </c>
      <c r="C109" s="62" t="s">
        <v>238</v>
      </c>
      <c r="D109" s="63">
        <f>+'[2]9500-7209-SFY22-A'!E107</f>
        <v>0</v>
      </c>
      <c r="E109" s="63"/>
      <c r="F109" s="63">
        <f t="shared" si="11"/>
        <v>0</v>
      </c>
      <c r="G109" s="63">
        <f>+'[2]9500-7209-SFY23-A'!E107</f>
        <v>0</v>
      </c>
      <c r="H109" s="63"/>
      <c r="I109" s="63">
        <f t="shared" si="6"/>
        <v>0</v>
      </c>
      <c r="J109" s="65"/>
      <c r="K109" s="63"/>
      <c r="L109" s="63">
        <f t="shared" si="7"/>
        <v>0</v>
      </c>
      <c r="M109" s="63"/>
      <c r="N109" s="63">
        <f t="shared" si="8"/>
        <v>0</v>
      </c>
      <c r="O109" s="63">
        <f t="shared" si="9"/>
        <v>0</v>
      </c>
      <c r="P109" s="63">
        <f t="shared" si="10"/>
        <v>0</v>
      </c>
      <c r="Q109" s="65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</row>
    <row r="110" spans="1:133" hidden="1" x14ac:dyDescent="0.2">
      <c r="A110" s="60">
        <v>7208</v>
      </c>
      <c r="B110" s="61">
        <v>236</v>
      </c>
      <c r="C110" s="62" t="s">
        <v>239</v>
      </c>
      <c r="D110" s="63">
        <f>+'[2]9500-7209-SFY22-A'!E108</f>
        <v>0</v>
      </c>
      <c r="E110" s="63"/>
      <c r="F110" s="63">
        <f t="shared" si="11"/>
        <v>0</v>
      </c>
      <c r="G110" s="63">
        <f>+'[2]9500-7209-SFY23-A'!E108</f>
        <v>0</v>
      </c>
      <c r="H110" s="63"/>
      <c r="I110" s="63">
        <f t="shared" si="6"/>
        <v>0</v>
      </c>
      <c r="J110" s="65"/>
      <c r="K110" s="63"/>
      <c r="L110" s="63">
        <f t="shared" si="7"/>
        <v>0</v>
      </c>
      <c r="M110" s="63"/>
      <c r="N110" s="63">
        <f t="shared" si="8"/>
        <v>0</v>
      </c>
      <c r="O110" s="63">
        <f t="shared" si="9"/>
        <v>0</v>
      </c>
      <c r="P110" s="63">
        <f t="shared" si="10"/>
        <v>0</v>
      </c>
      <c r="Q110" s="65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</row>
    <row r="111" spans="1:133" hidden="1" x14ac:dyDescent="0.2">
      <c r="A111" s="60">
        <v>7208</v>
      </c>
      <c r="B111" s="61">
        <v>237</v>
      </c>
      <c r="C111" s="62" t="s">
        <v>240</v>
      </c>
      <c r="D111" s="63">
        <f>+'[2]9500-7209-SFY22-A'!E109</f>
        <v>0</v>
      </c>
      <c r="E111" s="63"/>
      <c r="F111" s="63">
        <f t="shared" si="11"/>
        <v>0</v>
      </c>
      <c r="G111" s="63">
        <f>+'[2]9500-7209-SFY23-A'!E109</f>
        <v>0</v>
      </c>
      <c r="H111" s="63"/>
      <c r="I111" s="63">
        <f t="shared" si="6"/>
        <v>0</v>
      </c>
      <c r="J111" s="65"/>
      <c r="K111" s="63"/>
      <c r="L111" s="63">
        <f t="shared" si="7"/>
        <v>0</v>
      </c>
      <c r="M111" s="63"/>
      <c r="N111" s="63">
        <f t="shared" si="8"/>
        <v>0</v>
      </c>
      <c r="O111" s="63">
        <f t="shared" si="9"/>
        <v>0</v>
      </c>
      <c r="P111" s="63">
        <f t="shared" si="10"/>
        <v>0</v>
      </c>
      <c r="Q111" s="65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</row>
    <row r="112" spans="1:133" hidden="1" x14ac:dyDescent="0.2">
      <c r="A112" s="60">
        <v>7208</v>
      </c>
      <c r="B112" s="61">
        <v>238</v>
      </c>
      <c r="C112" s="62" t="s">
        <v>241</v>
      </c>
      <c r="D112" s="63">
        <f>+'[2]9500-7209-SFY22-A'!E110</f>
        <v>0</v>
      </c>
      <c r="E112" s="63"/>
      <c r="F112" s="63">
        <f t="shared" si="11"/>
        <v>0</v>
      </c>
      <c r="G112" s="63">
        <f>+'[2]9500-7209-SFY23-A'!E110</f>
        <v>0</v>
      </c>
      <c r="H112" s="63"/>
      <c r="I112" s="63">
        <f t="shared" si="6"/>
        <v>0</v>
      </c>
      <c r="J112" s="65"/>
      <c r="K112" s="63"/>
      <c r="L112" s="63">
        <f t="shared" si="7"/>
        <v>0</v>
      </c>
      <c r="M112" s="63"/>
      <c r="N112" s="63">
        <f t="shared" si="8"/>
        <v>0</v>
      </c>
      <c r="O112" s="63">
        <f t="shared" si="9"/>
        <v>0</v>
      </c>
      <c r="P112" s="63">
        <f t="shared" si="10"/>
        <v>0</v>
      </c>
      <c r="Q112" s="65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</row>
    <row r="113" spans="1:133" hidden="1" x14ac:dyDescent="0.2">
      <c r="A113" s="60">
        <v>7208</v>
      </c>
      <c r="B113" s="61">
        <v>242</v>
      </c>
      <c r="C113" s="62" t="s">
        <v>242</v>
      </c>
      <c r="D113" s="63">
        <f>+'[2]9500-7209-SFY22-A'!E111</f>
        <v>0</v>
      </c>
      <c r="E113" s="63"/>
      <c r="F113" s="63">
        <f t="shared" si="11"/>
        <v>0</v>
      </c>
      <c r="G113" s="63">
        <f>+'[2]9500-7209-SFY23-A'!E111</f>
        <v>0</v>
      </c>
      <c r="H113" s="63"/>
      <c r="I113" s="63">
        <f t="shared" si="6"/>
        <v>0</v>
      </c>
      <c r="J113" s="65"/>
      <c r="K113" s="63"/>
      <c r="L113" s="63">
        <f t="shared" si="7"/>
        <v>0</v>
      </c>
      <c r="M113" s="63"/>
      <c r="N113" s="63">
        <f t="shared" si="8"/>
        <v>0</v>
      </c>
      <c r="O113" s="63">
        <f t="shared" si="9"/>
        <v>0</v>
      </c>
      <c r="P113" s="63">
        <f t="shared" si="10"/>
        <v>0</v>
      </c>
      <c r="Q113" s="65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</row>
    <row r="114" spans="1:133" hidden="1" x14ac:dyDescent="0.2">
      <c r="A114" s="60">
        <v>7208</v>
      </c>
      <c r="B114" s="61">
        <v>244</v>
      </c>
      <c r="C114" s="62" t="s">
        <v>243</v>
      </c>
      <c r="D114" s="63">
        <f>+'[2]9500-7209-SFY22-A'!E112</f>
        <v>0</v>
      </c>
      <c r="E114" s="63"/>
      <c r="F114" s="63">
        <f t="shared" si="11"/>
        <v>0</v>
      </c>
      <c r="G114" s="63">
        <f>+'[2]9500-7209-SFY23-A'!E112</f>
        <v>0</v>
      </c>
      <c r="H114" s="63"/>
      <c r="I114" s="63">
        <f t="shared" si="6"/>
        <v>0</v>
      </c>
      <c r="J114" s="65"/>
      <c r="K114" s="63"/>
      <c r="L114" s="63">
        <f t="shared" si="7"/>
        <v>0</v>
      </c>
      <c r="M114" s="63"/>
      <c r="N114" s="63">
        <f t="shared" si="8"/>
        <v>0</v>
      </c>
      <c r="O114" s="63">
        <f t="shared" si="9"/>
        <v>0</v>
      </c>
      <c r="P114" s="63">
        <f t="shared" si="10"/>
        <v>0</v>
      </c>
      <c r="Q114" s="65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</row>
    <row r="115" spans="1:133" hidden="1" x14ac:dyDescent="0.2">
      <c r="A115" s="60">
        <v>7208</v>
      </c>
      <c r="B115" s="61">
        <v>245</v>
      </c>
      <c r="C115" s="62" t="s">
        <v>244</v>
      </c>
      <c r="D115" s="63">
        <f>+'[2]9500-7209-SFY22-A'!E113</f>
        <v>0</v>
      </c>
      <c r="E115" s="63"/>
      <c r="F115" s="63">
        <f t="shared" si="11"/>
        <v>0</v>
      </c>
      <c r="G115" s="63">
        <f>+'[2]9500-7209-SFY23-A'!E113</f>
        <v>0</v>
      </c>
      <c r="H115" s="63"/>
      <c r="I115" s="63">
        <f t="shared" si="6"/>
        <v>0</v>
      </c>
      <c r="J115" s="65"/>
      <c r="K115" s="63"/>
      <c r="L115" s="63">
        <f t="shared" si="7"/>
        <v>0</v>
      </c>
      <c r="M115" s="63"/>
      <c r="N115" s="63">
        <f t="shared" si="8"/>
        <v>0</v>
      </c>
      <c r="O115" s="63">
        <f t="shared" si="9"/>
        <v>0</v>
      </c>
      <c r="P115" s="63">
        <f t="shared" si="10"/>
        <v>0</v>
      </c>
      <c r="Q115" s="65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</row>
    <row r="116" spans="1:133" hidden="1" x14ac:dyDescent="0.2">
      <c r="A116" s="60">
        <v>7208</v>
      </c>
      <c r="B116" s="61">
        <v>246</v>
      </c>
      <c r="C116" s="62" t="s">
        <v>245</v>
      </c>
      <c r="D116" s="63">
        <f>+'[2]9500-7209-SFY22-A'!E114</f>
        <v>0</v>
      </c>
      <c r="E116" s="63"/>
      <c r="F116" s="63">
        <f t="shared" si="11"/>
        <v>0</v>
      </c>
      <c r="G116" s="63">
        <f>+'[2]9500-7209-SFY23-A'!E114</f>
        <v>0</v>
      </c>
      <c r="H116" s="63"/>
      <c r="I116" s="63">
        <f t="shared" si="6"/>
        <v>0</v>
      </c>
      <c r="J116" s="65"/>
      <c r="K116" s="63"/>
      <c r="L116" s="63">
        <f t="shared" si="7"/>
        <v>0</v>
      </c>
      <c r="M116" s="63"/>
      <c r="N116" s="63">
        <f t="shared" si="8"/>
        <v>0</v>
      </c>
      <c r="O116" s="63">
        <f t="shared" si="9"/>
        <v>0</v>
      </c>
      <c r="P116" s="63">
        <f t="shared" si="10"/>
        <v>0</v>
      </c>
      <c r="Q116" s="65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</row>
    <row r="117" spans="1:133" hidden="1" x14ac:dyDescent="0.2">
      <c r="A117" s="60">
        <v>7208</v>
      </c>
      <c r="B117" s="61">
        <v>247</v>
      </c>
      <c r="C117" s="62" t="s">
        <v>246</v>
      </c>
      <c r="D117" s="63">
        <f>+'[2]9500-7209-SFY22-A'!E115</f>
        <v>0</v>
      </c>
      <c r="E117" s="63"/>
      <c r="F117" s="63">
        <f t="shared" si="11"/>
        <v>0</v>
      </c>
      <c r="G117" s="63">
        <f>+'[2]9500-7209-SFY23-A'!E115</f>
        <v>0</v>
      </c>
      <c r="H117" s="63"/>
      <c r="I117" s="63">
        <f t="shared" si="6"/>
        <v>0</v>
      </c>
      <c r="J117" s="65"/>
      <c r="K117" s="63"/>
      <c r="L117" s="63">
        <f t="shared" si="7"/>
        <v>0</v>
      </c>
      <c r="M117" s="63"/>
      <c r="N117" s="63">
        <f t="shared" si="8"/>
        <v>0</v>
      </c>
      <c r="O117" s="63">
        <f t="shared" si="9"/>
        <v>0</v>
      </c>
      <c r="P117" s="63">
        <f t="shared" si="10"/>
        <v>0</v>
      </c>
      <c r="Q117" s="65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</row>
    <row r="118" spans="1:133" hidden="1" x14ac:dyDescent="0.2">
      <c r="A118" s="60">
        <v>7208</v>
      </c>
      <c r="B118" s="61">
        <v>248</v>
      </c>
      <c r="C118" s="62" t="s">
        <v>247</v>
      </c>
      <c r="D118" s="63">
        <f>+'[2]9500-7209-SFY22-A'!E116</f>
        <v>0</v>
      </c>
      <c r="E118" s="63"/>
      <c r="F118" s="63">
        <f t="shared" si="11"/>
        <v>0</v>
      </c>
      <c r="G118" s="63">
        <f>+'[2]9500-7209-SFY23-A'!E116</f>
        <v>0</v>
      </c>
      <c r="H118" s="63"/>
      <c r="I118" s="63">
        <f t="shared" si="6"/>
        <v>0</v>
      </c>
      <c r="J118" s="65"/>
      <c r="K118" s="63"/>
      <c r="L118" s="63">
        <f t="shared" si="7"/>
        <v>0</v>
      </c>
      <c r="M118" s="63"/>
      <c r="N118" s="63">
        <f t="shared" si="8"/>
        <v>0</v>
      </c>
      <c r="O118" s="63">
        <f t="shared" si="9"/>
        <v>0</v>
      </c>
      <c r="P118" s="63">
        <f t="shared" si="10"/>
        <v>0</v>
      </c>
      <c r="Q118" s="65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</row>
    <row r="119" spans="1:133" hidden="1" x14ac:dyDescent="0.2">
      <c r="A119" s="60">
        <v>7208</v>
      </c>
      <c r="B119" s="61">
        <v>249</v>
      </c>
      <c r="C119" s="62" t="s">
        <v>248</v>
      </c>
      <c r="D119" s="63">
        <f>+'[2]9500-7209-SFY22-A'!E117</f>
        <v>0</v>
      </c>
      <c r="E119" s="63"/>
      <c r="F119" s="63">
        <f t="shared" si="11"/>
        <v>0</v>
      </c>
      <c r="G119" s="63">
        <f>+'[2]9500-7209-SFY23-A'!E117</f>
        <v>0</v>
      </c>
      <c r="H119" s="63"/>
      <c r="I119" s="63">
        <f t="shared" si="6"/>
        <v>0</v>
      </c>
      <c r="J119" s="65"/>
      <c r="K119" s="63"/>
      <c r="L119" s="63">
        <f t="shared" si="7"/>
        <v>0</v>
      </c>
      <c r="M119" s="63"/>
      <c r="N119" s="63">
        <f t="shared" si="8"/>
        <v>0</v>
      </c>
      <c r="O119" s="63">
        <f t="shared" si="9"/>
        <v>0</v>
      </c>
      <c r="P119" s="63">
        <f t="shared" si="10"/>
        <v>0</v>
      </c>
      <c r="Q119" s="65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</row>
    <row r="120" spans="1:133" hidden="1" x14ac:dyDescent="0.2">
      <c r="A120" s="60">
        <v>7208</v>
      </c>
      <c r="B120" s="61">
        <v>250</v>
      </c>
      <c r="C120" s="62" t="s">
        <v>249</v>
      </c>
      <c r="D120" s="63">
        <f>+'[2]9500-7209-SFY22-A'!E118</f>
        <v>0</v>
      </c>
      <c r="E120" s="63"/>
      <c r="F120" s="63">
        <f t="shared" si="11"/>
        <v>0</v>
      </c>
      <c r="G120" s="63">
        <f>+'[2]9500-7209-SFY23-A'!E118</f>
        <v>0</v>
      </c>
      <c r="H120" s="63"/>
      <c r="I120" s="63">
        <f t="shared" si="6"/>
        <v>0</v>
      </c>
      <c r="J120" s="65"/>
      <c r="K120" s="63"/>
      <c r="L120" s="63">
        <f t="shared" si="7"/>
        <v>0</v>
      </c>
      <c r="M120" s="63"/>
      <c r="N120" s="63">
        <f t="shared" si="8"/>
        <v>0</v>
      </c>
      <c r="O120" s="63">
        <f t="shared" si="9"/>
        <v>0</v>
      </c>
      <c r="P120" s="63">
        <f t="shared" si="10"/>
        <v>0</v>
      </c>
      <c r="Q120" s="65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</row>
    <row r="121" spans="1:133" hidden="1" x14ac:dyDescent="0.2">
      <c r="A121" s="60">
        <v>7208</v>
      </c>
      <c r="B121" s="61">
        <v>252</v>
      </c>
      <c r="C121" s="62" t="s">
        <v>250</v>
      </c>
      <c r="D121" s="63">
        <f>+'[2]9500-7209-SFY22-A'!E119</f>
        <v>0</v>
      </c>
      <c r="E121" s="63"/>
      <c r="F121" s="63">
        <f t="shared" si="11"/>
        <v>0</v>
      </c>
      <c r="G121" s="63">
        <f>+'[2]9500-7209-SFY23-A'!E119</f>
        <v>0</v>
      </c>
      <c r="H121" s="63"/>
      <c r="I121" s="63">
        <f t="shared" si="6"/>
        <v>0</v>
      </c>
      <c r="J121" s="65"/>
      <c r="K121" s="63"/>
      <c r="L121" s="63">
        <f t="shared" si="7"/>
        <v>0</v>
      </c>
      <c r="M121" s="63"/>
      <c r="N121" s="63">
        <f t="shared" si="8"/>
        <v>0</v>
      </c>
      <c r="O121" s="63">
        <f t="shared" si="9"/>
        <v>0</v>
      </c>
      <c r="P121" s="63">
        <f t="shared" si="10"/>
        <v>0</v>
      </c>
      <c r="Q121" s="65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</row>
    <row r="122" spans="1:133" hidden="1" x14ac:dyDescent="0.2">
      <c r="A122" s="60">
        <v>7208</v>
      </c>
      <c r="B122" s="61">
        <v>254</v>
      </c>
      <c r="C122" s="62" t="s">
        <v>251</v>
      </c>
      <c r="D122" s="63">
        <f>+'[2]9500-7209-SFY22-A'!E120</f>
        <v>0</v>
      </c>
      <c r="E122" s="63"/>
      <c r="F122" s="63">
        <f t="shared" si="11"/>
        <v>0</v>
      </c>
      <c r="G122" s="63">
        <f>+'[2]9500-7209-SFY23-A'!E120</f>
        <v>0</v>
      </c>
      <c r="H122" s="63"/>
      <c r="I122" s="63">
        <f t="shared" si="6"/>
        <v>0</v>
      </c>
      <c r="J122" s="65"/>
      <c r="K122" s="63"/>
      <c r="L122" s="63">
        <f t="shared" si="7"/>
        <v>0</v>
      </c>
      <c r="M122" s="63"/>
      <c r="N122" s="63">
        <f t="shared" si="8"/>
        <v>0</v>
      </c>
      <c r="O122" s="63">
        <f t="shared" si="9"/>
        <v>0</v>
      </c>
      <c r="P122" s="63">
        <f t="shared" si="10"/>
        <v>0</v>
      </c>
      <c r="Q122" s="65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</row>
    <row r="123" spans="1:133" hidden="1" x14ac:dyDescent="0.2">
      <c r="A123" s="60">
        <v>7208</v>
      </c>
      <c r="B123" s="61">
        <v>255</v>
      </c>
      <c r="C123" s="62" t="s">
        <v>252</v>
      </c>
      <c r="D123" s="63">
        <f>+'[2]9500-7209-SFY22-A'!E121</f>
        <v>0</v>
      </c>
      <c r="E123" s="63"/>
      <c r="F123" s="63">
        <f t="shared" si="11"/>
        <v>0</v>
      </c>
      <c r="G123" s="63">
        <f>+'[2]9500-7209-SFY23-A'!E121</f>
        <v>0</v>
      </c>
      <c r="H123" s="63"/>
      <c r="I123" s="63">
        <f t="shared" si="6"/>
        <v>0</v>
      </c>
      <c r="J123" s="65"/>
      <c r="K123" s="63"/>
      <c r="L123" s="63">
        <f t="shared" si="7"/>
        <v>0</v>
      </c>
      <c r="M123" s="63"/>
      <c r="N123" s="63">
        <f t="shared" si="8"/>
        <v>0</v>
      </c>
      <c r="O123" s="63">
        <f t="shared" si="9"/>
        <v>0</v>
      </c>
      <c r="P123" s="63">
        <f t="shared" si="10"/>
        <v>0</v>
      </c>
      <c r="Q123" s="65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</row>
    <row r="124" spans="1:133" hidden="1" x14ac:dyDescent="0.2">
      <c r="A124" s="60">
        <v>7208</v>
      </c>
      <c r="B124" s="61">
        <v>285</v>
      </c>
      <c r="C124" s="62" t="s">
        <v>253</v>
      </c>
      <c r="D124" s="63">
        <f>+'[2]9500-7209-SFY22-A'!E122</f>
        <v>0</v>
      </c>
      <c r="E124" s="63"/>
      <c r="F124" s="63">
        <f t="shared" si="11"/>
        <v>0</v>
      </c>
      <c r="G124" s="63">
        <f>+'[2]9500-7209-SFY23-A'!E122</f>
        <v>0</v>
      </c>
      <c r="H124" s="63"/>
      <c r="I124" s="63">
        <f t="shared" si="6"/>
        <v>0</v>
      </c>
      <c r="J124" s="65"/>
      <c r="K124" s="63"/>
      <c r="L124" s="63">
        <f t="shared" si="7"/>
        <v>0</v>
      </c>
      <c r="M124" s="63"/>
      <c r="N124" s="63">
        <f t="shared" si="8"/>
        <v>0</v>
      </c>
      <c r="O124" s="63">
        <f t="shared" si="9"/>
        <v>0</v>
      </c>
      <c r="P124" s="63">
        <f t="shared" si="10"/>
        <v>0</v>
      </c>
      <c r="Q124" s="65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</row>
    <row r="125" spans="1:133" hidden="1" x14ac:dyDescent="0.2">
      <c r="A125" s="60">
        <v>7208</v>
      </c>
      <c r="B125" s="61">
        <v>286</v>
      </c>
      <c r="C125" s="62" t="s">
        <v>254</v>
      </c>
      <c r="D125" s="63">
        <f>+'[2]9500-7209-SFY22-A'!E123</f>
        <v>0</v>
      </c>
      <c r="E125" s="63"/>
      <c r="F125" s="63">
        <f t="shared" si="11"/>
        <v>0</v>
      </c>
      <c r="G125" s="63">
        <f>+'[2]9500-7209-SFY23-A'!E123</f>
        <v>0</v>
      </c>
      <c r="H125" s="63"/>
      <c r="I125" s="63">
        <f t="shared" si="6"/>
        <v>0</v>
      </c>
      <c r="J125" s="65"/>
      <c r="K125" s="63"/>
      <c r="L125" s="63">
        <f t="shared" si="7"/>
        <v>0</v>
      </c>
      <c r="M125" s="63"/>
      <c r="N125" s="63">
        <f t="shared" si="8"/>
        <v>0</v>
      </c>
      <c r="O125" s="63">
        <f t="shared" si="9"/>
        <v>0</v>
      </c>
      <c r="P125" s="63">
        <f t="shared" si="10"/>
        <v>0</v>
      </c>
      <c r="Q125" s="65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</row>
    <row r="126" spans="1:133" hidden="1" x14ac:dyDescent="0.2">
      <c r="A126" s="60">
        <v>7208</v>
      </c>
      <c r="B126" s="61">
        <v>287</v>
      </c>
      <c r="C126" s="62" t="s">
        <v>255</v>
      </c>
      <c r="D126" s="63">
        <f>+'[2]9500-7209-SFY22-A'!E124</f>
        <v>0</v>
      </c>
      <c r="E126" s="63"/>
      <c r="F126" s="63">
        <f t="shared" si="11"/>
        <v>0</v>
      </c>
      <c r="G126" s="63">
        <f>+'[2]9500-7209-SFY23-A'!E124</f>
        <v>0</v>
      </c>
      <c r="H126" s="63"/>
      <c r="I126" s="63">
        <f t="shared" si="6"/>
        <v>0</v>
      </c>
      <c r="J126" s="65"/>
      <c r="K126" s="63"/>
      <c r="L126" s="63">
        <f t="shared" si="7"/>
        <v>0</v>
      </c>
      <c r="M126" s="63"/>
      <c r="N126" s="63">
        <f t="shared" si="8"/>
        <v>0</v>
      </c>
      <c r="O126" s="63">
        <f t="shared" si="9"/>
        <v>0</v>
      </c>
      <c r="P126" s="63">
        <f t="shared" si="10"/>
        <v>0</v>
      </c>
      <c r="Q126" s="65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</row>
    <row r="127" spans="1:133" hidden="1" x14ac:dyDescent="0.2">
      <c r="A127" s="60">
        <v>7208</v>
      </c>
      <c r="B127" s="61">
        <v>288</v>
      </c>
      <c r="C127" s="62" t="s">
        <v>256</v>
      </c>
      <c r="D127" s="63">
        <f>+'[2]9500-7209-SFY22-A'!E125</f>
        <v>0</v>
      </c>
      <c r="E127" s="63"/>
      <c r="F127" s="63">
        <f t="shared" si="11"/>
        <v>0</v>
      </c>
      <c r="G127" s="63">
        <f>+'[2]9500-7209-SFY23-A'!E125</f>
        <v>0</v>
      </c>
      <c r="H127" s="63"/>
      <c r="I127" s="63">
        <f t="shared" si="6"/>
        <v>0</v>
      </c>
      <c r="J127" s="65"/>
      <c r="K127" s="63"/>
      <c r="L127" s="63">
        <f t="shared" si="7"/>
        <v>0</v>
      </c>
      <c r="M127" s="63"/>
      <c r="N127" s="63">
        <f t="shared" si="8"/>
        <v>0</v>
      </c>
      <c r="O127" s="63">
        <f t="shared" si="9"/>
        <v>0</v>
      </c>
      <c r="P127" s="63">
        <f t="shared" si="10"/>
        <v>0</v>
      </c>
      <c r="Q127" s="65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</row>
    <row r="128" spans="1:133" hidden="1" x14ac:dyDescent="0.2">
      <c r="A128" s="60">
        <v>7208</v>
      </c>
      <c r="B128" s="61">
        <v>289</v>
      </c>
      <c r="C128" s="62" t="s">
        <v>257</v>
      </c>
      <c r="D128" s="63">
        <f>+'[2]9500-7209-SFY22-A'!E126</f>
        <v>0</v>
      </c>
      <c r="E128" s="63"/>
      <c r="F128" s="63">
        <f t="shared" si="11"/>
        <v>0</v>
      </c>
      <c r="G128" s="63">
        <f>+'[2]9500-7209-SFY23-A'!E126</f>
        <v>0</v>
      </c>
      <c r="H128" s="63"/>
      <c r="I128" s="63">
        <f t="shared" si="6"/>
        <v>0</v>
      </c>
      <c r="J128" s="65"/>
      <c r="K128" s="63"/>
      <c r="L128" s="63">
        <f t="shared" si="7"/>
        <v>0</v>
      </c>
      <c r="M128" s="63"/>
      <c r="N128" s="63">
        <f t="shared" si="8"/>
        <v>0</v>
      </c>
      <c r="O128" s="63">
        <f t="shared" si="9"/>
        <v>0</v>
      </c>
      <c r="P128" s="63">
        <f t="shared" si="10"/>
        <v>0</v>
      </c>
      <c r="Q128" s="65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</row>
    <row r="129" spans="1:133" hidden="1" x14ac:dyDescent="0.2">
      <c r="A129" s="60">
        <v>7208</v>
      </c>
      <c r="B129" s="61">
        <v>290</v>
      </c>
      <c r="C129" s="62" t="s">
        <v>258</v>
      </c>
      <c r="D129" s="63">
        <f>+'[2]9500-7209-SFY22-A'!E127</f>
        <v>0</v>
      </c>
      <c r="E129" s="63"/>
      <c r="F129" s="63">
        <f t="shared" si="11"/>
        <v>0</v>
      </c>
      <c r="G129" s="63">
        <f>+'[2]9500-7209-SFY23-A'!E127</f>
        <v>0</v>
      </c>
      <c r="H129" s="63"/>
      <c r="I129" s="63">
        <f t="shared" si="6"/>
        <v>0</v>
      </c>
      <c r="J129" s="65"/>
      <c r="K129" s="63"/>
      <c r="L129" s="63">
        <f t="shared" si="7"/>
        <v>0</v>
      </c>
      <c r="M129" s="63"/>
      <c r="N129" s="63">
        <f t="shared" si="8"/>
        <v>0</v>
      </c>
      <c r="O129" s="63">
        <f t="shared" si="9"/>
        <v>0</v>
      </c>
      <c r="P129" s="63">
        <f t="shared" si="10"/>
        <v>0</v>
      </c>
      <c r="Q129" s="65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</row>
    <row r="130" spans="1:133" hidden="1" x14ac:dyDescent="0.2">
      <c r="A130" s="60">
        <v>7208</v>
      </c>
      <c r="B130" s="61">
        <v>291</v>
      </c>
      <c r="C130" s="62" t="s">
        <v>259</v>
      </c>
      <c r="D130" s="63">
        <f>+'[2]9500-7209-SFY22-A'!E128</f>
        <v>0</v>
      </c>
      <c r="E130" s="63"/>
      <c r="F130" s="63">
        <f t="shared" si="11"/>
        <v>0</v>
      </c>
      <c r="G130" s="63">
        <f>+'[2]9500-7209-SFY23-A'!E128</f>
        <v>0</v>
      </c>
      <c r="H130" s="63"/>
      <c r="I130" s="63">
        <f t="shared" si="6"/>
        <v>0</v>
      </c>
      <c r="J130" s="65"/>
      <c r="K130" s="63"/>
      <c r="L130" s="63">
        <f t="shared" si="7"/>
        <v>0</v>
      </c>
      <c r="M130" s="63"/>
      <c r="N130" s="63">
        <f t="shared" si="8"/>
        <v>0</v>
      </c>
      <c r="O130" s="63">
        <f t="shared" si="9"/>
        <v>0</v>
      </c>
      <c r="P130" s="63">
        <f t="shared" si="10"/>
        <v>0</v>
      </c>
      <c r="Q130" s="65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</row>
    <row r="131" spans="1:133" hidden="1" x14ac:dyDescent="0.2">
      <c r="A131" s="60">
        <v>7208</v>
      </c>
      <c r="B131" s="61">
        <v>292</v>
      </c>
      <c r="C131" s="62" t="s">
        <v>260</v>
      </c>
      <c r="D131" s="63">
        <f>+'[2]9500-7209-SFY22-A'!E129</f>
        <v>0</v>
      </c>
      <c r="E131" s="63"/>
      <c r="F131" s="63">
        <f t="shared" si="11"/>
        <v>0</v>
      </c>
      <c r="G131" s="63">
        <f>+'[2]9500-7209-SFY23-A'!E129</f>
        <v>0</v>
      </c>
      <c r="H131" s="63"/>
      <c r="I131" s="63">
        <f t="shared" si="6"/>
        <v>0</v>
      </c>
      <c r="J131" s="65"/>
      <c r="K131" s="63"/>
      <c r="L131" s="63">
        <f t="shared" si="7"/>
        <v>0</v>
      </c>
      <c r="M131" s="63"/>
      <c r="N131" s="63">
        <f t="shared" si="8"/>
        <v>0</v>
      </c>
      <c r="O131" s="63">
        <f t="shared" si="9"/>
        <v>0</v>
      </c>
      <c r="P131" s="63">
        <f t="shared" si="10"/>
        <v>0</v>
      </c>
      <c r="Q131" s="65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</row>
    <row r="132" spans="1:133" hidden="1" x14ac:dyDescent="0.2">
      <c r="A132" s="60">
        <v>7208</v>
      </c>
      <c r="B132" s="61">
        <v>293</v>
      </c>
      <c r="C132" s="62" t="s">
        <v>261</v>
      </c>
      <c r="D132" s="63">
        <f>+'[2]9500-7209-SFY22-A'!E130</f>
        <v>0</v>
      </c>
      <c r="E132" s="63"/>
      <c r="F132" s="63">
        <f t="shared" si="11"/>
        <v>0</v>
      </c>
      <c r="G132" s="63">
        <f>+'[2]9500-7209-SFY23-A'!E130</f>
        <v>0</v>
      </c>
      <c r="H132" s="63"/>
      <c r="I132" s="63">
        <f t="shared" si="6"/>
        <v>0</v>
      </c>
      <c r="J132" s="65"/>
      <c r="K132" s="63"/>
      <c r="L132" s="63">
        <f t="shared" si="7"/>
        <v>0</v>
      </c>
      <c r="M132" s="63"/>
      <c r="N132" s="63">
        <f t="shared" si="8"/>
        <v>0</v>
      </c>
      <c r="O132" s="63">
        <f t="shared" si="9"/>
        <v>0</v>
      </c>
      <c r="P132" s="63">
        <f t="shared" si="10"/>
        <v>0</v>
      </c>
      <c r="Q132" s="65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</row>
    <row r="133" spans="1:133" hidden="1" x14ac:dyDescent="0.2">
      <c r="A133" s="60">
        <v>7208</v>
      </c>
      <c r="B133" s="61">
        <v>294</v>
      </c>
      <c r="C133" s="62" t="s">
        <v>262</v>
      </c>
      <c r="D133" s="63">
        <f>+'[2]9500-7209-SFY22-A'!E131</f>
        <v>0</v>
      </c>
      <c r="E133" s="63"/>
      <c r="F133" s="63">
        <f t="shared" si="11"/>
        <v>0</v>
      </c>
      <c r="G133" s="63">
        <f>+'[2]9500-7209-SFY23-A'!E131</f>
        <v>0</v>
      </c>
      <c r="H133" s="63"/>
      <c r="I133" s="63">
        <f t="shared" si="6"/>
        <v>0</v>
      </c>
      <c r="J133" s="65"/>
      <c r="K133" s="63"/>
      <c r="L133" s="63">
        <f t="shared" si="7"/>
        <v>0</v>
      </c>
      <c r="M133" s="63"/>
      <c r="N133" s="63">
        <f t="shared" si="8"/>
        <v>0</v>
      </c>
      <c r="O133" s="63">
        <f t="shared" si="9"/>
        <v>0</v>
      </c>
      <c r="P133" s="63">
        <f t="shared" si="10"/>
        <v>0</v>
      </c>
      <c r="Q133" s="65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</row>
    <row r="134" spans="1:133" hidden="1" x14ac:dyDescent="0.2">
      <c r="A134" s="60">
        <v>7208</v>
      </c>
      <c r="B134" s="61">
        <v>300</v>
      </c>
      <c r="C134" s="62" t="s">
        <v>263</v>
      </c>
      <c r="D134" s="63">
        <f>+'[2]9500-7209-SFY22-A'!E132</f>
        <v>0</v>
      </c>
      <c r="E134" s="63"/>
      <c r="F134" s="63">
        <f t="shared" si="11"/>
        <v>0</v>
      </c>
      <c r="G134" s="63">
        <f>+'[2]9500-7209-SFY23-A'!E132</f>
        <v>0</v>
      </c>
      <c r="H134" s="63"/>
      <c r="I134" s="63">
        <f t="shared" si="6"/>
        <v>0</v>
      </c>
      <c r="J134" s="65"/>
      <c r="K134" s="63"/>
      <c r="L134" s="63">
        <f t="shared" si="7"/>
        <v>0</v>
      </c>
      <c r="M134" s="63"/>
      <c r="N134" s="63">
        <f t="shared" si="8"/>
        <v>0</v>
      </c>
      <c r="O134" s="63">
        <f t="shared" si="9"/>
        <v>0</v>
      </c>
      <c r="P134" s="63">
        <f t="shared" si="10"/>
        <v>0</v>
      </c>
      <c r="Q134" s="65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</row>
    <row r="135" spans="1:133" hidden="1" x14ac:dyDescent="0.2">
      <c r="A135" s="60">
        <v>7208</v>
      </c>
      <c r="B135" s="61">
        <v>301</v>
      </c>
      <c r="C135" s="62" t="s">
        <v>264</v>
      </c>
      <c r="D135" s="63">
        <f>+'[2]9500-7209-SFY22-A'!E133</f>
        <v>0</v>
      </c>
      <c r="E135" s="63"/>
      <c r="F135" s="63">
        <f t="shared" si="11"/>
        <v>0</v>
      </c>
      <c r="G135" s="63">
        <f>+'[2]9500-7209-SFY23-A'!E133</f>
        <v>0</v>
      </c>
      <c r="H135" s="63"/>
      <c r="I135" s="63">
        <f t="shared" si="6"/>
        <v>0</v>
      </c>
      <c r="J135" s="65"/>
      <c r="K135" s="63"/>
      <c r="L135" s="63">
        <f t="shared" si="7"/>
        <v>0</v>
      </c>
      <c r="M135" s="63"/>
      <c r="N135" s="63">
        <f t="shared" si="8"/>
        <v>0</v>
      </c>
      <c r="O135" s="63">
        <f t="shared" si="9"/>
        <v>0</v>
      </c>
      <c r="P135" s="63">
        <f t="shared" si="10"/>
        <v>0</v>
      </c>
      <c r="Q135" s="65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</row>
    <row r="136" spans="1:133" hidden="1" x14ac:dyDescent="0.2">
      <c r="A136" s="60">
        <v>7208</v>
      </c>
      <c r="B136" s="61">
        <v>302</v>
      </c>
      <c r="C136" s="62" t="s">
        <v>265</v>
      </c>
      <c r="D136" s="63">
        <f>+'[2]9500-7209-SFY22-A'!E134</f>
        <v>0</v>
      </c>
      <c r="E136" s="63"/>
      <c r="F136" s="63">
        <f t="shared" si="11"/>
        <v>0</v>
      </c>
      <c r="G136" s="63">
        <f>+'[2]9500-7209-SFY23-A'!E134</f>
        <v>0</v>
      </c>
      <c r="H136" s="63"/>
      <c r="I136" s="63">
        <f t="shared" si="6"/>
        <v>0</v>
      </c>
      <c r="J136" s="65"/>
      <c r="K136" s="63"/>
      <c r="L136" s="63">
        <f t="shared" ref="L136:L199" si="12">E136*100%</f>
        <v>0</v>
      </c>
      <c r="M136" s="63"/>
      <c r="N136" s="63">
        <f t="shared" si="8"/>
        <v>0</v>
      </c>
      <c r="O136" s="63">
        <f t="shared" ref="O136:O199" si="13">H136*100%</f>
        <v>0</v>
      </c>
      <c r="P136" s="63">
        <f t="shared" si="10"/>
        <v>0</v>
      </c>
      <c r="Q136" s="65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</row>
    <row r="137" spans="1:133" hidden="1" x14ac:dyDescent="0.2">
      <c r="A137" s="60">
        <v>7208</v>
      </c>
      <c r="B137" s="61">
        <v>303</v>
      </c>
      <c r="C137" s="62" t="s">
        <v>266</v>
      </c>
      <c r="D137" s="63">
        <f>+'[2]9500-7209-SFY22-A'!E135</f>
        <v>0</v>
      </c>
      <c r="E137" s="63"/>
      <c r="F137" s="63">
        <f t="shared" si="11"/>
        <v>0</v>
      </c>
      <c r="G137" s="63">
        <f>+'[2]9500-7209-SFY23-A'!E135</f>
        <v>0</v>
      </c>
      <c r="H137" s="63"/>
      <c r="I137" s="63">
        <f t="shared" ref="I137:I200" si="14">+G137+H137</f>
        <v>0</v>
      </c>
      <c r="J137" s="65"/>
      <c r="K137" s="63"/>
      <c r="L137" s="63">
        <f t="shared" si="12"/>
        <v>0</v>
      </c>
      <c r="M137" s="63"/>
      <c r="N137" s="63">
        <f t="shared" ref="N137:N200" si="15">+L137+M137</f>
        <v>0</v>
      </c>
      <c r="O137" s="63">
        <f t="shared" si="13"/>
        <v>0</v>
      </c>
      <c r="P137" s="63">
        <f t="shared" ref="P137:P200" si="16">+N137+O137</f>
        <v>0</v>
      </c>
      <c r="Q137" s="65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</row>
    <row r="138" spans="1:133" hidden="1" x14ac:dyDescent="0.2">
      <c r="A138" s="60">
        <v>7208</v>
      </c>
      <c r="B138" s="61">
        <v>304</v>
      </c>
      <c r="C138" s="62" t="s">
        <v>267</v>
      </c>
      <c r="D138" s="63">
        <f>+'[2]9500-7209-SFY22-A'!E136</f>
        <v>0</v>
      </c>
      <c r="E138" s="63"/>
      <c r="F138" s="63">
        <f t="shared" ref="F138:F201" si="17">+D138+E138</f>
        <v>0</v>
      </c>
      <c r="G138" s="63">
        <f>+'[2]9500-7209-SFY23-A'!E136</f>
        <v>0</v>
      </c>
      <c r="H138" s="63"/>
      <c r="I138" s="63">
        <f t="shared" si="14"/>
        <v>0</v>
      </c>
      <c r="J138" s="65"/>
      <c r="K138" s="63"/>
      <c r="L138" s="63">
        <f t="shared" si="12"/>
        <v>0</v>
      </c>
      <c r="M138" s="63"/>
      <c r="N138" s="63">
        <f t="shared" si="15"/>
        <v>0</v>
      </c>
      <c r="O138" s="63">
        <f t="shared" si="13"/>
        <v>0</v>
      </c>
      <c r="P138" s="63">
        <f t="shared" si="16"/>
        <v>0</v>
      </c>
      <c r="Q138" s="65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</row>
    <row r="139" spans="1:133" hidden="1" x14ac:dyDescent="0.2">
      <c r="A139" s="60">
        <v>7208</v>
      </c>
      <c r="B139" s="61">
        <v>305</v>
      </c>
      <c r="C139" s="62" t="s">
        <v>268</v>
      </c>
      <c r="D139" s="63">
        <f>+'[2]9500-7209-SFY22-A'!E137</f>
        <v>0</v>
      </c>
      <c r="E139" s="63"/>
      <c r="F139" s="63">
        <f t="shared" si="17"/>
        <v>0</v>
      </c>
      <c r="G139" s="63">
        <f>+'[2]9500-7209-SFY23-A'!E137</f>
        <v>0</v>
      </c>
      <c r="H139" s="63"/>
      <c r="I139" s="63">
        <f t="shared" si="14"/>
        <v>0</v>
      </c>
      <c r="J139" s="65"/>
      <c r="K139" s="63"/>
      <c r="L139" s="63">
        <f t="shared" si="12"/>
        <v>0</v>
      </c>
      <c r="M139" s="63"/>
      <c r="N139" s="63">
        <f t="shared" si="15"/>
        <v>0</v>
      </c>
      <c r="O139" s="63">
        <f t="shared" si="13"/>
        <v>0</v>
      </c>
      <c r="P139" s="63">
        <f t="shared" si="16"/>
        <v>0</v>
      </c>
      <c r="Q139" s="65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</row>
    <row r="140" spans="1:133" hidden="1" x14ac:dyDescent="0.2">
      <c r="A140" s="60">
        <v>7208</v>
      </c>
      <c r="B140" s="61">
        <v>307</v>
      </c>
      <c r="C140" s="62" t="s">
        <v>269</v>
      </c>
      <c r="D140" s="63">
        <f>+'[2]9500-7209-SFY22-A'!E138</f>
        <v>0</v>
      </c>
      <c r="E140" s="63"/>
      <c r="F140" s="63">
        <f t="shared" si="17"/>
        <v>0</v>
      </c>
      <c r="G140" s="63">
        <f>+'[2]9500-7209-SFY23-A'!E138</f>
        <v>0</v>
      </c>
      <c r="H140" s="63"/>
      <c r="I140" s="63">
        <f t="shared" si="14"/>
        <v>0</v>
      </c>
      <c r="J140" s="65"/>
      <c r="K140" s="63"/>
      <c r="L140" s="63">
        <f t="shared" si="12"/>
        <v>0</v>
      </c>
      <c r="M140" s="63"/>
      <c r="N140" s="63">
        <f t="shared" si="15"/>
        <v>0</v>
      </c>
      <c r="O140" s="63">
        <f t="shared" si="13"/>
        <v>0</v>
      </c>
      <c r="P140" s="63">
        <f t="shared" si="16"/>
        <v>0</v>
      </c>
      <c r="Q140" s="65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</row>
    <row r="141" spans="1:133" hidden="1" x14ac:dyDescent="0.2">
      <c r="A141" s="60">
        <v>7208</v>
      </c>
      <c r="B141" s="61">
        <v>308</v>
      </c>
      <c r="C141" s="62" t="s">
        <v>270</v>
      </c>
      <c r="D141" s="63">
        <f>+'[2]9500-7209-SFY22-A'!E139</f>
        <v>0</v>
      </c>
      <c r="E141" s="63"/>
      <c r="F141" s="63">
        <f t="shared" si="17"/>
        <v>0</v>
      </c>
      <c r="G141" s="63">
        <f>+'[2]9500-7209-SFY23-A'!E139</f>
        <v>0</v>
      </c>
      <c r="H141" s="63"/>
      <c r="I141" s="63">
        <f t="shared" si="14"/>
        <v>0</v>
      </c>
      <c r="J141" s="65"/>
      <c r="K141" s="63"/>
      <c r="L141" s="63">
        <f t="shared" si="12"/>
        <v>0</v>
      </c>
      <c r="M141" s="63"/>
      <c r="N141" s="63">
        <f t="shared" si="15"/>
        <v>0</v>
      </c>
      <c r="O141" s="63">
        <f t="shared" si="13"/>
        <v>0</v>
      </c>
      <c r="P141" s="63">
        <f t="shared" si="16"/>
        <v>0</v>
      </c>
      <c r="Q141" s="65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</row>
    <row r="142" spans="1:133" hidden="1" x14ac:dyDescent="0.2">
      <c r="A142" s="60">
        <v>7208</v>
      </c>
      <c r="B142" s="61">
        <v>400</v>
      </c>
      <c r="C142" s="62" t="s">
        <v>271</v>
      </c>
      <c r="D142" s="63">
        <f>+'[2]9500-7209-SFY22-A'!E140</f>
        <v>0</v>
      </c>
      <c r="E142" s="63"/>
      <c r="F142" s="63">
        <f t="shared" si="17"/>
        <v>0</v>
      </c>
      <c r="G142" s="63">
        <f>+'[2]9500-7209-SFY23-A'!E140</f>
        <v>0</v>
      </c>
      <c r="H142" s="63"/>
      <c r="I142" s="63">
        <f t="shared" si="14"/>
        <v>0</v>
      </c>
      <c r="J142" s="65"/>
      <c r="K142" s="63"/>
      <c r="L142" s="63">
        <f t="shared" si="12"/>
        <v>0</v>
      </c>
      <c r="M142" s="63"/>
      <c r="N142" s="63">
        <f t="shared" si="15"/>
        <v>0</v>
      </c>
      <c r="O142" s="63">
        <f t="shared" si="13"/>
        <v>0</v>
      </c>
      <c r="P142" s="63">
        <f t="shared" si="16"/>
        <v>0</v>
      </c>
      <c r="Q142" s="65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</row>
    <row r="143" spans="1:133" hidden="1" x14ac:dyDescent="0.2">
      <c r="A143" s="60">
        <v>7208</v>
      </c>
      <c r="B143" s="61">
        <v>402</v>
      </c>
      <c r="C143" s="62" t="s">
        <v>272</v>
      </c>
      <c r="D143" s="63">
        <f>+'[2]9500-7209-SFY22-A'!E141</f>
        <v>0</v>
      </c>
      <c r="E143" s="63"/>
      <c r="F143" s="63">
        <f t="shared" si="17"/>
        <v>0</v>
      </c>
      <c r="G143" s="63">
        <f>+'[2]9500-7209-SFY23-A'!E141</f>
        <v>0</v>
      </c>
      <c r="H143" s="63"/>
      <c r="I143" s="63">
        <f t="shared" si="14"/>
        <v>0</v>
      </c>
      <c r="J143" s="65"/>
      <c r="K143" s="63"/>
      <c r="L143" s="63">
        <f t="shared" si="12"/>
        <v>0</v>
      </c>
      <c r="M143" s="63"/>
      <c r="N143" s="63">
        <f t="shared" si="15"/>
        <v>0</v>
      </c>
      <c r="O143" s="63">
        <f t="shared" si="13"/>
        <v>0</v>
      </c>
      <c r="P143" s="63">
        <f t="shared" si="16"/>
        <v>0</v>
      </c>
      <c r="Q143" s="65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</row>
    <row r="144" spans="1:133" hidden="1" x14ac:dyDescent="0.2">
      <c r="A144" s="60">
        <v>7208</v>
      </c>
      <c r="B144" s="61">
        <v>403</v>
      </c>
      <c r="C144" s="62" t="s">
        <v>273</v>
      </c>
      <c r="D144" s="63">
        <f>+'[2]9500-7209-SFY22-A'!E142</f>
        <v>0</v>
      </c>
      <c r="E144" s="63"/>
      <c r="F144" s="63">
        <f t="shared" si="17"/>
        <v>0</v>
      </c>
      <c r="G144" s="63">
        <f>+'[2]9500-7209-SFY23-A'!E142</f>
        <v>0</v>
      </c>
      <c r="H144" s="63"/>
      <c r="I144" s="63">
        <f t="shared" si="14"/>
        <v>0</v>
      </c>
      <c r="J144" s="65"/>
      <c r="K144" s="63"/>
      <c r="L144" s="63">
        <f t="shared" si="12"/>
        <v>0</v>
      </c>
      <c r="M144" s="63"/>
      <c r="N144" s="63">
        <f t="shared" si="15"/>
        <v>0</v>
      </c>
      <c r="O144" s="63">
        <f t="shared" si="13"/>
        <v>0</v>
      </c>
      <c r="P144" s="63">
        <f t="shared" si="16"/>
        <v>0</v>
      </c>
      <c r="Q144" s="65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</row>
    <row r="145" spans="1:133" hidden="1" x14ac:dyDescent="0.2">
      <c r="A145" s="60">
        <v>7208</v>
      </c>
      <c r="B145" s="61">
        <v>404</v>
      </c>
      <c r="C145" s="62" t="s">
        <v>274</v>
      </c>
      <c r="D145" s="63">
        <f>+'[2]9500-7209-SFY22-A'!E143</f>
        <v>0</v>
      </c>
      <c r="E145" s="63"/>
      <c r="F145" s="63">
        <f t="shared" si="17"/>
        <v>0</v>
      </c>
      <c r="G145" s="63">
        <f>+'[2]9500-7209-SFY23-A'!E143</f>
        <v>0</v>
      </c>
      <c r="H145" s="63"/>
      <c r="I145" s="63">
        <f t="shared" si="14"/>
        <v>0</v>
      </c>
      <c r="J145" s="65"/>
      <c r="K145" s="63"/>
      <c r="L145" s="63">
        <f t="shared" si="12"/>
        <v>0</v>
      </c>
      <c r="M145" s="63"/>
      <c r="N145" s="63">
        <f t="shared" si="15"/>
        <v>0</v>
      </c>
      <c r="O145" s="63">
        <f t="shared" si="13"/>
        <v>0</v>
      </c>
      <c r="P145" s="63">
        <f t="shared" si="16"/>
        <v>0</v>
      </c>
      <c r="Q145" s="65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</row>
    <row r="146" spans="1:133" hidden="1" x14ac:dyDescent="0.2">
      <c r="A146" s="60">
        <v>7208</v>
      </c>
      <c r="B146" s="61">
        <v>405</v>
      </c>
      <c r="C146" s="62" t="s">
        <v>275</v>
      </c>
      <c r="D146" s="63">
        <f>+'[2]9500-7209-SFY22-A'!E144</f>
        <v>0</v>
      </c>
      <c r="E146" s="63"/>
      <c r="F146" s="63">
        <f t="shared" si="17"/>
        <v>0</v>
      </c>
      <c r="G146" s="63">
        <f>+'[2]9500-7209-SFY23-A'!E144</f>
        <v>0</v>
      </c>
      <c r="H146" s="63"/>
      <c r="I146" s="63">
        <f t="shared" si="14"/>
        <v>0</v>
      </c>
      <c r="J146" s="65"/>
      <c r="K146" s="63"/>
      <c r="L146" s="63">
        <f t="shared" si="12"/>
        <v>0</v>
      </c>
      <c r="M146" s="63"/>
      <c r="N146" s="63">
        <f t="shared" si="15"/>
        <v>0</v>
      </c>
      <c r="O146" s="63">
        <f t="shared" si="13"/>
        <v>0</v>
      </c>
      <c r="P146" s="63">
        <f t="shared" si="16"/>
        <v>0</v>
      </c>
      <c r="Q146" s="65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</row>
    <row r="147" spans="1:133" hidden="1" x14ac:dyDescent="0.2">
      <c r="A147" s="60">
        <v>7208</v>
      </c>
      <c r="B147" s="61">
        <v>406</v>
      </c>
      <c r="C147" s="62" t="s">
        <v>276</v>
      </c>
      <c r="D147" s="63">
        <f>+'[2]9500-7209-SFY22-A'!E145</f>
        <v>0</v>
      </c>
      <c r="E147" s="63"/>
      <c r="F147" s="63">
        <f t="shared" si="17"/>
        <v>0</v>
      </c>
      <c r="G147" s="63">
        <f>+'[2]9500-7209-SFY23-A'!E145</f>
        <v>0</v>
      </c>
      <c r="H147" s="63"/>
      <c r="I147" s="63">
        <f t="shared" si="14"/>
        <v>0</v>
      </c>
      <c r="J147" s="65"/>
      <c r="K147" s="63"/>
      <c r="L147" s="63">
        <f t="shared" si="12"/>
        <v>0</v>
      </c>
      <c r="M147" s="63"/>
      <c r="N147" s="63">
        <f t="shared" si="15"/>
        <v>0</v>
      </c>
      <c r="O147" s="63">
        <f t="shared" si="13"/>
        <v>0</v>
      </c>
      <c r="P147" s="63">
        <f t="shared" si="16"/>
        <v>0</v>
      </c>
      <c r="Q147" s="65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</row>
    <row r="148" spans="1:133" hidden="1" x14ac:dyDescent="0.2">
      <c r="A148" s="60">
        <v>7208</v>
      </c>
      <c r="B148" s="61">
        <v>407</v>
      </c>
      <c r="C148" s="62" t="s">
        <v>277</v>
      </c>
      <c r="D148" s="63">
        <f>+'[2]9500-7209-SFY22-A'!E146</f>
        <v>0</v>
      </c>
      <c r="E148" s="63"/>
      <c r="F148" s="63">
        <f t="shared" si="17"/>
        <v>0</v>
      </c>
      <c r="G148" s="63">
        <f>+'[2]9500-7209-SFY23-A'!E146</f>
        <v>0</v>
      </c>
      <c r="H148" s="63"/>
      <c r="I148" s="63">
        <f t="shared" si="14"/>
        <v>0</v>
      </c>
      <c r="J148" s="65"/>
      <c r="K148" s="63"/>
      <c r="L148" s="63">
        <f t="shared" si="12"/>
        <v>0</v>
      </c>
      <c r="M148" s="63"/>
      <c r="N148" s="63">
        <f t="shared" si="15"/>
        <v>0</v>
      </c>
      <c r="O148" s="63">
        <f t="shared" si="13"/>
        <v>0</v>
      </c>
      <c r="P148" s="63">
        <f t="shared" si="16"/>
        <v>0</v>
      </c>
      <c r="Q148" s="65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</row>
    <row r="149" spans="1:133" hidden="1" x14ac:dyDescent="0.2">
      <c r="A149" s="60">
        <v>7208</v>
      </c>
      <c r="B149" s="61">
        <v>409</v>
      </c>
      <c r="C149" s="62" t="s">
        <v>278</v>
      </c>
      <c r="D149" s="63">
        <f>+'[2]9500-7209-SFY22-A'!E147</f>
        <v>0</v>
      </c>
      <c r="E149" s="63"/>
      <c r="F149" s="63">
        <f t="shared" si="17"/>
        <v>0</v>
      </c>
      <c r="G149" s="63">
        <f>+'[2]9500-7209-SFY23-A'!E147</f>
        <v>0</v>
      </c>
      <c r="H149" s="63"/>
      <c r="I149" s="63">
        <f t="shared" si="14"/>
        <v>0</v>
      </c>
      <c r="J149" s="65"/>
      <c r="K149" s="63"/>
      <c r="L149" s="63">
        <f t="shared" si="12"/>
        <v>0</v>
      </c>
      <c r="M149" s="63"/>
      <c r="N149" s="63">
        <f t="shared" si="15"/>
        <v>0</v>
      </c>
      <c r="O149" s="63">
        <f t="shared" si="13"/>
        <v>0</v>
      </c>
      <c r="P149" s="63">
        <f t="shared" si="16"/>
        <v>0</v>
      </c>
      <c r="Q149" s="65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</row>
    <row r="150" spans="1:133" hidden="1" x14ac:dyDescent="0.2">
      <c r="A150" s="60">
        <v>7208</v>
      </c>
      <c r="B150" s="61">
        <v>411</v>
      </c>
      <c r="C150" s="62" t="s">
        <v>279</v>
      </c>
      <c r="D150" s="63">
        <f>+'[2]9500-7209-SFY22-A'!E148</f>
        <v>0</v>
      </c>
      <c r="E150" s="63"/>
      <c r="F150" s="63">
        <f t="shared" si="17"/>
        <v>0</v>
      </c>
      <c r="G150" s="63">
        <f>+'[2]9500-7209-SFY23-A'!E148</f>
        <v>0</v>
      </c>
      <c r="H150" s="63"/>
      <c r="I150" s="63">
        <f t="shared" si="14"/>
        <v>0</v>
      </c>
      <c r="J150" s="65"/>
      <c r="K150" s="63"/>
      <c r="L150" s="63">
        <f t="shared" si="12"/>
        <v>0</v>
      </c>
      <c r="M150" s="63"/>
      <c r="N150" s="63">
        <f t="shared" si="15"/>
        <v>0</v>
      </c>
      <c r="O150" s="63">
        <f t="shared" si="13"/>
        <v>0</v>
      </c>
      <c r="P150" s="63">
        <f t="shared" si="16"/>
        <v>0</v>
      </c>
      <c r="Q150" s="65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</row>
    <row r="151" spans="1:133" hidden="1" x14ac:dyDescent="0.2">
      <c r="A151" s="60">
        <v>7208</v>
      </c>
      <c r="B151" s="61">
        <v>414</v>
      </c>
      <c r="C151" s="62" t="s">
        <v>280</v>
      </c>
      <c r="D151" s="63">
        <f>+'[2]9500-7209-SFY22-A'!E149</f>
        <v>0</v>
      </c>
      <c r="E151" s="63"/>
      <c r="F151" s="63">
        <f t="shared" si="17"/>
        <v>0</v>
      </c>
      <c r="G151" s="63">
        <f>+'[2]9500-7209-SFY23-A'!E149</f>
        <v>0</v>
      </c>
      <c r="H151" s="63"/>
      <c r="I151" s="63">
        <f t="shared" si="14"/>
        <v>0</v>
      </c>
      <c r="J151" s="65"/>
      <c r="K151" s="63"/>
      <c r="L151" s="63">
        <f t="shared" si="12"/>
        <v>0</v>
      </c>
      <c r="M151" s="63"/>
      <c r="N151" s="63">
        <f t="shared" si="15"/>
        <v>0</v>
      </c>
      <c r="O151" s="63">
        <f t="shared" si="13"/>
        <v>0</v>
      </c>
      <c r="P151" s="63">
        <f t="shared" si="16"/>
        <v>0</v>
      </c>
      <c r="Q151" s="65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</row>
    <row r="152" spans="1:133" hidden="1" x14ac:dyDescent="0.2">
      <c r="A152" s="60">
        <v>7208</v>
      </c>
      <c r="B152" s="61">
        <v>416</v>
      </c>
      <c r="C152" s="62" t="s">
        <v>281</v>
      </c>
      <c r="D152" s="63">
        <f>+'[2]9500-7209-SFY22-A'!E150</f>
        <v>0</v>
      </c>
      <c r="E152" s="63"/>
      <c r="F152" s="63">
        <f t="shared" si="17"/>
        <v>0</v>
      </c>
      <c r="G152" s="63">
        <f>+'[2]9500-7209-SFY23-A'!E150</f>
        <v>0</v>
      </c>
      <c r="H152" s="63"/>
      <c r="I152" s="63">
        <f t="shared" si="14"/>
        <v>0</v>
      </c>
      <c r="J152" s="65"/>
      <c r="K152" s="63"/>
      <c r="L152" s="63">
        <f t="shared" si="12"/>
        <v>0</v>
      </c>
      <c r="M152" s="63"/>
      <c r="N152" s="63">
        <f t="shared" si="15"/>
        <v>0</v>
      </c>
      <c r="O152" s="63">
        <f t="shared" si="13"/>
        <v>0</v>
      </c>
      <c r="P152" s="63">
        <f t="shared" si="16"/>
        <v>0</v>
      </c>
      <c r="Q152" s="65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</row>
    <row r="153" spans="1:133" x14ac:dyDescent="0.2">
      <c r="A153" s="60">
        <v>7208</v>
      </c>
      <c r="B153" s="61">
        <v>501</v>
      </c>
      <c r="C153" s="62" t="s">
        <v>282</v>
      </c>
      <c r="D153" s="63">
        <v>500</v>
      </c>
      <c r="E153" s="63"/>
      <c r="F153" s="63">
        <f t="shared" si="17"/>
        <v>500</v>
      </c>
      <c r="G153" s="63">
        <v>500</v>
      </c>
      <c r="H153" s="63"/>
      <c r="I153" s="63">
        <f t="shared" si="14"/>
        <v>500</v>
      </c>
      <c r="J153" s="65"/>
      <c r="K153" s="63"/>
      <c r="L153" s="63">
        <f t="shared" si="12"/>
        <v>0</v>
      </c>
      <c r="M153" s="63"/>
      <c r="N153" s="63">
        <f t="shared" si="15"/>
        <v>0</v>
      </c>
      <c r="O153" s="63">
        <f t="shared" si="13"/>
        <v>0</v>
      </c>
      <c r="P153" s="63">
        <f t="shared" si="16"/>
        <v>0</v>
      </c>
      <c r="Q153" s="65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</row>
    <row r="154" spans="1:133" x14ac:dyDescent="0.2">
      <c r="A154" s="60">
        <v>7208</v>
      </c>
      <c r="B154" s="61">
        <v>502</v>
      </c>
      <c r="C154" s="62" t="s">
        <v>283</v>
      </c>
      <c r="D154" s="63">
        <f>+'[2]9500-7209-SFY22-A'!E152</f>
        <v>0</v>
      </c>
      <c r="E154" s="63"/>
      <c r="F154" s="63">
        <f t="shared" si="17"/>
        <v>0</v>
      </c>
      <c r="G154" s="63">
        <f>+'[2]9500-7209-SFY23-A'!E152</f>
        <v>0</v>
      </c>
      <c r="H154" s="63"/>
      <c r="I154" s="63">
        <f t="shared" si="14"/>
        <v>0</v>
      </c>
      <c r="J154" s="65"/>
      <c r="K154" s="63"/>
      <c r="L154" s="63">
        <f t="shared" si="12"/>
        <v>0</v>
      </c>
      <c r="M154" s="63"/>
      <c r="N154" s="63">
        <f t="shared" si="15"/>
        <v>0</v>
      </c>
      <c r="O154" s="63">
        <f t="shared" si="13"/>
        <v>0</v>
      </c>
      <c r="P154" s="63">
        <f t="shared" si="16"/>
        <v>0</v>
      </c>
      <c r="Q154" s="65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</row>
    <row r="155" spans="1:133" hidden="1" x14ac:dyDescent="0.2">
      <c r="A155" s="60">
        <v>7208</v>
      </c>
      <c r="B155" s="61">
        <v>503</v>
      </c>
      <c r="C155" s="62" t="s">
        <v>284</v>
      </c>
      <c r="D155" s="63">
        <f>+'[2]9500-7209-SFY22-A'!E153</f>
        <v>0</v>
      </c>
      <c r="E155" s="63"/>
      <c r="F155" s="63">
        <f t="shared" si="17"/>
        <v>0</v>
      </c>
      <c r="G155" s="63">
        <f>+'[2]9500-7209-SFY23-A'!E153</f>
        <v>0</v>
      </c>
      <c r="H155" s="63"/>
      <c r="I155" s="63">
        <f t="shared" si="14"/>
        <v>0</v>
      </c>
      <c r="J155" s="65"/>
      <c r="K155" s="63"/>
      <c r="L155" s="63">
        <f t="shared" si="12"/>
        <v>0</v>
      </c>
      <c r="M155" s="63"/>
      <c r="N155" s="63">
        <f t="shared" si="15"/>
        <v>0</v>
      </c>
      <c r="O155" s="63">
        <f t="shared" si="13"/>
        <v>0</v>
      </c>
      <c r="P155" s="63">
        <f t="shared" si="16"/>
        <v>0</v>
      </c>
      <c r="Q155" s="65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</row>
    <row r="156" spans="1:133" hidden="1" x14ac:dyDescent="0.2">
      <c r="A156" s="60">
        <v>7208</v>
      </c>
      <c r="B156" s="61">
        <v>504</v>
      </c>
      <c r="C156" s="62" t="s">
        <v>285</v>
      </c>
      <c r="D156" s="63">
        <f>+'[2]9500-7209-SFY22-A'!E154</f>
        <v>0</v>
      </c>
      <c r="E156" s="63"/>
      <c r="F156" s="63">
        <f t="shared" si="17"/>
        <v>0</v>
      </c>
      <c r="G156" s="63">
        <f>+'[2]9500-7209-SFY23-A'!E154</f>
        <v>0</v>
      </c>
      <c r="H156" s="63"/>
      <c r="I156" s="63">
        <f t="shared" si="14"/>
        <v>0</v>
      </c>
      <c r="J156" s="65"/>
      <c r="K156" s="63"/>
      <c r="L156" s="63">
        <f t="shared" si="12"/>
        <v>0</v>
      </c>
      <c r="M156" s="63"/>
      <c r="N156" s="63">
        <f t="shared" si="15"/>
        <v>0</v>
      </c>
      <c r="O156" s="63">
        <f t="shared" si="13"/>
        <v>0</v>
      </c>
      <c r="P156" s="63">
        <f t="shared" si="16"/>
        <v>0</v>
      </c>
      <c r="Q156" s="65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</row>
    <row r="157" spans="1:133" hidden="1" x14ac:dyDescent="0.2">
      <c r="A157" s="60">
        <v>7208</v>
      </c>
      <c r="B157" s="61">
        <v>505</v>
      </c>
      <c r="C157" s="62" t="s">
        <v>286</v>
      </c>
      <c r="D157" s="63">
        <f>+'[2]9500-7209-SFY22-A'!E155</f>
        <v>0</v>
      </c>
      <c r="E157" s="63"/>
      <c r="F157" s="63">
        <f t="shared" si="17"/>
        <v>0</v>
      </c>
      <c r="G157" s="63">
        <f>+'[2]9500-7209-SFY23-A'!E155</f>
        <v>0</v>
      </c>
      <c r="H157" s="63"/>
      <c r="I157" s="63">
        <f t="shared" si="14"/>
        <v>0</v>
      </c>
      <c r="J157" s="65"/>
      <c r="K157" s="63"/>
      <c r="L157" s="63">
        <f t="shared" si="12"/>
        <v>0</v>
      </c>
      <c r="M157" s="63"/>
      <c r="N157" s="63">
        <f t="shared" si="15"/>
        <v>0</v>
      </c>
      <c r="O157" s="63">
        <f t="shared" si="13"/>
        <v>0</v>
      </c>
      <c r="P157" s="63">
        <f t="shared" si="16"/>
        <v>0</v>
      </c>
      <c r="Q157" s="65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</row>
    <row r="158" spans="1:133" hidden="1" x14ac:dyDescent="0.2">
      <c r="A158" s="60">
        <v>7208</v>
      </c>
      <c r="B158" s="61">
        <v>506</v>
      </c>
      <c r="C158" s="62" t="s">
        <v>287</v>
      </c>
      <c r="D158" s="63">
        <f>+'[2]9500-7209-SFY22-A'!E156</f>
        <v>0</v>
      </c>
      <c r="E158" s="63"/>
      <c r="F158" s="63">
        <f t="shared" si="17"/>
        <v>0</v>
      </c>
      <c r="G158" s="63">
        <f>+'[2]9500-7209-SFY23-A'!E156</f>
        <v>0</v>
      </c>
      <c r="H158" s="63"/>
      <c r="I158" s="63">
        <f t="shared" si="14"/>
        <v>0</v>
      </c>
      <c r="J158" s="65"/>
      <c r="K158" s="63"/>
      <c r="L158" s="63">
        <f t="shared" si="12"/>
        <v>0</v>
      </c>
      <c r="M158" s="63"/>
      <c r="N158" s="63">
        <f t="shared" si="15"/>
        <v>0</v>
      </c>
      <c r="O158" s="63">
        <f t="shared" si="13"/>
        <v>0</v>
      </c>
      <c r="P158" s="63">
        <f t="shared" si="16"/>
        <v>0</v>
      </c>
      <c r="Q158" s="65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</row>
    <row r="159" spans="1:133" hidden="1" x14ac:dyDescent="0.2">
      <c r="A159" s="60">
        <v>7208</v>
      </c>
      <c r="B159" s="61">
        <v>509</v>
      </c>
      <c r="C159" s="62" t="s">
        <v>288</v>
      </c>
      <c r="D159" s="63">
        <f>+'[2]9500-7209-SFY22-A'!E157</f>
        <v>0</v>
      </c>
      <c r="E159" s="63"/>
      <c r="F159" s="63">
        <f t="shared" si="17"/>
        <v>0</v>
      </c>
      <c r="G159" s="63">
        <f>+'[2]9500-7209-SFY23-A'!E157</f>
        <v>0</v>
      </c>
      <c r="H159" s="63"/>
      <c r="I159" s="63">
        <f t="shared" si="14"/>
        <v>0</v>
      </c>
      <c r="J159" s="65"/>
      <c r="K159" s="63"/>
      <c r="L159" s="63">
        <f t="shared" si="12"/>
        <v>0</v>
      </c>
      <c r="M159" s="63"/>
      <c r="N159" s="63">
        <f t="shared" si="15"/>
        <v>0</v>
      </c>
      <c r="O159" s="63">
        <f t="shared" si="13"/>
        <v>0</v>
      </c>
      <c r="P159" s="63">
        <f t="shared" si="16"/>
        <v>0</v>
      </c>
      <c r="Q159" s="65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</row>
    <row r="160" spans="1:133" hidden="1" x14ac:dyDescent="0.2">
      <c r="A160" s="60">
        <v>7208</v>
      </c>
      <c r="B160" s="61">
        <v>510</v>
      </c>
      <c r="C160" s="62" t="s">
        <v>289</v>
      </c>
      <c r="D160" s="63">
        <f>+'[2]9500-7209-SFY22-A'!E158</f>
        <v>0</v>
      </c>
      <c r="E160" s="63"/>
      <c r="F160" s="63">
        <f t="shared" si="17"/>
        <v>0</v>
      </c>
      <c r="G160" s="63">
        <f>+'[2]9500-7209-SFY23-A'!E158</f>
        <v>0</v>
      </c>
      <c r="H160" s="63"/>
      <c r="I160" s="63">
        <f t="shared" si="14"/>
        <v>0</v>
      </c>
      <c r="J160" s="65"/>
      <c r="K160" s="63"/>
      <c r="L160" s="63">
        <f t="shared" si="12"/>
        <v>0</v>
      </c>
      <c r="M160" s="63"/>
      <c r="N160" s="63">
        <f t="shared" si="15"/>
        <v>0</v>
      </c>
      <c r="O160" s="63">
        <f t="shared" si="13"/>
        <v>0</v>
      </c>
      <c r="P160" s="63">
        <f t="shared" si="16"/>
        <v>0</v>
      </c>
      <c r="Q160" s="65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</row>
    <row r="161" spans="1:133" hidden="1" x14ac:dyDescent="0.2">
      <c r="A161" s="60">
        <v>7208</v>
      </c>
      <c r="B161" s="61">
        <v>511</v>
      </c>
      <c r="C161" s="62" t="s">
        <v>290</v>
      </c>
      <c r="D161" s="63">
        <f>+'[2]9500-7209-SFY22-A'!E159</f>
        <v>0</v>
      </c>
      <c r="E161" s="63"/>
      <c r="F161" s="63">
        <f t="shared" si="17"/>
        <v>0</v>
      </c>
      <c r="G161" s="63">
        <f>+'[2]9500-7209-SFY23-A'!E159</f>
        <v>0</v>
      </c>
      <c r="H161" s="63"/>
      <c r="I161" s="63">
        <f t="shared" si="14"/>
        <v>0</v>
      </c>
      <c r="J161" s="65"/>
      <c r="K161" s="63"/>
      <c r="L161" s="63">
        <f t="shared" si="12"/>
        <v>0</v>
      </c>
      <c r="M161" s="63"/>
      <c r="N161" s="63">
        <f t="shared" si="15"/>
        <v>0</v>
      </c>
      <c r="O161" s="63">
        <f t="shared" si="13"/>
        <v>0</v>
      </c>
      <c r="P161" s="63">
        <f t="shared" si="16"/>
        <v>0</v>
      </c>
      <c r="Q161" s="65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</row>
    <row r="162" spans="1:133" hidden="1" x14ac:dyDescent="0.2">
      <c r="A162" s="60">
        <v>7208</v>
      </c>
      <c r="B162" s="61">
        <v>512</v>
      </c>
      <c r="C162" s="62" t="s">
        <v>291</v>
      </c>
      <c r="D162" s="63">
        <f>+'[2]9500-7209-SFY22-A'!E160</f>
        <v>0</v>
      </c>
      <c r="E162" s="63"/>
      <c r="F162" s="63">
        <f t="shared" si="17"/>
        <v>0</v>
      </c>
      <c r="G162" s="63">
        <f>+'[2]9500-7209-SFY23-A'!E160</f>
        <v>0</v>
      </c>
      <c r="H162" s="63"/>
      <c r="I162" s="63">
        <f t="shared" si="14"/>
        <v>0</v>
      </c>
      <c r="J162" s="65"/>
      <c r="K162" s="63"/>
      <c r="L162" s="63">
        <f t="shared" si="12"/>
        <v>0</v>
      </c>
      <c r="M162" s="63"/>
      <c r="N162" s="63">
        <f t="shared" si="15"/>
        <v>0</v>
      </c>
      <c r="O162" s="63">
        <f t="shared" si="13"/>
        <v>0</v>
      </c>
      <c r="P162" s="63">
        <f t="shared" si="16"/>
        <v>0</v>
      </c>
      <c r="Q162" s="65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</row>
    <row r="163" spans="1:133" hidden="1" x14ac:dyDescent="0.2">
      <c r="A163" s="60">
        <v>7208</v>
      </c>
      <c r="B163" s="61">
        <v>513</v>
      </c>
      <c r="C163" s="62" t="s">
        <v>292</v>
      </c>
      <c r="D163" s="63">
        <f>+'[2]9500-7209-SFY22-A'!E161</f>
        <v>0</v>
      </c>
      <c r="E163" s="63"/>
      <c r="F163" s="63">
        <f t="shared" si="17"/>
        <v>0</v>
      </c>
      <c r="G163" s="63">
        <f>+'[2]9500-7209-SFY23-A'!E161</f>
        <v>0</v>
      </c>
      <c r="H163" s="63"/>
      <c r="I163" s="63">
        <f t="shared" si="14"/>
        <v>0</v>
      </c>
      <c r="J163" s="65"/>
      <c r="K163" s="63"/>
      <c r="L163" s="63">
        <f t="shared" si="12"/>
        <v>0</v>
      </c>
      <c r="M163" s="63"/>
      <c r="N163" s="63">
        <f t="shared" si="15"/>
        <v>0</v>
      </c>
      <c r="O163" s="63">
        <f t="shared" si="13"/>
        <v>0</v>
      </c>
      <c r="P163" s="63">
        <f t="shared" si="16"/>
        <v>0</v>
      </c>
      <c r="Q163" s="65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</row>
    <row r="164" spans="1:133" hidden="1" x14ac:dyDescent="0.2">
      <c r="A164" s="60">
        <v>7208</v>
      </c>
      <c r="B164" s="61">
        <v>514</v>
      </c>
      <c r="C164" s="62" t="s">
        <v>293</v>
      </c>
      <c r="D164" s="63">
        <f>+'[2]9500-7209-SFY22-A'!E162</f>
        <v>0</v>
      </c>
      <c r="E164" s="63"/>
      <c r="F164" s="63">
        <f t="shared" si="17"/>
        <v>0</v>
      </c>
      <c r="G164" s="63">
        <f>+'[2]9500-7209-SFY23-A'!E162</f>
        <v>0</v>
      </c>
      <c r="H164" s="63"/>
      <c r="I164" s="63">
        <f t="shared" si="14"/>
        <v>0</v>
      </c>
      <c r="J164" s="65"/>
      <c r="K164" s="63"/>
      <c r="L164" s="63">
        <f t="shared" si="12"/>
        <v>0</v>
      </c>
      <c r="M164" s="63"/>
      <c r="N164" s="63">
        <f t="shared" si="15"/>
        <v>0</v>
      </c>
      <c r="O164" s="63">
        <f t="shared" si="13"/>
        <v>0</v>
      </c>
      <c r="P164" s="63">
        <f t="shared" si="16"/>
        <v>0</v>
      </c>
      <c r="Q164" s="65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</row>
    <row r="165" spans="1:133" hidden="1" x14ac:dyDescent="0.2">
      <c r="A165" s="60">
        <v>7208</v>
      </c>
      <c r="B165" s="61">
        <v>515</v>
      </c>
      <c r="C165" s="62" t="s">
        <v>294</v>
      </c>
      <c r="D165" s="63">
        <f>+'[2]9500-7209-SFY22-A'!E163</f>
        <v>0</v>
      </c>
      <c r="E165" s="63"/>
      <c r="F165" s="63">
        <f t="shared" si="17"/>
        <v>0</v>
      </c>
      <c r="G165" s="63">
        <f>+'[2]9500-7209-SFY23-A'!E163</f>
        <v>0</v>
      </c>
      <c r="H165" s="63"/>
      <c r="I165" s="63">
        <f t="shared" si="14"/>
        <v>0</v>
      </c>
      <c r="J165" s="65"/>
      <c r="K165" s="63"/>
      <c r="L165" s="63">
        <f t="shared" si="12"/>
        <v>0</v>
      </c>
      <c r="M165" s="63"/>
      <c r="N165" s="63">
        <f t="shared" si="15"/>
        <v>0</v>
      </c>
      <c r="O165" s="63">
        <f t="shared" si="13"/>
        <v>0</v>
      </c>
      <c r="P165" s="63">
        <f t="shared" si="16"/>
        <v>0</v>
      </c>
      <c r="Q165" s="65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</row>
    <row r="166" spans="1:133" hidden="1" x14ac:dyDescent="0.2">
      <c r="A166" s="60">
        <v>7208</v>
      </c>
      <c r="B166" s="61">
        <v>516</v>
      </c>
      <c r="C166" s="62" t="s">
        <v>295</v>
      </c>
      <c r="D166" s="63">
        <f>+'[2]9500-7209-SFY22-A'!E164</f>
        <v>0</v>
      </c>
      <c r="E166" s="63"/>
      <c r="F166" s="63">
        <f t="shared" si="17"/>
        <v>0</v>
      </c>
      <c r="G166" s="63">
        <f>+'[2]9500-7209-SFY23-A'!E164</f>
        <v>0</v>
      </c>
      <c r="H166" s="63"/>
      <c r="I166" s="63">
        <f t="shared" si="14"/>
        <v>0</v>
      </c>
      <c r="J166" s="65"/>
      <c r="K166" s="63"/>
      <c r="L166" s="63">
        <f t="shared" si="12"/>
        <v>0</v>
      </c>
      <c r="M166" s="63"/>
      <c r="N166" s="63">
        <f t="shared" si="15"/>
        <v>0</v>
      </c>
      <c r="O166" s="63">
        <f t="shared" si="13"/>
        <v>0</v>
      </c>
      <c r="P166" s="63">
        <f t="shared" si="16"/>
        <v>0</v>
      </c>
      <c r="Q166" s="65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</row>
    <row r="167" spans="1:133" hidden="1" x14ac:dyDescent="0.2">
      <c r="A167" s="60">
        <v>7208</v>
      </c>
      <c r="B167" s="61">
        <v>517</v>
      </c>
      <c r="C167" s="62" t="s">
        <v>296</v>
      </c>
      <c r="D167" s="63">
        <f>+'[2]9500-7209-SFY22-A'!E165</f>
        <v>0</v>
      </c>
      <c r="E167" s="63"/>
      <c r="F167" s="63">
        <f t="shared" si="17"/>
        <v>0</v>
      </c>
      <c r="G167" s="63">
        <f>+'[2]9500-7209-SFY23-A'!E165</f>
        <v>0</v>
      </c>
      <c r="H167" s="63"/>
      <c r="I167" s="63">
        <f t="shared" si="14"/>
        <v>0</v>
      </c>
      <c r="J167" s="65"/>
      <c r="K167" s="63"/>
      <c r="L167" s="63">
        <f t="shared" si="12"/>
        <v>0</v>
      </c>
      <c r="M167" s="63"/>
      <c r="N167" s="63">
        <f t="shared" si="15"/>
        <v>0</v>
      </c>
      <c r="O167" s="63">
        <f t="shared" si="13"/>
        <v>0</v>
      </c>
      <c r="P167" s="63">
        <f t="shared" si="16"/>
        <v>0</v>
      </c>
      <c r="Q167" s="65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</row>
    <row r="168" spans="1:133" hidden="1" x14ac:dyDescent="0.2">
      <c r="A168" s="60">
        <v>7208</v>
      </c>
      <c r="B168" s="61">
        <v>518</v>
      </c>
      <c r="C168" s="62" t="s">
        <v>297</v>
      </c>
      <c r="D168" s="63">
        <f>+'[2]9500-7209-SFY22-A'!E166</f>
        <v>0</v>
      </c>
      <c r="E168" s="63"/>
      <c r="F168" s="63">
        <f t="shared" si="17"/>
        <v>0</v>
      </c>
      <c r="G168" s="63">
        <f>+'[2]9500-7209-SFY23-A'!E166</f>
        <v>0</v>
      </c>
      <c r="H168" s="63"/>
      <c r="I168" s="63">
        <f t="shared" si="14"/>
        <v>0</v>
      </c>
      <c r="J168" s="65"/>
      <c r="K168" s="63"/>
      <c r="L168" s="63">
        <f t="shared" si="12"/>
        <v>0</v>
      </c>
      <c r="M168" s="63"/>
      <c r="N168" s="63">
        <f t="shared" si="15"/>
        <v>0</v>
      </c>
      <c r="O168" s="63">
        <f t="shared" si="13"/>
        <v>0</v>
      </c>
      <c r="P168" s="63">
        <f t="shared" si="16"/>
        <v>0</v>
      </c>
      <c r="Q168" s="65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</row>
    <row r="169" spans="1:133" hidden="1" x14ac:dyDescent="0.2">
      <c r="A169" s="60">
        <v>7208</v>
      </c>
      <c r="B169" s="61">
        <v>519</v>
      </c>
      <c r="C169" s="62" t="s">
        <v>298</v>
      </c>
      <c r="D169" s="63">
        <f>+'[2]9500-7209-SFY22-A'!E167</f>
        <v>0</v>
      </c>
      <c r="E169" s="63"/>
      <c r="F169" s="63">
        <f t="shared" si="17"/>
        <v>0</v>
      </c>
      <c r="G169" s="63">
        <f>+'[2]9500-7209-SFY23-A'!E167</f>
        <v>0</v>
      </c>
      <c r="H169" s="63"/>
      <c r="I169" s="63">
        <f t="shared" si="14"/>
        <v>0</v>
      </c>
      <c r="J169" s="65"/>
      <c r="K169" s="63"/>
      <c r="L169" s="63">
        <f t="shared" si="12"/>
        <v>0</v>
      </c>
      <c r="M169" s="63"/>
      <c r="N169" s="63">
        <f t="shared" si="15"/>
        <v>0</v>
      </c>
      <c r="O169" s="63">
        <f t="shared" si="13"/>
        <v>0</v>
      </c>
      <c r="P169" s="63">
        <f t="shared" si="16"/>
        <v>0</v>
      </c>
      <c r="Q169" s="65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</row>
    <row r="170" spans="1:133" hidden="1" x14ac:dyDescent="0.2">
      <c r="A170" s="60">
        <v>7208</v>
      </c>
      <c r="B170" s="61">
        <v>520</v>
      </c>
      <c r="C170" s="62" t="s">
        <v>299</v>
      </c>
      <c r="D170" s="63">
        <f>+'[2]9500-7209-SFY22-A'!E168</f>
        <v>0</v>
      </c>
      <c r="E170" s="63"/>
      <c r="F170" s="63">
        <f t="shared" si="17"/>
        <v>0</v>
      </c>
      <c r="G170" s="63">
        <f>+'[2]9500-7209-SFY23-A'!E168</f>
        <v>0</v>
      </c>
      <c r="H170" s="63"/>
      <c r="I170" s="63">
        <f t="shared" si="14"/>
        <v>0</v>
      </c>
      <c r="J170" s="65"/>
      <c r="K170" s="63"/>
      <c r="L170" s="63">
        <f t="shared" si="12"/>
        <v>0</v>
      </c>
      <c r="M170" s="63"/>
      <c r="N170" s="63">
        <f t="shared" si="15"/>
        <v>0</v>
      </c>
      <c r="O170" s="63">
        <f t="shared" si="13"/>
        <v>0</v>
      </c>
      <c r="P170" s="63">
        <f t="shared" si="16"/>
        <v>0</v>
      </c>
      <c r="Q170" s="65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</row>
    <row r="171" spans="1:133" hidden="1" x14ac:dyDescent="0.2">
      <c r="A171" s="60">
        <v>7208</v>
      </c>
      <c r="B171" s="61">
        <v>521</v>
      </c>
      <c r="C171" s="62" t="s">
        <v>300</v>
      </c>
      <c r="D171" s="63">
        <f>+'[2]9500-7209-SFY22-A'!E169</f>
        <v>0</v>
      </c>
      <c r="E171" s="63"/>
      <c r="F171" s="63">
        <f t="shared" si="17"/>
        <v>0</v>
      </c>
      <c r="G171" s="63">
        <f>+'[2]9500-7209-SFY23-A'!E169</f>
        <v>0</v>
      </c>
      <c r="H171" s="63"/>
      <c r="I171" s="63">
        <f t="shared" si="14"/>
        <v>0</v>
      </c>
      <c r="J171" s="65"/>
      <c r="K171" s="63"/>
      <c r="L171" s="63">
        <f t="shared" si="12"/>
        <v>0</v>
      </c>
      <c r="M171" s="63"/>
      <c r="N171" s="63">
        <f t="shared" si="15"/>
        <v>0</v>
      </c>
      <c r="O171" s="63">
        <f t="shared" si="13"/>
        <v>0</v>
      </c>
      <c r="P171" s="63">
        <f t="shared" si="16"/>
        <v>0</v>
      </c>
      <c r="Q171" s="65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</row>
    <row r="172" spans="1:133" hidden="1" x14ac:dyDescent="0.2">
      <c r="A172" s="60">
        <v>7208</v>
      </c>
      <c r="B172" s="61">
        <v>522</v>
      </c>
      <c r="C172" s="62" t="s">
        <v>301</v>
      </c>
      <c r="D172" s="63">
        <f>+'[2]9500-7209-SFY22-A'!E170</f>
        <v>0</v>
      </c>
      <c r="E172" s="63"/>
      <c r="F172" s="63">
        <f t="shared" si="17"/>
        <v>0</v>
      </c>
      <c r="G172" s="63">
        <f>+'[2]9500-7209-SFY23-A'!E170</f>
        <v>0</v>
      </c>
      <c r="H172" s="63"/>
      <c r="I172" s="63">
        <f t="shared" si="14"/>
        <v>0</v>
      </c>
      <c r="J172" s="65"/>
      <c r="K172" s="63"/>
      <c r="L172" s="63">
        <f t="shared" si="12"/>
        <v>0</v>
      </c>
      <c r="M172" s="63"/>
      <c r="N172" s="63">
        <f t="shared" si="15"/>
        <v>0</v>
      </c>
      <c r="O172" s="63">
        <f t="shared" si="13"/>
        <v>0</v>
      </c>
      <c r="P172" s="63">
        <f t="shared" si="16"/>
        <v>0</v>
      </c>
      <c r="Q172" s="65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</row>
    <row r="173" spans="1:133" hidden="1" x14ac:dyDescent="0.2">
      <c r="A173" s="60">
        <v>7208</v>
      </c>
      <c r="B173" s="61">
        <v>523</v>
      </c>
      <c r="C173" s="62" t="s">
        <v>302</v>
      </c>
      <c r="D173" s="63">
        <f>+'[2]9500-7209-SFY22-A'!E171</f>
        <v>0</v>
      </c>
      <c r="E173" s="63"/>
      <c r="F173" s="63">
        <f t="shared" si="17"/>
        <v>0</v>
      </c>
      <c r="G173" s="63">
        <f>+'[2]9500-7209-SFY23-A'!E171</f>
        <v>0</v>
      </c>
      <c r="H173" s="63"/>
      <c r="I173" s="63">
        <f t="shared" si="14"/>
        <v>0</v>
      </c>
      <c r="J173" s="65"/>
      <c r="K173" s="63"/>
      <c r="L173" s="63">
        <f t="shared" si="12"/>
        <v>0</v>
      </c>
      <c r="M173" s="63"/>
      <c r="N173" s="63">
        <f t="shared" si="15"/>
        <v>0</v>
      </c>
      <c r="O173" s="63">
        <f t="shared" si="13"/>
        <v>0</v>
      </c>
      <c r="P173" s="63">
        <f t="shared" si="16"/>
        <v>0</v>
      </c>
      <c r="Q173" s="65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</row>
    <row r="174" spans="1:133" hidden="1" x14ac:dyDescent="0.2">
      <c r="A174" s="60">
        <v>7208</v>
      </c>
      <c r="B174" s="61">
        <v>529</v>
      </c>
      <c r="C174" s="62" t="s">
        <v>303</v>
      </c>
      <c r="D174" s="63">
        <f>+'[2]9500-7209-SFY22-A'!E172</f>
        <v>0</v>
      </c>
      <c r="E174" s="63"/>
      <c r="F174" s="63">
        <f t="shared" si="17"/>
        <v>0</v>
      </c>
      <c r="G174" s="63">
        <f>+'[2]9500-7209-SFY23-A'!E172</f>
        <v>0</v>
      </c>
      <c r="H174" s="63"/>
      <c r="I174" s="63">
        <f t="shared" si="14"/>
        <v>0</v>
      </c>
      <c r="J174" s="65"/>
      <c r="K174" s="63"/>
      <c r="L174" s="63">
        <f t="shared" si="12"/>
        <v>0</v>
      </c>
      <c r="M174" s="63"/>
      <c r="N174" s="63">
        <f t="shared" si="15"/>
        <v>0</v>
      </c>
      <c r="O174" s="63">
        <f t="shared" si="13"/>
        <v>0</v>
      </c>
      <c r="P174" s="63">
        <f t="shared" si="16"/>
        <v>0</v>
      </c>
      <c r="Q174" s="65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</row>
    <row r="175" spans="1:133" hidden="1" x14ac:dyDescent="0.2">
      <c r="A175" s="60">
        <v>7208</v>
      </c>
      <c r="B175" s="61">
        <v>530</v>
      </c>
      <c r="C175" s="62" t="s">
        <v>304</v>
      </c>
      <c r="D175" s="63">
        <f>+'[2]9500-7209-SFY22-A'!E173</f>
        <v>0</v>
      </c>
      <c r="E175" s="63"/>
      <c r="F175" s="63">
        <f t="shared" si="17"/>
        <v>0</v>
      </c>
      <c r="G175" s="63">
        <f>+'[2]9500-7209-SFY23-A'!E173</f>
        <v>0</v>
      </c>
      <c r="H175" s="63"/>
      <c r="I175" s="63">
        <f t="shared" si="14"/>
        <v>0</v>
      </c>
      <c r="J175" s="65"/>
      <c r="K175" s="63"/>
      <c r="L175" s="63">
        <f t="shared" si="12"/>
        <v>0</v>
      </c>
      <c r="M175" s="63"/>
      <c r="N175" s="63">
        <f t="shared" si="15"/>
        <v>0</v>
      </c>
      <c r="O175" s="63">
        <f t="shared" si="13"/>
        <v>0</v>
      </c>
      <c r="P175" s="63">
        <f t="shared" si="16"/>
        <v>0</v>
      </c>
      <c r="Q175" s="65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</row>
    <row r="176" spans="1:133" hidden="1" x14ac:dyDescent="0.2">
      <c r="A176" s="60">
        <v>7208</v>
      </c>
      <c r="B176" s="61">
        <v>531</v>
      </c>
      <c r="C176" s="62" t="s">
        <v>305</v>
      </c>
      <c r="D176" s="63">
        <f>+'[2]9500-7209-SFY22-A'!E174</f>
        <v>0</v>
      </c>
      <c r="E176" s="63"/>
      <c r="F176" s="63">
        <f t="shared" si="17"/>
        <v>0</v>
      </c>
      <c r="G176" s="63">
        <f>+'[2]9500-7209-SFY23-A'!E174</f>
        <v>0</v>
      </c>
      <c r="H176" s="63"/>
      <c r="I176" s="63">
        <f t="shared" si="14"/>
        <v>0</v>
      </c>
      <c r="J176" s="65"/>
      <c r="K176" s="63"/>
      <c r="L176" s="63">
        <f t="shared" si="12"/>
        <v>0</v>
      </c>
      <c r="M176" s="63"/>
      <c r="N176" s="63">
        <f t="shared" si="15"/>
        <v>0</v>
      </c>
      <c r="O176" s="63">
        <f t="shared" si="13"/>
        <v>0</v>
      </c>
      <c r="P176" s="63">
        <f t="shared" si="16"/>
        <v>0</v>
      </c>
      <c r="Q176" s="65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</row>
    <row r="177" spans="1:133" hidden="1" x14ac:dyDescent="0.2">
      <c r="A177" s="60">
        <v>7208</v>
      </c>
      <c r="B177" s="61">
        <v>533</v>
      </c>
      <c r="C177" s="62" t="s">
        <v>306</v>
      </c>
      <c r="D177" s="63">
        <f>+'[2]9500-7209-SFY22-A'!E175</f>
        <v>0</v>
      </c>
      <c r="E177" s="63"/>
      <c r="F177" s="63">
        <f t="shared" si="17"/>
        <v>0</v>
      </c>
      <c r="G177" s="63">
        <f>+'[2]9500-7209-SFY23-A'!E175</f>
        <v>0</v>
      </c>
      <c r="H177" s="63"/>
      <c r="I177" s="63">
        <f t="shared" si="14"/>
        <v>0</v>
      </c>
      <c r="J177" s="65"/>
      <c r="K177" s="63"/>
      <c r="L177" s="63">
        <f t="shared" si="12"/>
        <v>0</v>
      </c>
      <c r="M177" s="63"/>
      <c r="N177" s="63">
        <f t="shared" si="15"/>
        <v>0</v>
      </c>
      <c r="O177" s="63">
        <f t="shared" si="13"/>
        <v>0</v>
      </c>
      <c r="P177" s="63">
        <f t="shared" si="16"/>
        <v>0</v>
      </c>
      <c r="Q177" s="65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</row>
    <row r="178" spans="1:133" hidden="1" x14ac:dyDescent="0.2">
      <c r="A178" s="60">
        <v>7208</v>
      </c>
      <c r="B178" s="61">
        <v>534</v>
      </c>
      <c r="C178" s="62" t="s">
        <v>307</v>
      </c>
      <c r="D178" s="63">
        <f>+'[2]9500-7209-SFY22-A'!E176</f>
        <v>0</v>
      </c>
      <c r="E178" s="63"/>
      <c r="F178" s="63">
        <f t="shared" si="17"/>
        <v>0</v>
      </c>
      <c r="G178" s="63">
        <f>+'[2]9500-7209-SFY23-A'!E176</f>
        <v>0</v>
      </c>
      <c r="H178" s="63"/>
      <c r="I178" s="63">
        <f t="shared" si="14"/>
        <v>0</v>
      </c>
      <c r="J178" s="65"/>
      <c r="K178" s="63"/>
      <c r="L178" s="63">
        <f t="shared" si="12"/>
        <v>0</v>
      </c>
      <c r="M178" s="63"/>
      <c r="N178" s="63">
        <f t="shared" si="15"/>
        <v>0</v>
      </c>
      <c r="O178" s="63">
        <f t="shared" si="13"/>
        <v>0</v>
      </c>
      <c r="P178" s="63">
        <f t="shared" si="16"/>
        <v>0</v>
      </c>
      <c r="Q178" s="65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</row>
    <row r="179" spans="1:133" hidden="1" x14ac:dyDescent="0.2">
      <c r="A179" s="60">
        <v>7208</v>
      </c>
      <c r="B179" s="61">
        <v>535</v>
      </c>
      <c r="C179" s="62" t="s">
        <v>308</v>
      </c>
      <c r="D179" s="63">
        <f>+'[2]9500-7209-SFY22-A'!E177</f>
        <v>0</v>
      </c>
      <c r="E179" s="63"/>
      <c r="F179" s="63">
        <f t="shared" si="17"/>
        <v>0</v>
      </c>
      <c r="G179" s="63">
        <f>+'[2]9500-7209-SFY23-A'!E177</f>
        <v>0</v>
      </c>
      <c r="H179" s="63"/>
      <c r="I179" s="63">
        <f t="shared" si="14"/>
        <v>0</v>
      </c>
      <c r="J179" s="65"/>
      <c r="K179" s="63"/>
      <c r="L179" s="63">
        <f t="shared" si="12"/>
        <v>0</v>
      </c>
      <c r="M179" s="63"/>
      <c r="N179" s="63">
        <f t="shared" si="15"/>
        <v>0</v>
      </c>
      <c r="O179" s="63">
        <f t="shared" si="13"/>
        <v>0</v>
      </c>
      <c r="P179" s="63">
        <f t="shared" si="16"/>
        <v>0</v>
      </c>
      <c r="Q179" s="65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</row>
    <row r="180" spans="1:133" hidden="1" x14ac:dyDescent="0.2">
      <c r="A180" s="60">
        <v>7208</v>
      </c>
      <c r="B180" s="61">
        <v>536</v>
      </c>
      <c r="C180" s="62" t="s">
        <v>309</v>
      </c>
      <c r="D180" s="63">
        <f>+'[2]9500-7209-SFY22-A'!E178</f>
        <v>0</v>
      </c>
      <c r="E180" s="63"/>
      <c r="F180" s="63">
        <f t="shared" si="17"/>
        <v>0</v>
      </c>
      <c r="G180" s="63">
        <f>+'[2]9500-7209-SFY23-A'!E178</f>
        <v>0</v>
      </c>
      <c r="H180" s="63"/>
      <c r="I180" s="63">
        <f t="shared" si="14"/>
        <v>0</v>
      </c>
      <c r="J180" s="65"/>
      <c r="K180" s="63"/>
      <c r="L180" s="63">
        <f t="shared" si="12"/>
        <v>0</v>
      </c>
      <c r="M180" s="63"/>
      <c r="N180" s="63">
        <f t="shared" si="15"/>
        <v>0</v>
      </c>
      <c r="O180" s="63">
        <f t="shared" si="13"/>
        <v>0</v>
      </c>
      <c r="P180" s="63">
        <f t="shared" si="16"/>
        <v>0</v>
      </c>
      <c r="Q180" s="65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</row>
    <row r="181" spans="1:133" hidden="1" x14ac:dyDescent="0.2">
      <c r="A181" s="60">
        <v>7208</v>
      </c>
      <c r="B181" s="61">
        <v>537</v>
      </c>
      <c r="C181" s="62" t="s">
        <v>310</v>
      </c>
      <c r="D181" s="63">
        <f>+'[2]9500-7209-SFY22-A'!E179</f>
        <v>0</v>
      </c>
      <c r="E181" s="63"/>
      <c r="F181" s="63">
        <f t="shared" si="17"/>
        <v>0</v>
      </c>
      <c r="G181" s="63">
        <f>+'[2]9500-7209-SFY23-A'!E179</f>
        <v>0</v>
      </c>
      <c r="H181" s="63"/>
      <c r="I181" s="63">
        <f t="shared" si="14"/>
        <v>0</v>
      </c>
      <c r="J181" s="65"/>
      <c r="K181" s="63"/>
      <c r="L181" s="63">
        <f t="shared" si="12"/>
        <v>0</v>
      </c>
      <c r="M181" s="63"/>
      <c r="N181" s="63">
        <f t="shared" si="15"/>
        <v>0</v>
      </c>
      <c r="O181" s="63">
        <f t="shared" si="13"/>
        <v>0</v>
      </c>
      <c r="P181" s="63">
        <f t="shared" si="16"/>
        <v>0</v>
      </c>
      <c r="Q181" s="65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</row>
    <row r="182" spans="1:133" hidden="1" x14ac:dyDescent="0.2">
      <c r="A182" s="60">
        <v>7208</v>
      </c>
      <c r="B182" s="61">
        <v>538</v>
      </c>
      <c r="C182" s="62" t="s">
        <v>311</v>
      </c>
      <c r="D182" s="63">
        <f>+'[2]9500-7209-SFY22-A'!E180</f>
        <v>0</v>
      </c>
      <c r="E182" s="63"/>
      <c r="F182" s="63">
        <f t="shared" si="17"/>
        <v>0</v>
      </c>
      <c r="G182" s="63">
        <f>+'[2]9500-7209-SFY23-A'!E180</f>
        <v>0</v>
      </c>
      <c r="H182" s="63"/>
      <c r="I182" s="63">
        <f t="shared" si="14"/>
        <v>0</v>
      </c>
      <c r="J182" s="65"/>
      <c r="K182" s="63"/>
      <c r="L182" s="63">
        <f t="shared" si="12"/>
        <v>0</v>
      </c>
      <c r="M182" s="63"/>
      <c r="N182" s="63">
        <f t="shared" si="15"/>
        <v>0</v>
      </c>
      <c r="O182" s="63">
        <f t="shared" si="13"/>
        <v>0</v>
      </c>
      <c r="P182" s="63">
        <f t="shared" si="16"/>
        <v>0</v>
      </c>
      <c r="Q182" s="65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</row>
    <row r="183" spans="1:133" hidden="1" x14ac:dyDescent="0.2">
      <c r="A183" s="60">
        <v>7208</v>
      </c>
      <c r="B183" s="61">
        <v>540</v>
      </c>
      <c r="C183" s="62" t="s">
        <v>312</v>
      </c>
      <c r="D183" s="63">
        <f>+'[2]9500-7209-SFY22-A'!E181</f>
        <v>0</v>
      </c>
      <c r="E183" s="63"/>
      <c r="F183" s="63">
        <f t="shared" si="17"/>
        <v>0</v>
      </c>
      <c r="G183" s="63">
        <f>+'[2]9500-7209-SFY23-A'!E181</f>
        <v>0</v>
      </c>
      <c r="H183" s="63"/>
      <c r="I183" s="63">
        <f t="shared" si="14"/>
        <v>0</v>
      </c>
      <c r="J183" s="65"/>
      <c r="K183" s="63"/>
      <c r="L183" s="63">
        <f t="shared" si="12"/>
        <v>0</v>
      </c>
      <c r="M183" s="63"/>
      <c r="N183" s="63">
        <f t="shared" si="15"/>
        <v>0</v>
      </c>
      <c r="O183" s="63">
        <f t="shared" si="13"/>
        <v>0</v>
      </c>
      <c r="P183" s="63">
        <f t="shared" si="16"/>
        <v>0</v>
      </c>
      <c r="Q183" s="65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</row>
    <row r="184" spans="1:133" hidden="1" x14ac:dyDescent="0.2">
      <c r="A184" s="60">
        <v>7208</v>
      </c>
      <c r="B184" s="61">
        <v>541</v>
      </c>
      <c r="C184" s="62" t="s">
        <v>313</v>
      </c>
      <c r="D184" s="63">
        <f>+'[2]9500-7209-SFY22-A'!E182</f>
        <v>0</v>
      </c>
      <c r="E184" s="63"/>
      <c r="F184" s="63">
        <f t="shared" si="17"/>
        <v>0</v>
      </c>
      <c r="G184" s="63">
        <f>+'[2]9500-7209-SFY23-A'!E182</f>
        <v>0</v>
      </c>
      <c r="H184" s="63"/>
      <c r="I184" s="63">
        <f t="shared" si="14"/>
        <v>0</v>
      </c>
      <c r="J184" s="65"/>
      <c r="K184" s="63"/>
      <c r="L184" s="63">
        <f t="shared" si="12"/>
        <v>0</v>
      </c>
      <c r="M184" s="63"/>
      <c r="N184" s="63">
        <f t="shared" si="15"/>
        <v>0</v>
      </c>
      <c r="O184" s="63">
        <f t="shared" si="13"/>
        <v>0</v>
      </c>
      <c r="P184" s="63">
        <f t="shared" si="16"/>
        <v>0</v>
      </c>
      <c r="Q184" s="65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</row>
    <row r="185" spans="1:133" hidden="1" x14ac:dyDescent="0.2">
      <c r="A185" s="60">
        <v>7208</v>
      </c>
      <c r="B185" s="61">
        <v>542</v>
      </c>
      <c r="C185" s="62" t="s">
        <v>314</v>
      </c>
      <c r="D185" s="63">
        <f>+'[2]9500-7209-SFY22-A'!E183</f>
        <v>0</v>
      </c>
      <c r="E185" s="63"/>
      <c r="F185" s="63">
        <f t="shared" si="17"/>
        <v>0</v>
      </c>
      <c r="G185" s="63">
        <f>+'[2]9500-7209-SFY23-A'!E183</f>
        <v>0</v>
      </c>
      <c r="H185" s="63"/>
      <c r="I185" s="63">
        <f t="shared" si="14"/>
        <v>0</v>
      </c>
      <c r="J185" s="65"/>
      <c r="K185" s="63"/>
      <c r="L185" s="63">
        <f t="shared" si="12"/>
        <v>0</v>
      </c>
      <c r="M185" s="63"/>
      <c r="N185" s="63">
        <f t="shared" si="15"/>
        <v>0</v>
      </c>
      <c r="O185" s="63">
        <f t="shared" si="13"/>
        <v>0</v>
      </c>
      <c r="P185" s="63">
        <f t="shared" si="16"/>
        <v>0</v>
      </c>
      <c r="Q185" s="65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</row>
    <row r="186" spans="1:133" hidden="1" x14ac:dyDescent="0.2">
      <c r="A186" s="60">
        <v>7208</v>
      </c>
      <c r="B186" s="61">
        <v>543</v>
      </c>
      <c r="C186" s="62" t="s">
        <v>315</v>
      </c>
      <c r="D186" s="63">
        <f>+'[2]9500-7209-SFY22-A'!E184</f>
        <v>0</v>
      </c>
      <c r="E186" s="63"/>
      <c r="F186" s="63">
        <f t="shared" si="17"/>
        <v>0</v>
      </c>
      <c r="G186" s="63">
        <f>+'[2]9500-7209-SFY23-A'!E184</f>
        <v>0</v>
      </c>
      <c r="H186" s="63"/>
      <c r="I186" s="63">
        <f t="shared" si="14"/>
        <v>0</v>
      </c>
      <c r="J186" s="65"/>
      <c r="K186" s="63"/>
      <c r="L186" s="63">
        <f t="shared" si="12"/>
        <v>0</v>
      </c>
      <c r="M186" s="63"/>
      <c r="N186" s="63">
        <f t="shared" si="15"/>
        <v>0</v>
      </c>
      <c r="O186" s="63">
        <f t="shared" si="13"/>
        <v>0</v>
      </c>
      <c r="P186" s="63">
        <f t="shared" si="16"/>
        <v>0</v>
      </c>
      <c r="Q186" s="65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</row>
    <row r="187" spans="1:133" hidden="1" x14ac:dyDescent="0.2">
      <c r="A187" s="60">
        <v>7208</v>
      </c>
      <c r="B187" s="61">
        <v>544</v>
      </c>
      <c r="C187" s="62" t="s">
        <v>316</v>
      </c>
      <c r="D187" s="63">
        <f>+'[2]9500-7209-SFY22-A'!E185</f>
        <v>0</v>
      </c>
      <c r="E187" s="63"/>
      <c r="F187" s="63">
        <f t="shared" si="17"/>
        <v>0</v>
      </c>
      <c r="G187" s="63">
        <f>+'[2]9500-7209-SFY23-A'!E185</f>
        <v>0</v>
      </c>
      <c r="H187" s="63"/>
      <c r="I187" s="63">
        <f t="shared" si="14"/>
        <v>0</v>
      </c>
      <c r="J187" s="65"/>
      <c r="K187" s="63"/>
      <c r="L187" s="63">
        <f t="shared" si="12"/>
        <v>0</v>
      </c>
      <c r="M187" s="63"/>
      <c r="N187" s="63">
        <f t="shared" si="15"/>
        <v>0</v>
      </c>
      <c r="O187" s="63">
        <f t="shared" si="13"/>
        <v>0</v>
      </c>
      <c r="P187" s="63">
        <f t="shared" si="16"/>
        <v>0</v>
      </c>
      <c r="Q187" s="65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</row>
    <row r="188" spans="1:133" hidden="1" x14ac:dyDescent="0.2">
      <c r="A188" s="60">
        <v>7208</v>
      </c>
      <c r="B188" s="61">
        <v>545</v>
      </c>
      <c r="C188" s="62" t="s">
        <v>317</v>
      </c>
      <c r="D188" s="63">
        <f>+'[2]9500-7209-SFY22-A'!E186</f>
        <v>0</v>
      </c>
      <c r="E188" s="63"/>
      <c r="F188" s="63">
        <f t="shared" si="17"/>
        <v>0</v>
      </c>
      <c r="G188" s="63">
        <f>+'[2]9500-7209-SFY23-A'!E186</f>
        <v>0</v>
      </c>
      <c r="H188" s="63"/>
      <c r="I188" s="63">
        <f t="shared" si="14"/>
        <v>0</v>
      </c>
      <c r="J188" s="65"/>
      <c r="K188" s="63"/>
      <c r="L188" s="63">
        <f t="shared" si="12"/>
        <v>0</v>
      </c>
      <c r="M188" s="63"/>
      <c r="N188" s="63">
        <f t="shared" si="15"/>
        <v>0</v>
      </c>
      <c r="O188" s="63">
        <f t="shared" si="13"/>
        <v>0</v>
      </c>
      <c r="P188" s="63">
        <f t="shared" si="16"/>
        <v>0</v>
      </c>
      <c r="Q188" s="65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</row>
    <row r="189" spans="1:133" hidden="1" x14ac:dyDescent="0.2">
      <c r="A189" s="60">
        <v>7208</v>
      </c>
      <c r="B189" s="61">
        <v>546</v>
      </c>
      <c r="C189" s="62" t="s">
        <v>318</v>
      </c>
      <c r="D189" s="63">
        <f>+'[2]9500-7209-SFY22-A'!E187</f>
        <v>0</v>
      </c>
      <c r="E189" s="63"/>
      <c r="F189" s="63">
        <f t="shared" si="17"/>
        <v>0</v>
      </c>
      <c r="G189" s="63">
        <f>+'[2]9500-7209-SFY23-A'!E187</f>
        <v>0</v>
      </c>
      <c r="H189" s="63"/>
      <c r="I189" s="63">
        <f t="shared" si="14"/>
        <v>0</v>
      </c>
      <c r="J189" s="65"/>
      <c r="K189" s="63"/>
      <c r="L189" s="63">
        <f t="shared" si="12"/>
        <v>0</v>
      </c>
      <c r="M189" s="63"/>
      <c r="N189" s="63">
        <f t="shared" si="15"/>
        <v>0</v>
      </c>
      <c r="O189" s="63">
        <f t="shared" si="13"/>
        <v>0</v>
      </c>
      <c r="P189" s="63">
        <f t="shared" si="16"/>
        <v>0</v>
      </c>
      <c r="Q189" s="65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</row>
    <row r="190" spans="1:133" hidden="1" x14ac:dyDescent="0.2">
      <c r="A190" s="60">
        <v>7208</v>
      </c>
      <c r="B190" s="61">
        <v>547</v>
      </c>
      <c r="C190" s="62" t="s">
        <v>319</v>
      </c>
      <c r="D190" s="63">
        <f>+'[2]9500-7209-SFY22-A'!E188</f>
        <v>0</v>
      </c>
      <c r="E190" s="63"/>
      <c r="F190" s="63">
        <f t="shared" si="17"/>
        <v>0</v>
      </c>
      <c r="G190" s="63">
        <f>+'[2]9500-7209-SFY23-A'!E188</f>
        <v>0</v>
      </c>
      <c r="H190" s="63"/>
      <c r="I190" s="63">
        <f t="shared" si="14"/>
        <v>0</v>
      </c>
      <c r="J190" s="65"/>
      <c r="K190" s="63"/>
      <c r="L190" s="63">
        <f t="shared" si="12"/>
        <v>0</v>
      </c>
      <c r="M190" s="63"/>
      <c r="N190" s="63">
        <f t="shared" si="15"/>
        <v>0</v>
      </c>
      <c r="O190" s="63">
        <f t="shared" si="13"/>
        <v>0</v>
      </c>
      <c r="P190" s="63">
        <f t="shared" si="16"/>
        <v>0</v>
      </c>
      <c r="Q190" s="65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</row>
    <row r="191" spans="1:133" hidden="1" x14ac:dyDescent="0.2">
      <c r="A191" s="60">
        <v>7208</v>
      </c>
      <c r="B191" s="61">
        <v>548</v>
      </c>
      <c r="C191" s="62" t="s">
        <v>320</v>
      </c>
      <c r="D191" s="63">
        <f>+'[2]9500-7209-SFY22-A'!E189</f>
        <v>0</v>
      </c>
      <c r="E191" s="63"/>
      <c r="F191" s="63">
        <f t="shared" si="17"/>
        <v>0</v>
      </c>
      <c r="G191" s="63">
        <f>+'[2]9500-7209-SFY23-A'!E189</f>
        <v>0</v>
      </c>
      <c r="H191" s="63"/>
      <c r="I191" s="63">
        <f t="shared" si="14"/>
        <v>0</v>
      </c>
      <c r="J191" s="65"/>
      <c r="K191" s="63"/>
      <c r="L191" s="63">
        <f t="shared" si="12"/>
        <v>0</v>
      </c>
      <c r="M191" s="63"/>
      <c r="N191" s="63">
        <f t="shared" si="15"/>
        <v>0</v>
      </c>
      <c r="O191" s="63">
        <f t="shared" si="13"/>
        <v>0</v>
      </c>
      <c r="P191" s="63">
        <f t="shared" si="16"/>
        <v>0</v>
      </c>
      <c r="Q191" s="65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</row>
    <row r="192" spans="1:133" hidden="1" x14ac:dyDescent="0.2">
      <c r="A192" s="60">
        <v>7208</v>
      </c>
      <c r="B192" s="61">
        <v>549</v>
      </c>
      <c r="C192" s="62" t="s">
        <v>321</v>
      </c>
      <c r="D192" s="63">
        <f>+'[2]9500-7209-SFY22-A'!E190</f>
        <v>0</v>
      </c>
      <c r="E192" s="63"/>
      <c r="F192" s="63">
        <f t="shared" si="17"/>
        <v>0</v>
      </c>
      <c r="G192" s="63">
        <f>+'[2]9500-7209-SFY23-A'!E190</f>
        <v>0</v>
      </c>
      <c r="H192" s="63"/>
      <c r="I192" s="63">
        <f t="shared" si="14"/>
        <v>0</v>
      </c>
      <c r="J192" s="65"/>
      <c r="K192" s="63"/>
      <c r="L192" s="63">
        <f t="shared" si="12"/>
        <v>0</v>
      </c>
      <c r="M192" s="63"/>
      <c r="N192" s="63">
        <f t="shared" si="15"/>
        <v>0</v>
      </c>
      <c r="O192" s="63">
        <f t="shared" si="13"/>
        <v>0</v>
      </c>
      <c r="P192" s="63">
        <f t="shared" si="16"/>
        <v>0</v>
      </c>
      <c r="Q192" s="65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</row>
    <row r="193" spans="1:133" hidden="1" x14ac:dyDescent="0.2">
      <c r="A193" s="60">
        <v>7208</v>
      </c>
      <c r="B193" s="61">
        <v>550</v>
      </c>
      <c r="C193" s="62" t="s">
        <v>322</v>
      </c>
      <c r="D193" s="63">
        <f>+'[2]9500-7209-SFY22-A'!E191</f>
        <v>0</v>
      </c>
      <c r="E193" s="63"/>
      <c r="F193" s="63">
        <f t="shared" si="17"/>
        <v>0</v>
      </c>
      <c r="G193" s="63">
        <f>+'[2]9500-7209-SFY23-A'!E191</f>
        <v>0</v>
      </c>
      <c r="H193" s="63"/>
      <c r="I193" s="63">
        <f t="shared" si="14"/>
        <v>0</v>
      </c>
      <c r="J193" s="65"/>
      <c r="K193" s="63"/>
      <c r="L193" s="63">
        <f t="shared" si="12"/>
        <v>0</v>
      </c>
      <c r="M193" s="63"/>
      <c r="N193" s="63">
        <f t="shared" si="15"/>
        <v>0</v>
      </c>
      <c r="O193" s="63">
        <f t="shared" si="13"/>
        <v>0</v>
      </c>
      <c r="P193" s="63">
        <f t="shared" si="16"/>
        <v>0</v>
      </c>
      <c r="Q193" s="65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</row>
    <row r="194" spans="1:133" hidden="1" x14ac:dyDescent="0.2">
      <c r="A194" s="60">
        <v>7208</v>
      </c>
      <c r="B194" s="61">
        <v>557</v>
      </c>
      <c r="C194" s="62" t="s">
        <v>323</v>
      </c>
      <c r="D194" s="63">
        <f>+'[2]9500-7209-SFY22-A'!E192</f>
        <v>0</v>
      </c>
      <c r="E194" s="63"/>
      <c r="F194" s="63">
        <f t="shared" si="17"/>
        <v>0</v>
      </c>
      <c r="G194" s="63">
        <f>+'[2]9500-7209-SFY23-A'!E192</f>
        <v>0</v>
      </c>
      <c r="H194" s="63"/>
      <c r="I194" s="63">
        <f t="shared" si="14"/>
        <v>0</v>
      </c>
      <c r="J194" s="65"/>
      <c r="K194" s="63"/>
      <c r="L194" s="63">
        <f t="shared" si="12"/>
        <v>0</v>
      </c>
      <c r="M194" s="63"/>
      <c r="N194" s="63">
        <f t="shared" si="15"/>
        <v>0</v>
      </c>
      <c r="O194" s="63">
        <f t="shared" si="13"/>
        <v>0</v>
      </c>
      <c r="P194" s="63">
        <f t="shared" si="16"/>
        <v>0</v>
      </c>
      <c r="Q194" s="65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</row>
    <row r="195" spans="1:133" hidden="1" x14ac:dyDescent="0.2">
      <c r="A195" s="60">
        <v>7208</v>
      </c>
      <c r="B195" s="61">
        <v>558</v>
      </c>
      <c r="C195" s="62" t="s">
        <v>324</v>
      </c>
      <c r="D195" s="63">
        <f>+'[2]9500-7209-SFY22-A'!E193</f>
        <v>0</v>
      </c>
      <c r="E195" s="63"/>
      <c r="F195" s="63">
        <f t="shared" si="17"/>
        <v>0</v>
      </c>
      <c r="G195" s="63">
        <f>+'[2]9500-7209-SFY23-A'!E193</f>
        <v>0</v>
      </c>
      <c r="H195" s="63"/>
      <c r="I195" s="63">
        <f t="shared" si="14"/>
        <v>0</v>
      </c>
      <c r="J195" s="65"/>
      <c r="K195" s="63"/>
      <c r="L195" s="63">
        <f t="shared" si="12"/>
        <v>0</v>
      </c>
      <c r="M195" s="63"/>
      <c r="N195" s="63">
        <f t="shared" si="15"/>
        <v>0</v>
      </c>
      <c r="O195" s="63">
        <f t="shared" si="13"/>
        <v>0</v>
      </c>
      <c r="P195" s="63">
        <f t="shared" si="16"/>
        <v>0</v>
      </c>
      <c r="Q195" s="65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</row>
    <row r="196" spans="1:133" hidden="1" x14ac:dyDescent="0.2">
      <c r="A196" s="60">
        <v>7208</v>
      </c>
      <c r="B196" s="61">
        <v>561</v>
      </c>
      <c r="C196" s="62" t="s">
        <v>325</v>
      </c>
      <c r="D196" s="63">
        <f>+'[2]9500-7209-SFY22-A'!E194</f>
        <v>0</v>
      </c>
      <c r="E196" s="63"/>
      <c r="F196" s="63">
        <f t="shared" si="17"/>
        <v>0</v>
      </c>
      <c r="G196" s="63">
        <f>+'[2]9500-7209-SFY23-A'!E194</f>
        <v>0</v>
      </c>
      <c r="H196" s="63"/>
      <c r="I196" s="63">
        <f t="shared" si="14"/>
        <v>0</v>
      </c>
      <c r="J196" s="65"/>
      <c r="K196" s="63"/>
      <c r="L196" s="63">
        <f t="shared" si="12"/>
        <v>0</v>
      </c>
      <c r="M196" s="63"/>
      <c r="N196" s="63">
        <f t="shared" si="15"/>
        <v>0</v>
      </c>
      <c r="O196" s="63">
        <f t="shared" si="13"/>
        <v>0</v>
      </c>
      <c r="P196" s="63">
        <f t="shared" si="16"/>
        <v>0</v>
      </c>
      <c r="Q196" s="65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</row>
    <row r="197" spans="1:133" hidden="1" x14ac:dyDescent="0.2">
      <c r="A197" s="60">
        <v>7208</v>
      </c>
      <c r="B197" s="61">
        <v>562</v>
      </c>
      <c r="C197" s="62" t="s">
        <v>326</v>
      </c>
      <c r="D197" s="63">
        <f>+'[2]9500-7209-SFY22-A'!E195</f>
        <v>0</v>
      </c>
      <c r="E197" s="63"/>
      <c r="F197" s="63">
        <f t="shared" si="17"/>
        <v>0</v>
      </c>
      <c r="G197" s="63">
        <f>+'[2]9500-7209-SFY23-A'!E195</f>
        <v>0</v>
      </c>
      <c r="H197" s="63"/>
      <c r="I197" s="63">
        <f t="shared" si="14"/>
        <v>0</v>
      </c>
      <c r="J197" s="65"/>
      <c r="K197" s="63"/>
      <c r="L197" s="63">
        <f t="shared" si="12"/>
        <v>0</v>
      </c>
      <c r="M197" s="63"/>
      <c r="N197" s="63">
        <f t="shared" si="15"/>
        <v>0</v>
      </c>
      <c r="O197" s="63">
        <f t="shared" si="13"/>
        <v>0</v>
      </c>
      <c r="P197" s="63">
        <f t="shared" si="16"/>
        <v>0</v>
      </c>
      <c r="Q197" s="65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</row>
    <row r="198" spans="1:133" hidden="1" x14ac:dyDescent="0.2">
      <c r="A198" s="60">
        <v>7208</v>
      </c>
      <c r="B198" s="61">
        <v>563</v>
      </c>
      <c r="C198" s="62" t="s">
        <v>327</v>
      </c>
      <c r="D198" s="63">
        <f>+'[2]9500-7209-SFY22-A'!E196</f>
        <v>0</v>
      </c>
      <c r="E198" s="63"/>
      <c r="F198" s="63">
        <f t="shared" si="17"/>
        <v>0</v>
      </c>
      <c r="G198" s="63">
        <f>+'[2]9500-7209-SFY23-A'!E196</f>
        <v>0</v>
      </c>
      <c r="H198" s="63"/>
      <c r="I198" s="63">
        <f t="shared" si="14"/>
        <v>0</v>
      </c>
      <c r="J198" s="65"/>
      <c r="K198" s="63"/>
      <c r="L198" s="63">
        <f t="shared" si="12"/>
        <v>0</v>
      </c>
      <c r="M198" s="63"/>
      <c r="N198" s="63">
        <f t="shared" si="15"/>
        <v>0</v>
      </c>
      <c r="O198" s="63">
        <f t="shared" si="13"/>
        <v>0</v>
      </c>
      <c r="P198" s="63">
        <f t="shared" si="16"/>
        <v>0</v>
      </c>
      <c r="Q198" s="65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</row>
    <row r="199" spans="1:133" hidden="1" x14ac:dyDescent="0.2">
      <c r="A199" s="60">
        <v>7208</v>
      </c>
      <c r="B199" s="61">
        <v>564</v>
      </c>
      <c r="C199" s="62" t="s">
        <v>328</v>
      </c>
      <c r="D199" s="63">
        <f>+'[2]9500-7209-SFY22-A'!E197</f>
        <v>0</v>
      </c>
      <c r="E199" s="63"/>
      <c r="F199" s="63">
        <f t="shared" si="17"/>
        <v>0</v>
      </c>
      <c r="G199" s="63">
        <f>+'[2]9500-7209-SFY23-A'!E197</f>
        <v>0</v>
      </c>
      <c r="H199" s="63"/>
      <c r="I199" s="63">
        <f t="shared" si="14"/>
        <v>0</v>
      </c>
      <c r="J199" s="65"/>
      <c r="K199" s="63"/>
      <c r="L199" s="63">
        <f t="shared" si="12"/>
        <v>0</v>
      </c>
      <c r="M199" s="63"/>
      <c r="N199" s="63">
        <f t="shared" si="15"/>
        <v>0</v>
      </c>
      <c r="O199" s="63">
        <f t="shared" si="13"/>
        <v>0</v>
      </c>
      <c r="P199" s="63">
        <f t="shared" si="16"/>
        <v>0</v>
      </c>
      <c r="Q199" s="65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</row>
    <row r="200" spans="1:133" hidden="1" x14ac:dyDescent="0.2">
      <c r="A200" s="60">
        <v>7208</v>
      </c>
      <c r="B200" s="61">
        <v>565</v>
      </c>
      <c r="C200" s="62" t="s">
        <v>329</v>
      </c>
      <c r="D200" s="63">
        <f>+'[2]9500-7209-SFY22-A'!E198</f>
        <v>0</v>
      </c>
      <c r="E200" s="63"/>
      <c r="F200" s="63">
        <f t="shared" si="17"/>
        <v>0</v>
      </c>
      <c r="G200" s="63">
        <f>+'[2]9500-7209-SFY23-A'!E198</f>
        <v>0</v>
      </c>
      <c r="H200" s="63"/>
      <c r="I200" s="63">
        <f t="shared" si="14"/>
        <v>0</v>
      </c>
      <c r="J200" s="65"/>
      <c r="K200" s="63"/>
      <c r="L200" s="63">
        <f t="shared" ref="L200:L221" si="18">E200*100%</f>
        <v>0</v>
      </c>
      <c r="M200" s="63"/>
      <c r="N200" s="63">
        <f t="shared" si="15"/>
        <v>0</v>
      </c>
      <c r="O200" s="63">
        <f t="shared" ref="O200:O221" si="19">H200*100%</f>
        <v>0</v>
      </c>
      <c r="P200" s="63">
        <f t="shared" si="16"/>
        <v>0</v>
      </c>
      <c r="Q200" s="65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</row>
    <row r="201" spans="1:133" hidden="1" x14ac:dyDescent="0.2">
      <c r="A201" s="60">
        <v>7208</v>
      </c>
      <c r="B201" s="61">
        <v>566</v>
      </c>
      <c r="C201" s="62" t="s">
        <v>330</v>
      </c>
      <c r="D201" s="63">
        <f>+'[2]9500-7209-SFY22-A'!E199</f>
        <v>0</v>
      </c>
      <c r="E201" s="63"/>
      <c r="F201" s="63">
        <f t="shared" si="17"/>
        <v>0</v>
      </c>
      <c r="G201" s="63">
        <f>+'[2]9500-7209-SFY23-A'!E199</f>
        <v>0</v>
      </c>
      <c r="H201" s="63"/>
      <c r="I201" s="63">
        <f t="shared" ref="I201:I221" si="20">+G201+H201</f>
        <v>0</v>
      </c>
      <c r="J201" s="65"/>
      <c r="K201" s="63"/>
      <c r="L201" s="63">
        <f t="shared" si="18"/>
        <v>0</v>
      </c>
      <c r="M201" s="63"/>
      <c r="N201" s="63">
        <f t="shared" ref="N201:N221" si="21">+L201+M201</f>
        <v>0</v>
      </c>
      <c r="O201" s="63">
        <f t="shared" si="19"/>
        <v>0</v>
      </c>
      <c r="P201" s="63">
        <f t="shared" ref="P201:P221" si="22">+N201+O201</f>
        <v>0</v>
      </c>
      <c r="Q201" s="65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</row>
    <row r="202" spans="1:133" hidden="1" x14ac:dyDescent="0.2">
      <c r="A202" s="60">
        <v>7208</v>
      </c>
      <c r="B202" s="61">
        <v>567</v>
      </c>
      <c r="C202" s="62" t="s">
        <v>331</v>
      </c>
      <c r="D202" s="63">
        <f>+'[2]9500-7209-SFY22-A'!E200</f>
        <v>0</v>
      </c>
      <c r="E202" s="63"/>
      <c r="F202" s="63">
        <f t="shared" ref="F202:F221" si="23">+D202+E202</f>
        <v>0</v>
      </c>
      <c r="G202" s="63">
        <f>+'[2]9500-7209-SFY23-A'!E200</f>
        <v>0</v>
      </c>
      <c r="H202" s="63"/>
      <c r="I202" s="63">
        <f t="shared" si="20"/>
        <v>0</v>
      </c>
      <c r="J202" s="65"/>
      <c r="K202" s="63"/>
      <c r="L202" s="63">
        <f t="shared" si="18"/>
        <v>0</v>
      </c>
      <c r="M202" s="63"/>
      <c r="N202" s="63">
        <f t="shared" si="21"/>
        <v>0</v>
      </c>
      <c r="O202" s="63">
        <f t="shared" si="19"/>
        <v>0</v>
      </c>
      <c r="P202" s="63">
        <f t="shared" si="22"/>
        <v>0</v>
      </c>
      <c r="Q202" s="65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</row>
    <row r="203" spans="1:133" hidden="1" x14ac:dyDescent="0.2">
      <c r="A203" s="60">
        <v>7208</v>
      </c>
      <c r="B203" s="61">
        <v>568</v>
      </c>
      <c r="C203" s="62" t="s">
        <v>332</v>
      </c>
      <c r="D203" s="63">
        <f>+'[2]9500-7209-SFY22-A'!E201</f>
        <v>0</v>
      </c>
      <c r="E203" s="63"/>
      <c r="F203" s="63">
        <f t="shared" si="23"/>
        <v>0</v>
      </c>
      <c r="G203" s="63">
        <f>+'[2]9500-7209-SFY23-A'!E201</f>
        <v>0</v>
      </c>
      <c r="H203" s="63"/>
      <c r="I203" s="63">
        <f t="shared" si="20"/>
        <v>0</v>
      </c>
      <c r="J203" s="65"/>
      <c r="K203" s="63"/>
      <c r="L203" s="63">
        <f t="shared" si="18"/>
        <v>0</v>
      </c>
      <c r="M203" s="63"/>
      <c r="N203" s="63">
        <f t="shared" si="21"/>
        <v>0</v>
      </c>
      <c r="O203" s="63">
        <f t="shared" si="19"/>
        <v>0</v>
      </c>
      <c r="P203" s="63">
        <f t="shared" si="22"/>
        <v>0</v>
      </c>
      <c r="Q203" s="65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</row>
    <row r="204" spans="1:133" hidden="1" x14ac:dyDescent="0.2">
      <c r="A204" s="60">
        <v>7208</v>
      </c>
      <c r="B204" s="61">
        <v>570</v>
      </c>
      <c r="C204" s="62" t="s">
        <v>333</v>
      </c>
      <c r="D204" s="63">
        <f>+'[2]9500-7209-SFY22-A'!E202</f>
        <v>0</v>
      </c>
      <c r="E204" s="63"/>
      <c r="F204" s="63">
        <f t="shared" si="23"/>
        <v>0</v>
      </c>
      <c r="G204" s="63">
        <f>+'[2]9500-7209-SFY23-A'!E202</f>
        <v>0</v>
      </c>
      <c r="H204" s="63"/>
      <c r="I204" s="63">
        <f t="shared" si="20"/>
        <v>0</v>
      </c>
      <c r="J204" s="65"/>
      <c r="K204" s="63"/>
      <c r="L204" s="63">
        <f t="shared" si="18"/>
        <v>0</v>
      </c>
      <c r="M204" s="63"/>
      <c r="N204" s="63">
        <f t="shared" si="21"/>
        <v>0</v>
      </c>
      <c r="O204" s="63">
        <f t="shared" si="19"/>
        <v>0</v>
      </c>
      <c r="P204" s="63">
        <f t="shared" si="22"/>
        <v>0</v>
      </c>
      <c r="Q204" s="65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</row>
    <row r="205" spans="1:133" hidden="1" x14ac:dyDescent="0.2">
      <c r="A205" s="60">
        <v>7208</v>
      </c>
      <c r="B205" s="61">
        <v>571</v>
      </c>
      <c r="C205" s="62" t="s">
        <v>334</v>
      </c>
      <c r="D205" s="63">
        <f>+'[2]9500-7209-SFY22-A'!E203</f>
        <v>0</v>
      </c>
      <c r="E205" s="63"/>
      <c r="F205" s="63">
        <f t="shared" si="23"/>
        <v>0</v>
      </c>
      <c r="G205" s="63">
        <f>+'[2]9500-7209-SFY23-A'!E203</f>
        <v>0</v>
      </c>
      <c r="H205" s="63"/>
      <c r="I205" s="63">
        <f t="shared" si="20"/>
        <v>0</v>
      </c>
      <c r="J205" s="65"/>
      <c r="K205" s="63"/>
      <c r="L205" s="63">
        <f t="shared" si="18"/>
        <v>0</v>
      </c>
      <c r="M205" s="63"/>
      <c r="N205" s="63">
        <f t="shared" si="21"/>
        <v>0</v>
      </c>
      <c r="O205" s="63">
        <f t="shared" si="19"/>
        <v>0</v>
      </c>
      <c r="P205" s="63">
        <f t="shared" si="22"/>
        <v>0</v>
      </c>
      <c r="Q205" s="65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</row>
    <row r="206" spans="1:133" hidden="1" x14ac:dyDescent="0.2">
      <c r="A206" s="60">
        <v>7208</v>
      </c>
      <c r="B206" s="61">
        <v>573</v>
      </c>
      <c r="C206" s="62" t="s">
        <v>335</v>
      </c>
      <c r="D206" s="63">
        <f>+'[2]9500-7209-SFY22-A'!E204</f>
        <v>0</v>
      </c>
      <c r="E206" s="63"/>
      <c r="F206" s="63">
        <f t="shared" si="23"/>
        <v>0</v>
      </c>
      <c r="G206" s="63">
        <f>+'[2]9500-7209-SFY23-A'!E204</f>
        <v>0</v>
      </c>
      <c r="H206" s="63"/>
      <c r="I206" s="63">
        <f t="shared" si="20"/>
        <v>0</v>
      </c>
      <c r="J206" s="65"/>
      <c r="K206" s="63"/>
      <c r="L206" s="63">
        <f t="shared" si="18"/>
        <v>0</v>
      </c>
      <c r="M206" s="63"/>
      <c r="N206" s="63">
        <f t="shared" si="21"/>
        <v>0</v>
      </c>
      <c r="O206" s="63">
        <f t="shared" si="19"/>
        <v>0</v>
      </c>
      <c r="P206" s="63">
        <f t="shared" si="22"/>
        <v>0</v>
      </c>
      <c r="Q206" s="65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</row>
    <row r="207" spans="1:133" hidden="1" x14ac:dyDescent="0.2">
      <c r="A207" s="60">
        <v>7208</v>
      </c>
      <c r="B207" s="61">
        <v>574</v>
      </c>
      <c r="C207" s="62" t="s">
        <v>336</v>
      </c>
      <c r="D207" s="63">
        <f>+'[2]9500-7209-SFY22-A'!E205</f>
        <v>0</v>
      </c>
      <c r="E207" s="63"/>
      <c r="F207" s="63">
        <f t="shared" si="23"/>
        <v>0</v>
      </c>
      <c r="G207" s="63">
        <f>+'[2]9500-7209-SFY23-A'!E205</f>
        <v>0</v>
      </c>
      <c r="H207" s="63"/>
      <c r="I207" s="63">
        <f t="shared" si="20"/>
        <v>0</v>
      </c>
      <c r="J207" s="65"/>
      <c r="K207" s="63"/>
      <c r="L207" s="63">
        <f t="shared" si="18"/>
        <v>0</v>
      </c>
      <c r="M207" s="63"/>
      <c r="N207" s="63">
        <f t="shared" si="21"/>
        <v>0</v>
      </c>
      <c r="O207" s="63">
        <f t="shared" si="19"/>
        <v>0</v>
      </c>
      <c r="P207" s="63">
        <f t="shared" si="22"/>
        <v>0</v>
      </c>
      <c r="Q207" s="65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</row>
    <row r="208" spans="1:133" hidden="1" x14ac:dyDescent="0.2">
      <c r="A208" s="60">
        <v>7208</v>
      </c>
      <c r="B208" s="61">
        <v>575</v>
      </c>
      <c r="C208" s="62" t="s">
        <v>337</v>
      </c>
      <c r="D208" s="63">
        <f>+'[2]9500-7209-SFY22-A'!E206</f>
        <v>0</v>
      </c>
      <c r="E208" s="63"/>
      <c r="F208" s="63">
        <f t="shared" si="23"/>
        <v>0</v>
      </c>
      <c r="G208" s="63">
        <f>+'[2]9500-7209-SFY23-A'!E206</f>
        <v>0</v>
      </c>
      <c r="H208" s="63"/>
      <c r="I208" s="63">
        <f t="shared" si="20"/>
        <v>0</v>
      </c>
      <c r="J208" s="65"/>
      <c r="K208" s="63"/>
      <c r="L208" s="63">
        <f t="shared" si="18"/>
        <v>0</v>
      </c>
      <c r="M208" s="63"/>
      <c r="N208" s="63">
        <f t="shared" si="21"/>
        <v>0</v>
      </c>
      <c r="O208" s="63">
        <f t="shared" si="19"/>
        <v>0</v>
      </c>
      <c r="P208" s="63">
        <f t="shared" si="22"/>
        <v>0</v>
      </c>
      <c r="Q208" s="65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</row>
    <row r="209" spans="1:133" hidden="1" x14ac:dyDescent="0.2">
      <c r="A209" s="60">
        <v>7208</v>
      </c>
      <c r="B209" s="61">
        <v>600</v>
      </c>
      <c r="C209" s="62" t="s">
        <v>338</v>
      </c>
      <c r="D209" s="63">
        <f>+'[2]9500-7209-SFY22-A'!E207</f>
        <v>0</v>
      </c>
      <c r="E209" s="63"/>
      <c r="F209" s="63">
        <f t="shared" si="23"/>
        <v>0</v>
      </c>
      <c r="G209" s="63">
        <f>+'[2]9500-7209-SFY23-A'!E207</f>
        <v>0</v>
      </c>
      <c r="H209" s="63"/>
      <c r="I209" s="63">
        <f t="shared" si="20"/>
        <v>0</v>
      </c>
      <c r="J209" s="65"/>
      <c r="K209" s="63"/>
      <c r="L209" s="63">
        <f t="shared" si="18"/>
        <v>0</v>
      </c>
      <c r="M209" s="63"/>
      <c r="N209" s="63">
        <f t="shared" si="21"/>
        <v>0</v>
      </c>
      <c r="O209" s="63">
        <f t="shared" si="19"/>
        <v>0</v>
      </c>
      <c r="P209" s="63">
        <f t="shared" si="22"/>
        <v>0</v>
      </c>
      <c r="Q209" s="65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</row>
    <row r="210" spans="1:133" hidden="1" x14ac:dyDescent="0.2">
      <c r="A210" s="60">
        <v>7208</v>
      </c>
      <c r="B210" s="61">
        <v>601</v>
      </c>
      <c r="C210" s="62" t="s">
        <v>339</v>
      </c>
      <c r="D210" s="63">
        <f>+'[2]9500-7209-SFY22-A'!E208</f>
        <v>0</v>
      </c>
      <c r="E210" s="63"/>
      <c r="F210" s="63">
        <f t="shared" si="23"/>
        <v>0</v>
      </c>
      <c r="G210" s="63">
        <f>+'[2]9500-7209-SFY23-A'!E208</f>
        <v>0</v>
      </c>
      <c r="H210" s="63"/>
      <c r="I210" s="63">
        <f t="shared" si="20"/>
        <v>0</v>
      </c>
      <c r="J210" s="65"/>
      <c r="K210" s="63"/>
      <c r="L210" s="63">
        <f t="shared" si="18"/>
        <v>0</v>
      </c>
      <c r="M210" s="63"/>
      <c r="N210" s="63">
        <f t="shared" si="21"/>
        <v>0</v>
      </c>
      <c r="O210" s="63">
        <f t="shared" si="19"/>
        <v>0</v>
      </c>
      <c r="P210" s="63">
        <f t="shared" si="22"/>
        <v>0</v>
      </c>
      <c r="Q210" s="65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</row>
    <row r="211" spans="1:133" hidden="1" x14ac:dyDescent="0.2">
      <c r="A211" s="60">
        <v>7208</v>
      </c>
      <c r="B211" s="61">
        <v>602</v>
      </c>
      <c r="C211" s="62" t="s">
        <v>340</v>
      </c>
      <c r="D211" s="63">
        <f>+'[2]9500-7209-SFY22-A'!E209</f>
        <v>0</v>
      </c>
      <c r="E211" s="63"/>
      <c r="F211" s="63">
        <f t="shared" si="23"/>
        <v>0</v>
      </c>
      <c r="G211" s="63">
        <f>+'[2]9500-7209-SFY23-A'!E209</f>
        <v>0</v>
      </c>
      <c r="H211" s="63"/>
      <c r="I211" s="63">
        <f t="shared" si="20"/>
        <v>0</v>
      </c>
      <c r="J211" s="65"/>
      <c r="K211" s="63"/>
      <c r="L211" s="63">
        <f t="shared" si="18"/>
        <v>0</v>
      </c>
      <c r="M211" s="63"/>
      <c r="N211" s="63">
        <f t="shared" si="21"/>
        <v>0</v>
      </c>
      <c r="O211" s="63">
        <f t="shared" si="19"/>
        <v>0</v>
      </c>
      <c r="P211" s="63">
        <f t="shared" si="22"/>
        <v>0</v>
      </c>
      <c r="Q211" s="65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G211" s="47"/>
      <c r="CH211" s="47"/>
      <c r="CI211" s="47"/>
      <c r="CJ211" s="47"/>
      <c r="CK211" s="47"/>
      <c r="CL211" s="47"/>
      <c r="CM211" s="47"/>
      <c r="CN211" s="47"/>
      <c r="CO211" s="47"/>
      <c r="CP211" s="4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</row>
    <row r="212" spans="1:133" hidden="1" x14ac:dyDescent="0.2">
      <c r="A212" s="60">
        <v>7208</v>
      </c>
      <c r="B212" s="61">
        <v>603</v>
      </c>
      <c r="C212" s="62" t="s">
        <v>341</v>
      </c>
      <c r="D212" s="63">
        <f>+'[2]9500-7209-SFY22-A'!E210</f>
        <v>0</v>
      </c>
      <c r="E212" s="63"/>
      <c r="F212" s="63">
        <f t="shared" si="23"/>
        <v>0</v>
      </c>
      <c r="G212" s="63">
        <f>+'[2]9500-7209-SFY23-A'!E210</f>
        <v>0</v>
      </c>
      <c r="H212" s="63"/>
      <c r="I212" s="63">
        <f t="shared" si="20"/>
        <v>0</v>
      </c>
      <c r="J212" s="65"/>
      <c r="K212" s="63"/>
      <c r="L212" s="63">
        <f t="shared" si="18"/>
        <v>0</v>
      </c>
      <c r="M212" s="63"/>
      <c r="N212" s="63">
        <f t="shared" si="21"/>
        <v>0</v>
      </c>
      <c r="O212" s="63">
        <f t="shared" si="19"/>
        <v>0</v>
      </c>
      <c r="P212" s="63">
        <f t="shared" si="22"/>
        <v>0</v>
      </c>
      <c r="Q212" s="65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</row>
    <row r="213" spans="1:133" hidden="1" x14ac:dyDescent="0.2">
      <c r="A213" s="60">
        <v>7208</v>
      </c>
      <c r="B213" s="61">
        <v>604</v>
      </c>
      <c r="C213" s="62" t="s">
        <v>342</v>
      </c>
      <c r="D213" s="63">
        <f>+'[2]9500-7209-SFY22-A'!E211</f>
        <v>0</v>
      </c>
      <c r="E213" s="63"/>
      <c r="F213" s="63">
        <f t="shared" si="23"/>
        <v>0</v>
      </c>
      <c r="G213" s="63">
        <f>+'[2]9500-7209-SFY23-A'!E211</f>
        <v>0</v>
      </c>
      <c r="H213" s="63"/>
      <c r="I213" s="63">
        <f t="shared" si="20"/>
        <v>0</v>
      </c>
      <c r="J213" s="65"/>
      <c r="K213" s="63"/>
      <c r="L213" s="63">
        <f t="shared" si="18"/>
        <v>0</v>
      </c>
      <c r="M213" s="63"/>
      <c r="N213" s="63">
        <f t="shared" si="21"/>
        <v>0</v>
      </c>
      <c r="O213" s="63">
        <f t="shared" si="19"/>
        <v>0</v>
      </c>
      <c r="P213" s="63">
        <f t="shared" si="22"/>
        <v>0</v>
      </c>
      <c r="Q213" s="65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G213" s="47"/>
      <c r="CH213" s="47"/>
      <c r="CI213" s="47"/>
      <c r="CJ213" s="47"/>
      <c r="CK213" s="47"/>
      <c r="CL213" s="47"/>
      <c r="CM213" s="47"/>
      <c r="CN213" s="47"/>
      <c r="CO213" s="47"/>
      <c r="CP213" s="4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</row>
    <row r="214" spans="1:133" hidden="1" x14ac:dyDescent="0.2">
      <c r="A214" s="60">
        <v>7208</v>
      </c>
      <c r="B214" s="61">
        <v>606</v>
      </c>
      <c r="C214" s="62" t="s">
        <v>343</v>
      </c>
      <c r="D214" s="63">
        <f>+'[2]9500-7209-SFY22-A'!E212</f>
        <v>0</v>
      </c>
      <c r="E214" s="63"/>
      <c r="F214" s="63">
        <f t="shared" si="23"/>
        <v>0</v>
      </c>
      <c r="G214" s="63">
        <f>+'[2]9500-7209-SFY23-A'!E212</f>
        <v>0</v>
      </c>
      <c r="H214" s="63"/>
      <c r="I214" s="63">
        <f t="shared" si="20"/>
        <v>0</v>
      </c>
      <c r="J214" s="65"/>
      <c r="K214" s="63"/>
      <c r="L214" s="63">
        <f t="shared" si="18"/>
        <v>0</v>
      </c>
      <c r="M214" s="63"/>
      <c r="N214" s="63">
        <f t="shared" si="21"/>
        <v>0</v>
      </c>
      <c r="O214" s="63">
        <f t="shared" si="19"/>
        <v>0</v>
      </c>
      <c r="P214" s="63">
        <f t="shared" si="22"/>
        <v>0</v>
      </c>
      <c r="Q214" s="65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</row>
    <row r="215" spans="1:133" hidden="1" x14ac:dyDescent="0.2">
      <c r="A215" s="60">
        <v>7208</v>
      </c>
      <c r="B215" s="61">
        <v>607</v>
      </c>
      <c r="C215" s="62" t="s">
        <v>344</v>
      </c>
      <c r="D215" s="63">
        <f>+'[2]9500-7209-SFY22-A'!E213</f>
        <v>0</v>
      </c>
      <c r="E215" s="63"/>
      <c r="F215" s="63">
        <f t="shared" si="23"/>
        <v>0</v>
      </c>
      <c r="G215" s="63">
        <f>+'[2]9500-7209-SFY23-A'!E213</f>
        <v>0</v>
      </c>
      <c r="H215" s="63"/>
      <c r="I215" s="63">
        <f t="shared" si="20"/>
        <v>0</v>
      </c>
      <c r="J215" s="65"/>
      <c r="K215" s="63"/>
      <c r="L215" s="63">
        <f t="shared" si="18"/>
        <v>0</v>
      </c>
      <c r="M215" s="63"/>
      <c r="N215" s="63">
        <f t="shared" si="21"/>
        <v>0</v>
      </c>
      <c r="O215" s="63">
        <f t="shared" si="19"/>
        <v>0</v>
      </c>
      <c r="P215" s="63">
        <f t="shared" si="22"/>
        <v>0</v>
      </c>
      <c r="Q215" s="65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G215" s="47"/>
      <c r="CH215" s="47"/>
      <c r="CI215" s="47"/>
      <c r="CJ215" s="47"/>
      <c r="CK215" s="47"/>
      <c r="CL215" s="47"/>
      <c r="CM215" s="47"/>
      <c r="CN215" s="47"/>
      <c r="CO215" s="47"/>
      <c r="CP215" s="4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</row>
    <row r="216" spans="1:133" hidden="1" x14ac:dyDescent="0.2">
      <c r="A216" s="60">
        <v>7208</v>
      </c>
      <c r="B216" s="61">
        <v>608</v>
      </c>
      <c r="C216" s="62" t="s">
        <v>345</v>
      </c>
      <c r="D216" s="63">
        <f>+'[2]9500-7209-SFY22-A'!E214</f>
        <v>0</v>
      </c>
      <c r="E216" s="63"/>
      <c r="F216" s="63">
        <f t="shared" si="23"/>
        <v>0</v>
      </c>
      <c r="G216" s="63">
        <f>+'[2]9500-7209-SFY23-A'!E214</f>
        <v>0</v>
      </c>
      <c r="H216" s="63"/>
      <c r="I216" s="63">
        <f t="shared" si="20"/>
        <v>0</v>
      </c>
      <c r="J216" s="65"/>
      <c r="K216" s="63"/>
      <c r="L216" s="63">
        <f t="shared" si="18"/>
        <v>0</v>
      </c>
      <c r="M216" s="63"/>
      <c r="N216" s="63">
        <f t="shared" si="21"/>
        <v>0</v>
      </c>
      <c r="O216" s="63">
        <f t="shared" si="19"/>
        <v>0</v>
      </c>
      <c r="P216" s="63">
        <f t="shared" si="22"/>
        <v>0</v>
      </c>
      <c r="Q216" s="65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G216" s="47"/>
      <c r="CH216" s="47"/>
      <c r="CI216" s="47"/>
      <c r="CJ216" s="47"/>
      <c r="CK216" s="47"/>
      <c r="CL216" s="47"/>
      <c r="CM216" s="47"/>
      <c r="CN216" s="47"/>
      <c r="CO216" s="47"/>
      <c r="CP216" s="4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</row>
    <row r="217" spans="1:133" hidden="1" x14ac:dyDescent="0.2">
      <c r="A217" s="60">
        <v>7208</v>
      </c>
      <c r="B217" s="61">
        <v>609</v>
      </c>
      <c r="C217" s="62" t="s">
        <v>346</v>
      </c>
      <c r="D217" s="63">
        <f>+'[2]9500-7209-SFY22-A'!E215</f>
        <v>0</v>
      </c>
      <c r="E217" s="63"/>
      <c r="F217" s="63">
        <f t="shared" si="23"/>
        <v>0</v>
      </c>
      <c r="G217" s="63">
        <f>+'[2]9500-7209-SFY23-A'!E215</f>
        <v>0</v>
      </c>
      <c r="H217" s="63"/>
      <c r="I217" s="63">
        <f t="shared" si="20"/>
        <v>0</v>
      </c>
      <c r="J217" s="65"/>
      <c r="K217" s="63"/>
      <c r="L217" s="63">
        <f t="shared" si="18"/>
        <v>0</v>
      </c>
      <c r="M217" s="63"/>
      <c r="N217" s="63">
        <f t="shared" si="21"/>
        <v>0</v>
      </c>
      <c r="O217" s="63">
        <f t="shared" si="19"/>
        <v>0</v>
      </c>
      <c r="P217" s="63">
        <f t="shared" si="22"/>
        <v>0</v>
      </c>
      <c r="Q217" s="65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G217" s="47"/>
      <c r="CH217" s="47"/>
      <c r="CI217" s="47"/>
      <c r="CJ217" s="47"/>
      <c r="CK217" s="47"/>
      <c r="CL217" s="47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</row>
    <row r="218" spans="1:133" hidden="1" x14ac:dyDescent="0.2">
      <c r="A218" s="60">
        <v>7208</v>
      </c>
      <c r="B218" s="61">
        <v>610</v>
      </c>
      <c r="C218" s="62" t="s">
        <v>347</v>
      </c>
      <c r="D218" s="63">
        <f>+'[2]9500-7209-SFY22-A'!E216</f>
        <v>0</v>
      </c>
      <c r="E218" s="63"/>
      <c r="F218" s="63">
        <f t="shared" si="23"/>
        <v>0</v>
      </c>
      <c r="G218" s="63">
        <f>+'[2]9500-7209-SFY23-A'!E216</f>
        <v>0</v>
      </c>
      <c r="H218" s="63"/>
      <c r="I218" s="63">
        <f t="shared" si="20"/>
        <v>0</v>
      </c>
      <c r="J218" s="65"/>
      <c r="K218" s="63"/>
      <c r="L218" s="63">
        <f t="shared" si="18"/>
        <v>0</v>
      </c>
      <c r="M218" s="63"/>
      <c r="N218" s="63">
        <f t="shared" si="21"/>
        <v>0</v>
      </c>
      <c r="O218" s="63">
        <f t="shared" si="19"/>
        <v>0</v>
      </c>
      <c r="P218" s="63">
        <f t="shared" si="22"/>
        <v>0</v>
      </c>
      <c r="Q218" s="65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</row>
    <row r="219" spans="1:133" hidden="1" x14ac:dyDescent="0.2">
      <c r="A219" s="60">
        <v>7208</v>
      </c>
      <c r="B219" s="61">
        <v>611</v>
      </c>
      <c r="C219" s="62" t="s">
        <v>348</v>
      </c>
      <c r="D219" s="63">
        <f>+'[2]9500-7209-SFY22-A'!E217</f>
        <v>0</v>
      </c>
      <c r="E219" s="63"/>
      <c r="F219" s="63">
        <f t="shared" si="23"/>
        <v>0</v>
      </c>
      <c r="G219" s="63">
        <f>+'[2]9500-7209-SFY23-A'!E217</f>
        <v>0</v>
      </c>
      <c r="H219" s="63"/>
      <c r="I219" s="63">
        <f t="shared" si="20"/>
        <v>0</v>
      </c>
      <c r="J219" s="65"/>
      <c r="K219" s="63"/>
      <c r="L219" s="63">
        <f t="shared" si="18"/>
        <v>0</v>
      </c>
      <c r="M219" s="63"/>
      <c r="N219" s="63">
        <f t="shared" si="21"/>
        <v>0</v>
      </c>
      <c r="O219" s="63">
        <f t="shared" si="19"/>
        <v>0</v>
      </c>
      <c r="P219" s="63">
        <f t="shared" si="22"/>
        <v>0</v>
      </c>
      <c r="Q219" s="65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G219" s="47"/>
      <c r="CH219" s="47"/>
      <c r="CI219" s="47"/>
      <c r="CJ219" s="47"/>
      <c r="CK219" s="47"/>
      <c r="CL219" s="47"/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</row>
    <row r="220" spans="1:133" x14ac:dyDescent="0.2">
      <c r="A220" s="60">
        <v>7208</v>
      </c>
      <c r="B220" s="61">
        <v>612</v>
      </c>
      <c r="C220" s="62" t="s">
        <v>349</v>
      </c>
      <c r="D220" s="63">
        <f>+'[2]9500-7209-SFY22-A'!E218</f>
        <v>0</v>
      </c>
      <c r="E220" s="63"/>
      <c r="F220" s="63">
        <f t="shared" si="23"/>
        <v>0</v>
      </c>
      <c r="G220" s="63">
        <f>+'[2]9500-7209-SFY23-A'!E218</f>
        <v>0</v>
      </c>
      <c r="H220" s="63"/>
      <c r="I220" s="63">
        <f t="shared" si="20"/>
        <v>0</v>
      </c>
      <c r="J220" s="65"/>
      <c r="K220" s="63"/>
      <c r="L220" s="63">
        <f t="shared" si="18"/>
        <v>0</v>
      </c>
      <c r="M220" s="63"/>
      <c r="N220" s="63">
        <f t="shared" si="21"/>
        <v>0</v>
      </c>
      <c r="O220" s="63">
        <f t="shared" si="19"/>
        <v>0</v>
      </c>
      <c r="P220" s="63">
        <f t="shared" si="22"/>
        <v>0</v>
      </c>
      <c r="Q220" s="65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G220" s="47"/>
      <c r="CH220" s="47"/>
      <c r="CI220" s="47"/>
      <c r="CJ220" s="47"/>
      <c r="CK220" s="47"/>
      <c r="CL220" s="47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</row>
    <row r="221" spans="1:133" x14ac:dyDescent="0.2">
      <c r="A221" s="60">
        <v>7208</v>
      </c>
      <c r="B221" s="61">
        <v>617</v>
      </c>
      <c r="C221" s="62" t="s">
        <v>350</v>
      </c>
      <c r="D221" s="63">
        <f>+'[2]9500-7209-SFY22-A'!E219</f>
        <v>0</v>
      </c>
      <c r="E221" s="63"/>
      <c r="F221" s="63">
        <f t="shared" si="23"/>
        <v>0</v>
      </c>
      <c r="G221" s="63">
        <f>+'[2]9500-7209-SFY23-A'!E219</f>
        <v>0</v>
      </c>
      <c r="H221" s="63"/>
      <c r="I221" s="63">
        <f t="shared" si="20"/>
        <v>0</v>
      </c>
      <c r="J221" s="65"/>
      <c r="K221" s="63"/>
      <c r="L221" s="63">
        <f t="shared" si="18"/>
        <v>0</v>
      </c>
      <c r="M221" s="63"/>
      <c r="N221" s="63">
        <f t="shared" si="21"/>
        <v>0</v>
      </c>
      <c r="O221" s="63">
        <f t="shared" si="19"/>
        <v>0</v>
      </c>
      <c r="P221" s="63">
        <f t="shared" si="22"/>
        <v>0</v>
      </c>
      <c r="Q221" s="65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G221" s="47"/>
      <c r="CH221" s="47"/>
      <c r="CI221" s="47"/>
      <c r="CJ221" s="47"/>
      <c r="CK221" s="47"/>
      <c r="CL221" s="47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</row>
    <row r="222" spans="1:133" s="71" customFormat="1" x14ac:dyDescent="0.2">
      <c r="A222" s="60"/>
      <c r="B222" s="67"/>
      <c r="C222" s="67" t="s">
        <v>351</v>
      </c>
      <c r="D222" s="68">
        <f>SUM(D7:D221)</f>
        <v>1519244</v>
      </c>
      <c r="E222" s="68">
        <f t="shared" ref="E222:H222" si="24">SUM(E7:E221)</f>
        <v>50000</v>
      </c>
      <c r="F222" s="68">
        <f t="shared" si="24"/>
        <v>1569244</v>
      </c>
      <c r="G222" s="68">
        <f>SUM(G7:G221)+1</f>
        <v>1556447</v>
      </c>
      <c r="H222" s="68">
        <f t="shared" si="24"/>
        <v>50000</v>
      </c>
      <c r="I222" s="68">
        <f>SUM(I7:I221)+1</f>
        <v>1606447</v>
      </c>
      <c r="J222" s="70"/>
      <c r="K222" s="68"/>
      <c r="L222" s="68">
        <f>SUM(L7:L221)</f>
        <v>0</v>
      </c>
      <c r="M222" s="68">
        <f t="shared" ref="M222:BX222" si="25">SUM(M7:M221)</f>
        <v>0</v>
      </c>
      <c r="N222" s="68">
        <f>SUM(N7:N221)</f>
        <v>50000</v>
      </c>
      <c r="O222" s="68">
        <f>SUM(O7:O221)</f>
        <v>0</v>
      </c>
      <c r="P222" s="68">
        <f t="shared" si="25"/>
        <v>0</v>
      </c>
      <c r="Q222" s="70">
        <f>SUM(Q7:Q77)</f>
        <v>50000</v>
      </c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89"/>
      <c r="BE222" s="89"/>
      <c r="BF222" s="89"/>
      <c r="BG222" s="89"/>
      <c r="BH222" s="89"/>
      <c r="BI222" s="89"/>
      <c r="BJ222" s="89"/>
      <c r="BK222" s="89"/>
      <c r="BL222" s="89"/>
      <c r="BM222" s="89"/>
      <c r="BN222" s="89"/>
      <c r="BO222" s="89"/>
      <c r="BP222" s="89"/>
      <c r="BQ222" s="89"/>
      <c r="BR222" s="89"/>
      <c r="BS222" s="89"/>
      <c r="BT222" s="89"/>
      <c r="BU222" s="89"/>
      <c r="BV222" s="89"/>
      <c r="BW222" s="89"/>
      <c r="BX222" s="89"/>
      <c r="BY222" s="89"/>
      <c r="BZ222" s="89"/>
      <c r="CA222" s="89"/>
      <c r="CB222" s="89"/>
      <c r="CC222" s="89"/>
      <c r="CD222" s="89"/>
      <c r="CE222" s="89"/>
      <c r="CF222" s="89"/>
      <c r="CG222" s="89"/>
      <c r="CH222" s="89"/>
      <c r="CI222" s="89"/>
      <c r="CJ222" s="89"/>
      <c r="CK222" s="89"/>
      <c r="CL222" s="89"/>
      <c r="CM222" s="89"/>
      <c r="CN222" s="89"/>
      <c r="CO222" s="89"/>
      <c r="CP222" s="89"/>
      <c r="CQ222" s="89"/>
      <c r="CR222" s="89"/>
      <c r="CS222" s="89"/>
      <c r="CT222" s="89"/>
      <c r="CU222" s="89"/>
      <c r="CV222" s="89"/>
      <c r="CW222" s="89"/>
      <c r="CX222" s="89"/>
      <c r="CY222" s="89"/>
      <c r="CZ222" s="89"/>
      <c r="DA222" s="89"/>
      <c r="DB222" s="89"/>
      <c r="DC222" s="89"/>
      <c r="DD222" s="89"/>
      <c r="DE222" s="89"/>
      <c r="DF222" s="89"/>
      <c r="DG222" s="89"/>
      <c r="DH222" s="89"/>
      <c r="DI222" s="89"/>
      <c r="DJ222" s="89"/>
      <c r="DK222" s="89"/>
      <c r="DL222" s="89"/>
      <c r="DM222" s="89"/>
      <c r="DN222" s="89"/>
      <c r="DO222" s="89"/>
      <c r="DP222" s="89"/>
      <c r="DQ222" s="89"/>
      <c r="DR222" s="89"/>
      <c r="DS222" s="89"/>
      <c r="DT222" s="89"/>
      <c r="DU222" s="89"/>
      <c r="DV222" s="89"/>
      <c r="DW222" s="89"/>
      <c r="DX222" s="89"/>
      <c r="DY222" s="89"/>
      <c r="DZ222" s="89"/>
      <c r="EA222" s="89"/>
      <c r="EB222" s="89"/>
      <c r="EC222" s="89"/>
    </row>
    <row r="223" spans="1:133" x14ac:dyDescent="0.2">
      <c r="A223" s="72" t="s">
        <v>352</v>
      </c>
      <c r="B223" s="62"/>
      <c r="C223" s="62"/>
      <c r="D223" s="63"/>
      <c r="E223" s="63"/>
      <c r="F223" s="63"/>
      <c r="G223" s="63">
        <f>+'[2]9500-7209-SFY23-A'!E221</f>
        <v>0</v>
      </c>
      <c r="H223" s="63"/>
      <c r="I223" s="63"/>
      <c r="J223" s="65"/>
      <c r="K223" s="63"/>
      <c r="L223" s="63"/>
      <c r="M223" s="63"/>
      <c r="N223" s="63"/>
      <c r="O223" s="63"/>
      <c r="P223" s="63"/>
      <c r="Q223" s="65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47"/>
      <c r="AQ223" s="47"/>
      <c r="AR223" s="47"/>
      <c r="AS223" s="47"/>
      <c r="AT223" s="47"/>
      <c r="AU223" s="47"/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  <c r="BZ223" s="47"/>
      <c r="CA223" s="47"/>
      <c r="CB223" s="47"/>
      <c r="CC223" s="47"/>
      <c r="CD223" s="47"/>
      <c r="CE223" s="47"/>
      <c r="CF223" s="47"/>
      <c r="CG223" s="47"/>
      <c r="CH223" s="47"/>
      <c r="CI223" s="47"/>
      <c r="CJ223" s="47"/>
      <c r="CK223" s="47"/>
      <c r="CL223" s="47"/>
      <c r="CM223" s="47"/>
      <c r="CN223" s="47"/>
      <c r="CO223" s="47"/>
      <c r="CP223" s="4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</row>
    <row r="224" spans="1:133" x14ac:dyDescent="0.2">
      <c r="A224" s="60">
        <v>408182</v>
      </c>
      <c r="B224" s="73" t="s">
        <v>353</v>
      </c>
      <c r="C224" s="62" t="s">
        <v>354</v>
      </c>
      <c r="D224" s="63">
        <v>570595</v>
      </c>
      <c r="E224" s="63">
        <v>0</v>
      </c>
      <c r="F224" s="63">
        <f>SUM(D224:E224)</f>
        <v>570595</v>
      </c>
      <c r="G224" s="63">
        <v>586971</v>
      </c>
      <c r="H224" s="63">
        <v>0</v>
      </c>
      <c r="I224" s="63">
        <f>SUM(G224:H224)</f>
        <v>586971</v>
      </c>
      <c r="J224" s="63"/>
      <c r="K224" s="74" t="s">
        <v>355</v>
      </c>
      <c r="L224" s="75">
        <f>L222-E224</f>
        <v>0</v>
      </c>
      <c r="M224" s="76"/>
      <c r="N224" s="76"/>
      <c r="O224" s="75">
        <v>0</v>
      </c>
      <c r="P224" s="76"/>
      <c r="Q224" s="7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G224" s="47"/>
      <c r="CH224" s="47"/>
      <c r="CI224" s="47"/>
      <c r="CJ224" s="47"/>
      <c r="CK224" s="47"/>
      <c r="CL224" s="47"/>
      <c r="CM224" s="47"/>
      <c r="CN224" s="47"/>
      <c r="CO224" s="47"/>
      <c r="CP224" s="4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</row>
    <row r="225" spans="1:133" x14ac:dyDescent="0.2">
      <c r="A225" s="60">
        <v>407688</v>
      </c>
      <c r="B225" s="73" t="s">
        <v>353</v>
      </c>
      <c r="C225" s="62" t="s">
        <v>354</v>
      </c>
      <c r="D225" s="63">
        <v>0</v>
      </c>
      <c r="E225" s="63"/>
      <c r="F225" s="63">
        <v>0</v>
      </c>
      <c r="G225" s="63">
        <v>0</v>
      </c>
      <c r="H225" s="63"/>
      <c r="I225" s="63">
        <f>SUM(G225:H225)</f>
        <v>0</v>
      </c>
      <c r="J225" s="63"/>
      <c r="K225" s="74"/>
      <c r="L225" s="75"/>
      <c r="M225" s="76"/>
      <c r="N225" s="76"/>
      <c r="O225" s="75"/>
      <c r="P225" s="76"/>
      <c r="Q225" s="7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G225" s="47"/>
      <c r="CH225" s="47"/>
      <c r="CI225" s="47"/>
      <c r="CJ225" s="47"/>
      <c r="CK225" s="47"/>
      <c r="CL225" s="47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</row>
    <row r="226" spans="1:133" x14ac:dyDescent="0.2">
      <c r="A226" s="60">
        <v>407085</v>
      </c>
      <c r="B226" s="73" t="s">
        <v>371</v>
      </c>
      <c r="C226" s="62" t="s">
        <v>356</v>
      </c>
      <c r="D226" s="63">
        <v>4357</v>
      </c>
      <c r="E226" s="63"/>
      <c r="F226" s="63">
        <f t="shared" ref="F226:F227" si="26">SUM(D226:E226)</f>
        <v>4357</v>
      </c>
      <c r="G226" s="63">
        <v>4357</v>
      </c>
      <c r="H226" s="63">
        <v>0</v>
      </c>
      <c r="I226" s="63">
        <f t="shared" ref="I226:I228" si="27">SUM(G226:H226)</f>
        <v>4357</v>
      </c>
      <c r="J226" s="63"/>
      <c r="K226" s="74" t="s">
        <v>355</v>
      </c>
      <c r="L226" s="76"/>
      <c r="M226" s="75">
        <f>M222-E226</f>
        <v>0</v>
      </c>
      <c r="N226" s="76"/>
      <c r="O226" s="76"/>
      <c r="P226" s="75">
        <v>0</v>
      </c>
      <c r="Q226" s="7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G226" s="47"/>
      <c r="CH226" s="47"/>
      <c r="CI226" s="47"/>
      <c r="CJ226" s="47"/>
      <c r="CK226" s="47"/>
      <c r="CL226" s="47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</row>
    <row r="227" spans="1:133" ht="13.5" thickBot="1" x14ac:dyDescent="0.25">
      <c r="A227" s="62"/>
      <c r="B227" s="60" t="s">
        <v>357</v>
      </c>
      <c r="C227" s="62" t="s">
        <v>358</v>
      </c>
      <c r="D227" s="63">
        <v>944292</v>
      </c>
      <c r="E227" s="63">
        <v>50000</v>
      </c>
      <c r="F227" s="63">
        <f t="shared" si="26"/>
        <v>994292</v>
      </c>
      <c r="G227" s="63">
        <v>965119</v>
      </c>
      <c r="H227" s="63">
        <v>50000</v>
      </c>
      <c r="I227" s="63">
        <f t="shared" si="27"/>
        <v>1015119</v>
      </c>
      <c r="J227" s="63"/>
      <c r="K227" s="78" t="s">
        <v>355</v>
      </c>
      <c r="L227" s="79"/>
      <c r="M227" s="79"/>
      <c r="N227" s="80">
        <f>N222-E227</f>
        <v>0</v>
      </c>
      <c r="O227" s="79"/>
      <c r="P227" s="79"/>
      <c r="Q227" s="81">
        <f>Q222-H227</f>
        <v>0</v>
      </c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G227" s="47"/>
      <c r="CH227" s="47"/>
      <c r="CI227" s="47"/>
      <c r="CJ227" s="47"/>
      <c r="CK227" s="47"/>
      <c r="CL227" s="47"/>
      <c r="CM227" s="47"/>
      <c r="CN227" s="47"/>
      <c r="CO227" s="47"/>
      <c r="CP227" s="4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</row>
    <row r="228" spans="1:133" x14ac:dyDescent="0.2">
      <c r="A228" s="62"/>
      <c r="B228" s="62"/>
      <c r="C228" s="67" t="s">
        <v>359</v>
      </c>
      <c r="D228" s="63">
        <f>SUM(D224:D227)</f>
        <v>1519244</v>
      </c>
      <c r="E228" s="63">
        <f t="shared" ref="E228:H228" si="28">SUM(E224:E227)</f>
        <v>50000</v>
      </c>
      <c r="F228" s="63">
        <f t="shared" si="28"/>
        <v>1569244</v>
      </c>
      <c r="G228" s="63">
        <f>SUM(G224:G227)+1</f>
        <v>1556448</v>
      </c>
      <c r="H228" s="63">
        <f t="shared" si="28"/>
        <v>50000</v>
      </c>
      <c r="I228" s="63">
        <f t="shared" si="27"/>
        <v>1606448</v>
      </c>
      <c r="J228" s="63"/>
      <c r="K228" s="63"/>
      <c r="L228" s="63"/>
      <c r="M228" s="63"/>
      <c r="N228" s="63"/>
      <c r="O228" s="63"/>
      <c r="P228" s="63"/>
      <c r="Q228" s="63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</row>
    <row r="229" spans="1:133" x14ac:dyDescent="0.2"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</row>
    <row r="230" spans="1:133" x14ac:dyDescent="0.2"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</row>
    <row r="231" spans="1:133" x14ac:dyDescent="0.2">
      <c r="A231" s="82" t="s">
        <v>360</v>
      </c>
      <c r="B231" s="83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G231" s="47"/>
      <c r="CH231" s="47"/>
      <c r="CI231" s="47"/>
      <c r="CJ231" s="47"/>
      <c r="CK231" s="47"/>
      <c r="CL231" s="47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</row>
    <row r="232" spans="1:133" x14ac:dyDescent="0.2">
      <c r="A232" s="83" t="s">
        <v>519</v>
      </c>
      <c r="B232" s="83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G232" s="47"/>
      <c r="CH232" s="47"/>
      <c r="CI232" s="47"/>
      <c r="CJ232" s="47"/>
      <c r="CK232" s="47"/>
      <c r="CL232" s="47"/>
      <c r="CM232" s="47"/>
      <c r="CN232" s="47"/>
      <c r="CO232" s="47"/>
      <c r="CP232" s="4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</row>
    <row r="233" spans="1:133" x14ac:dyDescent="0.2">
      <c r="A233" s="83"/>
      <c r="B233" s="83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G233" s="47"/>
      <c r="CH233" s="47"/>
      <c r="CI233" s="47"/>
      <c r="CJ233" s="47"/>
      <c r="CK233" s="47"/>
      <c r="CL233" s="47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</row>
    <row r="234" spans="1:133" x14ac:dyDescent="0.2">
      <c r="A234" s="83"/>
      <c r="B234" s="83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G234" s="47"/>
      <c r="CH234" s="47"/>
      <c r="CI234" s="47"/>
      <c r="CJ234" s="47"/>
      <c r="CK234" s="47"/>
      <c r="CL234" s="47"/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</row>
    <row r="235" spans="1:133" x14ac:dyDescent="0.2">
      <c r="A235" s="83"/>
      <c r="B235" s="83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</row>
    <row r="236" spans="1:133" x14ac:dyDescent="0.2"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G236" s="47"/>
      <c r="CH236" s="47"/>
      <c r="CI236" s="47"/>
      <c r="CJ236" s="47"/>
      <c r="CK236" s="47"/>
      <c r="CL236" s="47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</row>
    <row r="237" spans="1:133" x14ac:dyDescent="0.2"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G237" s="47"/>
      <c r="CH237" s="47"/>
      <c r="CI237" s="47"/>
      <c r="CJ237" s="47"/>
      <c r="CK237" s="47"/>
      <c r="CL237" s="47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</row>
    <row r="238" spans="1:133" x14ac:dyDescent="0.2"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G238" s="47"/>
      <c r="CH238" s="47"/>
      <c r="CI238" s="47"/>
      <c r="CJ238" s="47"/>
      <c r="CK238" s="47"/>
      <c r="CL238" s="47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</row>
    <row r="239" spans="1:133" x14ac:dyDescent="0.2"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G239" s="47"/>
      <c r="CH239" s="47"/>
      <c r="CI239" s="47"/>
      <c r="CJ239" s="47"/>
      <c r="CK239" s="47"/>
      <c r="CL239" s="47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</row>
    <row r="240" spans="1:133" x14ac:dyDescent="0.2"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</row>
    <row r="241" spans="4:133" x14ac:dyDescent="0.2"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</row>
    <row r="242" spans="4:133" x14ac:dyDescent="0.2">
      <c r="D242" s="47"/>
      <c r="E242" s="47"/>
      <c r="F242" s="47"/>
      <c r="G242" s="47"/>
      <c r="H242" s="93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G242" s="47"/>
      <c r="CH242" s="47"/>
      <c r="CI242" s="47"/>
      <c r="CJ242" s="47"/>
      <c r="CK242" s="47"/>
      <c r="CL242" s="47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</row>
    <row r="243" spans="4:133" x14ac:dyDescent="0.2">
      <c r="D243" s="47"/>
      <c r="E243" s="47"/>
      <c r="F243" s="47"/>
      <c r="G243" s="47"/>
      <c r="H243" s="93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</row>
    <row r="244" spans="4:133" x14ac:dyDescent="0.2">
      <c r="D244" s="47"/>
      <c r="E244" s="47"/>
      <c r="F244" s="47"/>
      <c r="G244" s="47"/>
      <c r="H244" s="93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</row>
    <row r="245" spans="4:133" x14ac:dyDescent="0.2">
      <c r="D245" s="47"/>
      <c r="E245" s="47"/>
      <c r="F245" s="47"/>
      <c r="G245" s="47"/>
      <c r="H245" s="93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</row>
    <row r="246" spans="4:133" x14ac:dyDescent="0.2">
      <c r="D246" s="47"/>
      <c r="E246" s="47"/>
      <c r="F246" s="47"/>
      <c r="G246" s="47"/>
      <c r="H246" s="93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</row>
    <row r="247" spans="4:133" x14ac:dyDescent="0.2">
      <c r="D247" s="47"/>
      <c r="E247" s="47"/>
      <c r="F247" s="47"/>
      <c r="G247" s="47"/>
      <c r="H247" s="93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</row>
    <row r="248" spans="4:133" x14ac:dyDescent="0.2">
      <c r="D248" s="47"/>
      <c r="E248" s="47"/>
      <c r="F248" s="47"/>
      <c r="G248" s="47"/>
      <c r="H248" s="93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</row>
    <row r="249" spans="4:133" x14ac:dyDescent="0.2">
      <c r="D249" s="47"/>
      <c r="E249" s="47"/>
      <c r="F249" s="47"/>
      <c r="G249" s="202"/>
      <c r="H249" s="203"/>
      <c r="I249" s="202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</row>
    <row r="250" spans="4:133" x14ac:dyDescent="0.2">
      <c r="D250" s="47"/>
      <c r="E250" s="47"/>
      <c r="F250" s="47"/>
      <c r="G250" s="47"/>
      <c r="H250" s="93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</row>
    <row r="251" spans="4:133" x14ac:dyDescent="0.2">
      <c r="D251" s="47"/>
      <c r="E251" s="47"/>
      <c r="F251" s="47"/>
      <c r="G251" s="47"/>
      <c r="H251" s="93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</row>
    <row r="252" spans="4:133" x14ac:dyDescent="0.2"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</row>
    <row r="253" spans="4:133" x14ac:dyDescent="0.2"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</row>
    <row r="254" spans="4:133" x14ac:dyDescent="0.2">
      <c r="D254" s="47"/>
      <c r="E254" s="47"/>
      <c r="F254" s="47"/>
      <c r="G254" s="47"/>
      <c r="H254" s="204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</row>
    <row r="255" spans="4:133" x14ac:dyDescent="0.2">
      <c r="D255" s="47"/>
      <c r="E255" s="47"/>
      <c r="F255" s="47"/>
      <c r="G255" s="47"/>
      <c r="H255" s="204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</row>
    <row r="256" spans="4:133" x14ac:dyDescent="0.2"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</row>
    <row r="257" spans="4:133" x14ac:dyDescent="0.2"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</row>
    <row r="258" spans="4:133" x14ac:dyDescent="0.2"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</row>
    <row r="259" spans="4:133" x14ac:dyDescent="0.2"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G259" s="47"/>
      <c r="CH259" s="47"/>
      <c r="CI259" s="47"/>
      <c r="CJ259" s="47"/>
      <c r="CK259" s="47"/>
      <c r="CL259" s="47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</row>
    <row r="260" spans="4:133" x14ac:dyDescent="0.2"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</row>
    <row r="261" spans="4:133" x14ac:dyDescent="0.2">
      <c r="D261" s="47"/>
      <c r="E261" s="47"/>
      <c r="F261" s="47"/>
      <c r="G261" s="202"/>
      <c r="H261" s="203"/>
      <c r="I261" s="202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G261" s="47"/>
      <c r="CH261" s="47"/>
      <c r="CI261" s="47"/>
      <c r="CJ261" s="47"/>
      <c r="CK261" s="47"/>
      <c r="CL261" s="47"/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</row>
    <row r="262" spans="4:133" x14ac:dyDescent="0.2">
      <c r="D262" s="47"/>
      <c r="E262" s="47"/>
      <c r="F262" s="47"/>
      <c r="G262" s="47"/>
      <c r="H262" s="93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</row>
    <row r="263" spans="4:133" x14ac:dyDescent="0.2">
      <c r="D263" s="47"/>
      <c r="E263" s="47"/>
      <c r="F263" s="47"/>
      <c r="G263" s="47"/>
      <c r="H263" s="93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G263" s="47"/>
      <c r="CH263" s="47"/>
      <c r="CI263" s="47"/>
      <c r="CJ263" s="47"/>
      <c r="CK263" s="47"/>
      <c r="CL263" s="47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</row>
    <row r="264" spans="4:133" x14ac:dyDescent="0.2"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</row>
    <row r="265" spans="4:133" x14ac:dyDescent="0.2"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</row>
    <row r="266" spans="4:133" x14ac:dyDescent="0.2"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</row>
    <row r="267" spans="4:133" x14ac:dyDescent="0.2">
      <c r="D267" s="47"/>
      <c r="E267" s="47"/>
      <c r="F267" s="47"/>
      <c r="G267" s="47"/>
      <c r="H267" s="204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</row>
    <row r="268" spans="4:133" x14ac:dyDescent="0.2"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</row>
    <row r="269" spans="4:133" x14ac:dyDescent="0.2"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</row>
    <row r="270" spans="4:133" x14ac:dyDescent="0.2"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</row>
    <row r="271" spans="4:133" x14ac:dyDescent="0.2"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</row>
    <row r="272" spans="4:133" x14ac:dyDescent="0.2"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</row>
    <row r="273" spans="4:133" x14ac:dyDescent="0.2"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</row>
    <row r="274" spans="4:133" x14ac:dyDescent="0.2"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</row>
    <row r="275" spans="4:133" x14ac:dyDescent="0.2"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</row>
    <row r="276" spans="4:133" x14ac:dyDescent="0.2"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</row>
    <row r="277" spans="4:133" x14ac:dyDescent="0.2"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</row>
    <row r="278" spans="4:133" x14ac:dyDescent="0.2"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</row>
    <row r="279" spans="4:133" x14ac:dyDescent="0.2"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</row>
    <row r="280" spans="4:133" x14ac:dyDescent="0.2"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</row>
    <row r="281" spans="4:133" x14ac:dyDescent="0.2"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</row>
    <row r="282" spans="4:133" x14ac:dyDescent="0.2"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</row>
    <row r="283" spans="4:133" x14ac:dyDescent="0.2"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</row>
    <row r="284" spans="4:133" x14ac:dyDescent="0.2"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</row>
    <row r="285" spans="4:133" x14ac:dyDescent="0.2"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</row>
    <row r="286" spans="4:133" x14ac:dyDescent="0.2"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</row>
    <row r="287" spans="4:133" x14ac:dyDescent="0.2"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</row>
    <row r="288" spans="4:133" x14ac:dyDescent="0.2"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</row>
    <row r="289" spans="4:133" x14ac:dyDescent="0.2"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</row>
    <row r="290" spans="4:133" x14ac:dyDescent="0.2"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G290" s="47"/>
      <c r="CH290" s="47"/>
      <c r="CI290" s="47"/>
      <c r="CJ290" s="47"/>
      <c r="CK290" s="47"/>
      <c r="CL290" s="47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</row>
    <row r="291" spans="4:133" x14ac:dyDescent="0.2"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</row>
    <row r="292" spans="4:133" x14ac:dyDescent="0.2"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G292" s="47"/>
      <c r="CH292" s="47"/>
      <c r="CI292" s="47"/>
      <c r="CJ292" s="47"/>
      <c r="CK292" s="47"/>
      <c r="CL292" s="47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</row>
    <row r="293" spans="4:133" x14ac:dyDescent="0.2"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</row>
    <row r="294" spans="4:133" x14ac:dyDescent="0.2"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47"/>
      <c r="AQ294" s="47"/>
      <c r="AR294" s="47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G294" s="47"/>
      <c r="CH294" s="47"/>
      <c r="CI294" s="47"/>
      <c r="CJ294" s="47"/>
      <c r="CK294" s="47"/>
      <c r="CL294" s="47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</row>
    <row r="295" spans="4:133" x14ac:dyDescent="0.2"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</row>
    <row r="296" spans="4:133" x14ac:dyDescent="0.2"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  <c r="AR296" s="47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G296" s="47"/>
      <c r="CH296" s="47"/>
      <c r="CI296" s="47"/>
      <c r="CJ296" s="47"/>
      <c r="CK296" s="47"/>
      <c r="CL296" s="47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</row>
    <row r="297" spans="4:133" x14ac:dyDescent="0.2"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</row>
    <row r="298" spans="4:133" x14ac:dyDescent="0.2"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G298" s="47"/>
      <c r="CH298" s="47"/>
      <c r="CI298" s="47"/>
      <c r="CJ298" s="47"/>
      <c r="CK298" s="47"/>
      <c r="CL298" s="47"/>
      <c r="CM298" s="47"/>
      <c r="CN298" s="47"/>
      <c r="CO298" s="47"/>
      <c r="CP298" s="4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</row>
    <row r="299" spans="4:133" x14ac:dyDescent="0.2"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</row>
    <row r="300" spans="4:133" x14ac:dyDescent="0.2"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</row>
    <row r="301" spans="4:133" x14ac:dyDescent="0.2"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</row>
    <row r="302" spans="4:133" x14ac:dyDescent="0.2"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</row>
    <row r="303" spans="4:133" x14ac:dyDescent="0.2"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</row>
    <row r="304" spans="4:133" x14ac:dyDescent="0.2"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</row>
    <row r="305" spans="4:133" x14ac:dyDescent="0.2"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</row>
    <row r="306" spans="4:133" x14ac:dyDescent="0.2"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</row>
    <row r="307" spans="4:133" x14ac:dyDescent="0.2"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</row>
    <row r="308" spans="4:133" x14ac:dyDescent="0.2"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</row>
    <row r="309" spans="4:133" x14ac:dyDescent="0.2"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</row>
    <row r="310" spans="4:133" x14ac:dyDescent="0.2"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</row>
    <row r="311" spans="4:133" x14ac:dyDescent="0.2"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</row>
    <row r="312" spans="4:133" x14ac:dyDescent="0.2"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</row>
    <row r="313" spans="4:133" x14ac:dyDescent="0.2"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</row>
    <row r="314" spans="4:133" x14ac:dyDescent="0.2"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</row>
    <row r="315" spans="4:133" x14ac:dyDescent="0.2"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</row>
    <row r="316" spans="4:133" x14ac:dyDescent="0.2"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</row>
    <row r="317" spans="4:133" x14ac:dyDescent="0.2"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</row>
    <row r="318" spans="4:133" x14ac:dyDescent="0.2"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</row>
    <row r="319" spans="4:133" x14ac:dyDescent="0.2"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</row>
    <row r="320" spans="4:133" x14ac:dyDescent="0.2"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</row>
    <row r="321" spans="4:133" x14ac:dyDescent="0.2"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</row>
    <row r="322" spans="4:133" x14ac:dyDescent="0.2"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</row>
    <row r="323" spans="4:133" x14ac:dyDescent="0.2"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G323" s="47"/>
      <c r="CH323" s="47"/>
      <c r="CI323" s="47"/>
      <c r="CJ323" s="47"/>
      <c r="CK323" s="47"/>
      <c r="CL323" s="47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</row>
    <row r="324" spans="4:133" x14ac:dyDescent="0.2"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G324" s="47"/>
      <c r="CH324" s="47"/>
      <c r="CI324" s="47"/>
      <c r="CJ324" s="47"/>
      <c r="CK324" s="47"/>
      <c r="CL324" s="47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</row>
    <row r="325" spans="4:133" x14ac:dyDescent="0.2"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</row>
    <row r="326" spans="4:133" x14ac:dyDescent="0.2"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</row>
    <row r="327" spans="4:133" x14ac:dyDescent="0.2"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</row>
    <row r="328" spans="4:133" x14ac:dyDescent="0.2"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</row>
    <row r="329" spans="4:133" x14ac:dyDescent="0.2"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G329" s="47"/>
      <c r="CH329" s="47"/>
      <c r="CI329" s="47"/>
      <c r="CJ329" s="47"/>
      <c r="CK329" s="47"/>
      <c r="CL329" s="47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</row>
    <row r="330" spans="4:133" x14ac:dyDescent="0.2"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</row>
    <row r="331" spans="4:133" x14ac:dyDescent="0.2"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</row>
    <row r="332" spans="4:133" x14ac:dyDescent="0.2"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</row>
    <row r="333" spans="4:133" x14ac:dyDescent="0.2"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</row>
    <row r="334" spans="4:133" x14ac:dyDescent="0.2"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</row>
    <row r="335" spans="4:133" x14ac:dyDescent="0.2"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</row>
    <row r="336" spans="4:133" x14ac:dyDescent="0.2"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</row>
    <row r="337" spans="4:133" x14ac:dyDescent="0.2"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</row>
    <row r="338" spans="4:133" x14ac:dyDescent="0.2"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</row>
    <row r="339" spans="4:133" x14ac:dyDescent="0.2"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G339" s="47"/>
      <c r="CH339" s="47"/>
      <c r="CI339" s="47"/>
      <c r="CJ339" s="47"/>
      <c r="CK339" s="47"/>
      <c r="CL339" s="47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</row>
    <row r="340" spans="4:133" x14ac:dyDescent="0.2"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</row>
    <row r="341" spans="4:133" x14ac:dyDescent="0.2"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G341" s="47"/>
      <c r="CH341" s="47"/>
      <c r="CI341" s="47"/>
      <c r="CJ341" s="47"/>
      <c r="CK341" s="47"/>
      <c r="CL341" s="47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</row>
    <row r="342" spans="4:133" x14ac:dyDescent="0.2"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</row>
    <row r="343" spans="4:133" x14ac:dyDescent="0.2"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G343" s="47"/>
      <c r="CH343" s="47"/>
      <c r="CI343" s="47"/>
      <c r="CJ343" s="47"/>
      <c r="CK343" s="47"/>
      <c r="CL343" s="47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</row>
    <row r="344" spans="4:133" x14ac:dyDescent="0.2"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G344" s="47"/>
      <c r="CH344" s="47"/>
      <c r="CI344" s="47"/>
      <c r="CJ344" s="47"/>
      <c r="CK344" s="47"/>
      <c r="CL344" s="47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</row>
    <row r="345" spans="4:133" x14ac:dyDescent="0.2"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</row>
    <row r="346" spans="4:133" x14ac:dyDescent="0.2"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G346" s="47"/>
      <c r="CH346" s="47"/>
      <c r="CI346" s="47"/>
      <c r="CJ346" s="47"/>
      <c r="CK346" s="47"/>
      <c r="CL346" s="47"/>
      <c r="CM346" s="47"/>
      <c r="CN346" s="47"/>
      <c r="CO346" s="47"/>
      <c r="CP346" s="4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</row>
    <row r="347" spans="4:133" x14ac:dyDescent="0.2"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</row>
    <row r="348" spans="4:133" x14ac:dyDescent="0.2"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</row>
    <row r="349" spans="4:133" x14ac:dyDescent="0.2"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</row>
    <row r="350" spans="4:133" x14ac:dyDescent="0.2"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</row>
    <row r="351" spans="4:133" x14ac:dyDescent="0.2"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</row>
    <row r="352" spans="4:133" x14ac:dyDescent="0.2"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G352" s="47"/>
      <c r="CH352" s="47"/>
      <c r="CI352" s="47"/>
      <c r="CJ352" s="47"/>
      <c r="CK352" s="47"/>
      <c r="CL352" s="47"/>
      <c r="CM352" s="47"/>
      <c r="CN352" s="47"/>
      <c r="CO352" s="47"/>
      <c r="CP352" s="4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</row>
    <row r="353" spans="4:133" x14ac:dyDescent="0.2"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</row>
    <row r="354" spans="4:133" x14ac:dyDescent="0.2"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G354" s="47"/>
      <c r="CH354" s="47"/>
      <c r="CI354" s="47"/>
      <c r="CJ354" s="47"/>
      <c r="CK354" s="47"/>
      <c r="CL354" s="47"/>
      <c r="CM354" s="47"/>
      <c r="CN354" s="47"/>
      <c r="CO354" s="47"/>
      <c r="CP354" s="4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</row>
    <row r="355" spans="4:133" x14ac:dyDescent="0.2"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</row>
    <row r="356" spans="4:133" x14ac:dyDescent="0.2"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G356" s="47"/>
      <c r="CH356" s="47"/>
      <c r="CI356" s="47"/>
      <c r="CJ356" s="47"/>
      <c r="CK356" s="47"/>
      <c r="CL356" s="47"/>
      <c r="CM356" s="47"/>
      <c r="CN356" s="47"/>
      <c r="CO356" s="47"/>
      <c r="CP356" s="4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</row>
    <row r="357" spans="4:133" x14ac:dyDescent="0.2"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</row>
    <row r="358" spans="4:133" x14ac:dyDescent="0.2"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G358" s="47"/>
      <c r="CH358" s="47"/>
      <c r="CI358" s="47"/>
      <c r="CJ358" s="47"/>
      <c r="CK358" s="47"/>
      <c r="CL358" s="47"/>
      <c r="CM358" s="47"/>
      <c r="CN358" s="47"/>
      <c r="CO358" s="47"/>
      <c r="CP358" s="4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</row>
    <row r="359" spans="4:133" x14ac:dyDescent="0.2"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</row>
    <row r="360" spans="4:133" x14ac:dyDescent="0.2"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G360" s="47"/>
      <c r="CH360" s="47"/>
      <c r="CI360" s="47"/>
      <c r="CJ360" s="47"/>
      <c r="CK360" s="47"/>
      <c r="CL360" s="47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</row>
    <row r="361" spans="4:133" x14ac:dyDescent="0.2"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</row>
    <row r="362" spans="4:133" x14ac:dyDescent="0.2"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G362" s="47"/>
      <c r="CH362" s="47"/>
      <c r="CI362" s="47"/>
      <c r="CJ362" s="47"/>
      <c r="CK362" s="47"/>
      <c r="CL362" s="47"/>
      <c r="CM362" s="47"/>
      <c r="CN362" s="47"/>
      <c r="CO362" s="47"/>
      <c r="CP362" s="4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</row>
    <row r="363" spans="4:133" x14ac:dyDescent="0.2"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</row>
    <row r="364" spans="4:133" x14ac:dyDescent="0.2"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G364" s="47"/>
      <c r="CH364" s="47"/>
      <c r="CI364" s="47"/>
      <c r="CJ364" s="47"/>
      <c r="CK364" s="47"/>
      <c r="CL364" s="47"/>
      <c r="CM364" s="47"/>
      <c r="CN364" s="47"/>
      <c r="CO364" s="47"/>
      <c r="CP364" s="4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</row>
    <row r="365" spans="4:133" x14ac:dyDescent="0.2"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</row>
    <row r="366" spans="4:133" x14ac:dyDescent="0.2"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G366" s="47"/>
      <c r="CH366" s="47"/>
      <c r="CI366" s="47"/>
      <c r="CJ366" s="47"/>
      <c r="CK366" s="47"/>
      <c r="CL366" s="47"/>
      <c r="CM366" s="47"/>
      <c r="CN366" s="47"/>
      <c r="CO366" s="47"/>
      <c r="CP366" s="4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</row>
    <row r="367" spans="4:133" x14ac:dyDescent="0.2"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</row>
    <row r="368" spans="4:133" x14ac:dyDescent="0.2"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G368" s="47"/>
      <c r="CH368" s="47"/>
      <c r="CI368" s="47"/>
      <c r="CJ368" s="47"/>
      <c r="CK368" s="47"/>
      <c r="CL368" s="47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</row>
    <row r="369" spans="4:133" x14ac:dyDescent="0.2"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</row>
    <row r="370" spans="4:133" x14ac:dyDescent="0.2"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G370" s="47"/>
      <c r="CH370" s="47"/>
      <c r="CI370" s="47"/>
      <c r="CJ370" s="47"/>
      <c r="CK370" s="47"/>
      <c r="CL370" s="47"/>
      <c r="CM370" s="47"/>
      <c r="CN370" s="47"/>
      <c r="CO370" s="47"/>
      <c r="CP370" s="4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</row>
    <row r="371" spans="4:133" x14ac:dyDescent="0.2"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G371" s="47"/>
      <c r="CH371" s="47"/>
      <c r="CI371" s="47"/>
      <c r="CJ371" s="47"/>
      <c r="CK371" s="47"/>
      <c r="CL371" s="47"/>
      <c r="CM371" s="47"/>
      <c r="CN371" s="47"/>
      <c r="CO371" s="47"/>
      <c r="CP371" s="4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</row>
    <row r="372" spans="4:133" x14ac:dyDescent="0.2"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47"/>
      <c r="AQ372" s="47"/>
      <c r="AR372" s="47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G372" s="47"/>
      <c r="CH372" s="47"/>
      <c r="CI372" s="47"/>
      <c r="CJ372" s="47"/>
      <c r="CK372" s="47"/>
      <c r="CL372" s="47"/>
      <c r="CM372" s="47"/>
      <c r="CN372" s="47"/>
      <c r="CO372" s="47"/>
      <c r="CP372" s="4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</row>
    <row r="373" spans="4:133" x14ac:dyDescent="0.2"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</row>
    <row r="374" spans="4:133" x14ac:dyDescent="0.2"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47"/>
      <c r="AQ374" s="47"/>
      <c r="AR374" s="47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G374" s="47"/>
      <c r="CH374" s="47"/>
      <c r="CI374" s="47"/>
      <c r="CJ374" s="47"/>
      <c r="CK374" s="47"/>
      <c r="CL374" s="47"/>
      <c r="CM374" s="47"/>
      <c r="CN374" s="47"/>
      <c r="CO374" s="47"/>
      <c r="CP374" s="4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</row>
    <row r="375" spans="4:133" x14ac:dyDescent="0.2"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G375" s="47"/>
      <c r="CH375" s="47"/>
      <c r="CI375" s="47"/>
      <c r="CJ375" s="47"/>
      <c r="CK375" s="47"/>
      <c r="CL375" s="47"/>
      <c r="CM375" s="47"/>
      <c r="CN375" s="47"/>
      <c r="CO375" s="47"/>
      <c r="CP375" s="4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</row>
    <row r="376" spans="4:133" x14ac:dyDescent="0.2"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G376" s="47"/>
      <c r="CH376" s="47"/>
      <c r="CI376" s="47"/>
      <c r="CJ376" s="47"/>
      <c r="CK376" s="47"/>
      <c r="CL376" s="47"/>
      <c r="CM376" s="47"/>
      <c r="CN376" s="47"/>
      <c r="CO376" s="47"/>
      <c r="CP376" s="4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</row>
    <row r="377" spans="4:133" x14ac:dyDescent="0.2"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</row>
    <row r="378" spans="4:133" x14ac:dyDescent="0.2"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G378" s="47"/>
      <c r="CH378" s="47"/>
      <c r="CI378" s="47"/>
      <c r="CJ378" s="47"/>
      <c r="CK378" s="47"/>
      <c r="CL378" s="47"/>
      <c r="CM378" s="47"/>
      <c r="CN378" s="47"/>
      <c r="CO378" s="47"/>
      <c r="CP378" s="4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</row>
    <row r="379" spans="4:133" x14ac:dyDescent="0.2"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</row>
    <row r="380" spans="4:133" x14ac:dyDescent="0.2"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</row>
    <row r="381" spans="4:133" x14ac:dyDescent="0.2"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G381" s="47"/>
      <c r="CH381" s="47"/>
      <c r="CI381" s="47"/>
      <c r="CJ381" s="47"/>
      <c r="CK381" s="47"/>
      <c r="CL381" s="47"/>
      <c r="CM381" s="47"/>
      <c r="CN381" s="47"/>
      <c r="CO381" s="47"/>
      <c r="CP381" s="4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</row>
    <row r="382" spans="4:133" x14ac:dyDescent="0.2"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G382" s="47"/>
      <c r="CH382" s="47"/>
      <c r="CI382" s="47"/>
      <c r="CJ382" s="47"/>
      <c r="CK382" s="47"/>
      <c r="CL382" s="47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</row>
    <row r="383" spans="4:133" x14ac:dyDescent="0.2"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G383" s="47"/>
      <c r="CH383" s="47"/>
      <c r="CI383" s="47"/>
      <c r="CJ383" s="47"/>
      <c r="CK383" s="47"/>
      <c r="CL383" s="47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</row>
    <row r="384" spans="4:133" x14ac:dyDescent="0.2"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</row>
    <row r="385" spans="4:133" x14ac:dyDescent="0.2"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</row>
    <row r="386" spans="4:133" x14ac:dyDescent="0.2"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G386" s="47"/>
      <c r="CH386" s="47"/>
      <c r="CI386" s="47"/>
      <c r="CJ386" s="47"/>
      <c r="CK386" s="47"/>
      <c r="CL386" s="47"/>
      <c r="CM386" s="47"/>
      <c r="CN386" s="47"/>
      <c r="CO386" s="47"/>
      <c r="CP386" s="4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</row>
    <row r="387" spans="4:133" x14ac:dyDescent="0.2"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G387" s="47"/>
      <c r="CH387" s="47"/>
      <c r="CI387" s="47"/>
      <c r="CJ387" s="47"/>
      <c r="CK387" s="47"/>
      <c r="CL387" s="47"/>
      <c r="CM387" s="47"/>
      <c r="CN387" s="47"/>
      <c r="CO387" s="47"/>
      <c r="CP387" s="4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</row>
    <row r="388" spans="4:133" x14ac:dyDescent="0.2"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G388" s="47"/>
      <c r="CH388" s="47"/>
      <c r="CI388" s="47"/>
      <c r="CJ388" s="47"/>
      <c r="CK388" s="47"/>
      <c r="CL388" s="47"/>
      <c r="CM388" s="47"/>
      <c r="CN388" s="47"/>
      <c r="CO388" s="47"/>
      <c r="CP388" s="4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</row>
    <row r="389" spans="4:133" x14ac:dyDescent="0.2"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G389" s="47"/>
      <c r="CH389" s="47"/>
      <c r="CI389" s="47"/>
      <c r="CJ389" s="47"/>
      <c r="CK389" s="47"/>
      <c r="CL389" s="47"/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</row>
    <row r="390" spans="4:133" x14ac:dyDescent="0.2"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</row>
    <row r="391" spans="4:133" x14ac:dyDescent="0.2"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</row>
    <row r="392" spans="4:133" x14ac:dyDescent="0.2"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</row>
    <row r="393" spans="4:133" x14ac:dyDescent="0.2"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G393" s="47"/>
      <c r="CH393" s="47"/>
      <c r="CI393" s="47"/>
      <c r="CJ393" s="47"/>
      <c r="CK393" s="47"/>
      <c r="CL393" s="47"/>
      <c r="CM393" s="47"/>
      <c r="CN393" s="47"/>
      <c r="CO393" s="47"/>
      <c r="CP393" s="4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</row>
    <row r="394" spans="4:133" x14ac:dyDescent="0.2"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</row>
    <row r="395" spans="4:133" x14ac:dyDescent="0.2"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</row>
    <row r="396" spans="4:133" x14ac:dyDescent="0.2"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</row>
    <row r="397" spans="4:133" x14ac:dyDescent="0.2"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</row>
    <row r="398" spans="4:133" x14ac:dyDescent="0.2"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</row>
    <row r="399" spans="4:133" x14ac:dyDescent="0.2"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</row>
    <row r="400" spans="4:133" x14ac:dyDescent="0.2"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</row>
    <row r="401" spans="4:133" x14ac:dyDescent="0.2"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</row>
    <row r="402" spans="4:133" x14ac:dyDescent="0.2"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</row>
    <row r="403" spans="4:133" x14ac:dyDescent="0.2"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</row>
    <row r="404" spans="4:133" x14ac:dyDescent="0.2"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</row>
    <row r="405" spans="4:133" x14ac:dyDescent="0.2"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</row>
    <row r="406" spans="4:133" x14ac:dyDescent="0.2"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</row>
    <row r="407" spans="4:133" x14ac:dyDescent="0.2"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</row>
    <row r="408" spans="4:133" x14ac:dyDescent="0.2"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</row>
    <row r="409" spans="4:133" x14ac:dyDescent="0.2"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</row>
    <row r="410" spans="4:133" x14ac:dyDescent="0.2"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</row>
    <row r="411" spans="4:133" x14ac:dyDescent="0.2"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</row>
    <row r="412" spans="4:133" x14ac:dyDescent="0.2"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</row>
    <row r="413" spans="4:133" x14ac:dyDescent="0.2"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</row>
    <row r="414" spans="4:133" x14ac:dyDescent="0.2"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</row>
    <row r="415" spans="4:133" x14ac:dyDescent="0.2"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</row>
    <row r="416" spans="4:133" x14ac:dyDescent="0.2"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</row>
    <row r="417" spans="4:133" x14ac:dyDescent="0.2"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</row>
    <row r="418" spans="4:133" x14ac:dyDescent="0.2"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</row>
    <row r="419" spans="4:133" x14ac:dyDescent="0.2"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</row>
    <row r="420" spans="4:133" x14ac:dyDescent="0.2"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47"/>
      <c r="AQ420" s="47"/>
      <c r="AR420" s="47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G420" s="47"/>
      <c r="CH420" s="47"/>
      <c r="CI420" s="47"/>
      <c r="CJ420" s="47"/>
      <c r="CK420" s="47"/>
      <c r="CL420" s="47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</row>
    <row r="421" spans="4:133" x14ac:dyDescent="0.2"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</row>
    <row r="422" spans="4:133" x14ac:dyDescent="0.2"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G422" s="47"/>
      <c r="CH422" s="47"/>
      <c r="CI422" s="47"/>
      <c r="CJ422" s="47"/>
      <c r="CK422" s="47"/>
      <c r="CL422" s="47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</row>
    <row r="423" spans="4:133" x14ac:dyDescent="0.2"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47"/>
      <c r="AQ423" s="47"/>
      <c r="AR423" s="47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</row>
    <row r="424" spans="4:133" x14ac:dyDescent="0.2"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</row>
    <row r="425" spans="4:133" x14ac:dyDescent="0.2"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47"/>
      <c r="AQ425" s="47"/>
      <c r="AR425" s="47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</row>
    <row r="426" spans="4:133" x14ac:dyDescent="0.2"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G426" s="47"/>
      <c r="CH426" s="47"/>
      <c r="CI426" s="47"/>
      <c r="CJ426" s="47"/>
      <c r="CK426" s="47"/>
      <c r="CL426" s="47"/>
      <c r="CM426" s="47"/>
      <c r="CN426" s="47"/>
      <c r="CO426" s="47"/>
      <c r="CP426" s="4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</row>
    <row r="427" spans="4:133" x14ac:dyDescent="0.2"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</row>
    <row r="428" spans="4:133" x14ac:dyDescent="0.2"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G428" s="47"/>
      <c r="CH428" s="47"/>
      <c r="CI428" s="47"/>
      <c r="CJ428" s="47"/>
      <c r="CK428" s="47"/>
      <c r="CL428" s="47"/>
      <c r="CM428" s="47"/>
      <c r="CN428" s="47"/>
      <c r="CO428" s="47"/>
      <c r="CP428" s="4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</row>
    <row r="429" spans="4:133" x14ac:dyDescent="0.2"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</row>
    <row r="430" spans="4:133" x14ac:dyDescent="0.2"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G430" s="47"/>
      <c r="CH430" s="47"/>
      <c r="CI430" s="47"/>
      <c r="CJ430" s="47"/>
      <c r="CK430" s="47"/>
      <c r="CL430" s="47"/>
      <c r="CM430" s="47"/>
      <c r="CN430" s="47"/>
      <c r="CO430" s="47"/>
      <c r="CP430" s="4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</row>
    <row r="431" spans="4:133" x14ac:dyDescent="0.2"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</row>
    <row r="432" spans="4:133" x14ac:dyDescent="0.2"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G432" s="47"/>
      <c r="CH432" s="47"/>
      <c r="CI432" s="47"/>
      <c r="CJ432" s="47"/>
      <c r="CK432" s="47"/>
      <c r="CL432" s="47"/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</row>
    <row r="433" spans="4:133" x14ac:dyDescent="0.2"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</row>
  </sheetData>
  <pageMargins left="0.7" right="0.7" top="0.75" bottom="0.75" header="0.3" footer="0.3"/>
  <pageSetup scale="4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30972-B59A-4133-B1F1-B155ED067E89}">
  <sheetPr>
    <pageSetUpPr fitToPage="1"/>
  </sheetPr>
  <dimension ref="A1:EC433"/>
  <sheetViews>
    <sheetView topLeftCell="G57" workbookViewId="0">
      <selection activeCell="I223" sqref="I223"/>
    </sheetView>
  </sheetViews>
  <sheetFormatPr defaultColWidth="9.140625" defaultRowHeight="12.75" x14ac:dyDescent="0.2"/>
  <cols>
    <col min="1" max="1" width="16.85546875" style="45" customWidth="1"/>
    <col min="2" max="2" width="9.140625" style="45"/>
    <col min="3" max="3" width="28.28515625" style="45" customWidth="1"/>
    <col min="4" max="5" width="15" style="45" customWidth="1"/>
    <col min="6" max="6" width="13.42578125" style="45" customWidth="1"/>
    <col min="7" max="7" width="14.42578125" style="45" customWidth="1"/>
    <col min="8" max="8" width="15" style="45" customWidth="1"/>
    <col min="9" max="9" width="12.140625" style="45" customWidth="1"/>
    <col min="10" max="10" width="3.28515625" style="45" customWidth="1"/>
    <col min="11" max="11" width="7.85546875" style="45" customWidth="1"/>
    <col min="12" max="13" width="11.42578125" style="45" customWidth="1"/>
    <col min="14" max="14" width="10.85546875" style="45" customWidth="1"/>
    <col min="15" max="15" width="12" style="45" customWidth="1"/>
    <col min="16" max="17" width="11.85546875" style="45" customWidth="1"/>
    <col min="18" max="16384" width="9.140625" style="45"/>
  </cols>
  <sheetData>
    <row r="1" spans="1:133" ht="15.75" x14ac:dyDescent="0.25">
      <c r="A1" s="42" t="s">
        <v>0</v>
      </c>
      <c r="B1" s="43"/>
      <c r="C1" s="44"/>
    </row>
    <row r="2" spans="1:133" ht="15.75" x14ac:dyDescent="0.25">
      <c r="A2" s="42" t="s">
        <v>362</v>
      </c>
      <c r="B2" s="43"/>
      <c r="C2" s="44"/>
    </row>
    <row r="3" spans="1:133" ht="16.5" thickBot="1" x14ac:dyDescent="0.25">
      <c r="A3" s="46" t="s">
        <v>5</v>
      </c>
      <c r="B3" s="43"/>
      <c r="C3" s="44" t="s">
        <v>54</v>
      </c>
      <c r="D3" s="47"/>
      <c r="E3" s="47"/>
      <c r="F3" s="47"/>
      <c r="G3" s="47"/>
      <c r="H3" s="47"/>
      <c r="K3" s="85"/>
      <c r="L3" s="47"/>
      <c r="M3" s="47"/>
      <c r="N3" s="47"/>
      <c r="O3" s="47"/>
      <c r="P3" s="47"/>
      <c r="Q3" s="86"/>
    </row>
    <row r="4" spans="1:133" ht="15.75" x14ac:dyDescent="0.25">
      <c r="A4" s="42" t="s">
        <v>61</v>
      </c>
      <c r="B4" s="48"/>
      <c r="C4" s="49">
        <v>44260</v>
      </c>
      <c r="D4" s="50" t="s">
        <v>62</v>
      </c>
      <c r="E4" s="50" t="s">
        <v>62</v>
      </c>
      <c r="F4" s="50" t="s">
        <v>62</v>
      </c>
      <c r="G4" s="50" t="s">
        <v>63</v>
      </c>
      <c r="H4" s="50" t="s">
        <v>63</v>
      </c>
      <c r="I4" s="50" t="s">
        <v>63</v>
      </c>
      <c r="J4" s="87"/>
      <c r="K4" s="50"/>
      <c r="L4" s="50" t="s">
        <v>62</v>
      </c>
      <c r="M4" s="50" t="s">
        <v>62</v>
      </c>
      <c r="N4" s="50" t="s">
        <v>62</v>
      </c>
      <c r="O4" s="50" t="s">
        <v>63</v>
      </c>
      <c r="P4" s="50" t="s">
        <v>63</v>
      </c>
      <c r="Q4" s="53" t="s">
        <v>63</v>
      </c>
    </row>
    <row r="5" spans="1:133" ht="38.25" x14ac:dyDescent="0.2">
      <c r="A5" s="54" t="s">
        <v>4</v>
      </c>
      <c r="B5" s="54" t="s">
        <v>64</v>
      </c>
      <c r="C5" s="54" t="s">
        <v>65</v>
      </c>
      <c r="D5" s="55" t="s">
        <v>363</v>
      </c>
      <c r="E5" s="55" t="s">
        <v>67</v>
      </c>
      <c r="F5" s="55" t="s">
        <v>68</v>
      </c>
      <c r="G5" s="55" t="s">
        <v>364</v>
      </c>
      <c r="H5" s="55" t="s">
        <v>67</v>
      </c>
      <c r="I5" s="55" t="s">
        <v>68</v>
      </c>
      <c r="J5" s="57"/>
      <c r="K5" s="55"/>
      <c r="L5" s="55" t="s">
        <v>69</v>
      </c>
      <c r="M5" s="55" t="s">
        <v>70</v>
      </c>
      <c r="N5" s="55" t="s">
        <v>71</v>
      </c>
      <c r="O5" s="55" t="s">
        <v>69</v>
      </c>
      <c r="P5" s="55" t="s">
        <v>70</v>
      </c>
      <c r="Q5" s="57" t="s">
        <v>71</v>
      </c>
    </row>
    <row r="6" spans="1:133" x14ac:dyDescent="0.2">
      <c r="J6" s="59"/>
      <c r="Q6" s="59"/>
    </row>
    <row r="7" spans="1:133" x14ac:dyDescent="0.2">
      <c r="A7" s="60">
        <v>5680</v>
      </c>
      <c r="B7" s="61" t="s">
        <v>72</v>
      </c>
      <c r="C7" s="62" t="s">
        <v>73</v>
      </c>
      <c r="D7" s="63">
        <v>5337177</v>
      </c>
      <c r="E7" s="63">
        <v>0</v>
      </c>
      <c r="F7" s="63">
        <f>+D7+E7</f>
        <v>5337177</v>
      </c>
      <c r="G7" s="63">
        <v>5645233</v>
      </c>
      <c r="H7" s="63">
        <v>0</v>
      </c>
      <c r="I7" s="63">
        <f>+G7+H7</f>
        <v>5645233</v>
      </c>
      <c r="J7" s="65"/>
      <c r="K7" s="63"/>
      <c r="L7" s="63">
        <v>0</v>
      </c>
      <c r="M7" s="63">
        <v>0</v>
      </c>
      <c r="N7" s="63">
        <v>0</v>
      </c>
      <c r="O7" s="63">
        <v>0</v>
      </c>
      <c r="P7" s="63">
        <v>0</v>
      </c>
      <c r="Q7" s="65">
        <v>0</v>
      </c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</row>
    <row r="8" spans="1:133" x14ac:dyDescent="0.2">
      <c r="A8" s="60">
        <v>5680</v>
      </c>
      <c r="B8" s="61" t="s">
        <v>74</v>
      </c>
      <c r="C8" s="62" t="s">
        <v>75</v>
      </c>
      <c r="D8" s="63">
        <f>+'[1]9520-5680-SFY22-A'!E6</f>
        <v>0</v>
      </c>
      <c r="E8" s="63"/>
      <c r="F8" s="63">
        <f>+D8+E8</f>
        <v>0</v>
      </c>
      <c r="G8" s="63">
        <f>+'[1]9520-5680-SFY23-A'!E6</f>
        <v>0</v>
      </c>
      <c r="H8" s="63"/>
      <c r="I8" s="63">
        <f t="shared" ref="I8:I71" si="0">+G8+H8</f>
        <v>0</v>
      </c>
      <c r="J8" s="65"/>
      <c r="K8" s="63"/>
      <c r="L8" s="63">
        <f t="shared" ref="L8:L71" si="1">E8*100%</f>
        <v>0</v>
      </c>
      <c r="M8" s="63"/>
      <c r="N8" s="63">
        <f t="shared" ref="N8:N71" si="2">+L8+M8</f>
        <v>0</v>
      </c>
      <c r="O8" s="63">
        <f t="shared" ref="O8:O71" si="3">H8*100%</f>
        <v>0</v>
      </c>
      <c r="P8" s="63">
        <f t="shared" ref="P8:P71" si="4">+N8+O8</f>
        <v>0</v>
      </c>
      <c r="Q8" s="65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</row>
    <row r="9" spans="1:133" x14ac:dyDescent="0.2">
      <c r="A9" s="60">
        <v>5680</v>
      </c>
      <c r="B9" s="61" t="s">
        <v>76</v>
      </c>
      <c r="C9" s="62" t="s">
        <v>75</v>
      </c>
      <c r="D9" s="63">
        <v>1056665</v>
      </c>
      <c r="E9" s="63">
        <v>0</v>
      </c>
      <c r="F9" s="63">
        <f t="shared" ref="F9:F72" si="5">+D9+E9</f>
        <v>1056665</v>
      </c>
      <c r="G9" s="63">
        <v>1105839</v>
      </c>
      <c r="H9" s="63">
        <v>0</v>
      </c>
      <c r="I9" s="63">
        <f t="shared" si="0"/>
        <v>1105839</v>
      </c>
      <c r="J9" s="65"/>
      <c r="K9" s="63"/>
      <c r="L9" s="63">
        <v>0</v>
      </c>
      <c r="M9" s="63">
        <v>0</v>
      </c>
      <c r="N9" s="63">
        <v>0</v>
      </c>
      <c r="O9" s="63">
        <v>0</v>
      </c>
      <c r="P9" s="63">
        <v>0</v>
      </c>
      <c r="Q9" s="65">
        <v>0</v>
      </c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</row>
    <row r="10" spans="1:133" x14ac:dyDescent="0.2">
      <c r="A10" s="60">
        <v>5680</v>
      </c>
      <c r="B10" s="61" t="s">
        <v>77</v>
      </c>
      <c r="C10" s="62" t="s">
        <v>75</v>
      </c>
      <c r="D10" s="63">
        <f>+'[1]9520-5680-SFY22-A'!E8</f>
        <v>0</v>
      </c>
      <c r="E10" s="63"/>
      <c r="F10" s="63">
        <f t="shared" si="5"/>
        <v>0</v>
      </c>
      <c r="G10" s="63">
        <f>+'[1]9520-5680-SFY23-A'!E8</f>
        <v>0</v>
      </c>
      <c r="H10" s="63"/>
      <c r="I10" s="63">
        <f t="shared" si="0"/>
        <v>0</v>
      </c>
      <c r="J10" s="63"/>
      <c r="K10" s="64"/>
      <c r="L10" s="63">
        <f t="shared" si="1"/>
        <v>0</v>
      </c>
      <c r="M10" s="63"/>
      <c r="N10" s="63">
        <f t="shared" si="2"/>
        <v>0</v>
      </c>
      <c r="O10" s="63">
        <f t="shared" si="3"/>
        <v>0</v>
      </c>
      <c r="P10" s="63">
        <f t="shared" si="4"/>
        <v>0</v>
      </c>
      <c r="Q10" s="65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</row>
    <row r="11" spans="1:133" x14ac:dyDescent="0.2">
      <c r="A11" s="60">
        <v>5680</v>
      </c>
      <c r="B11" s="61" t="s">
        <v>78</v>
      </c>
      <c r="C11" s="62" t="s">
        <v>75</v>
      </c>
      <c r="D11" s="63">
        <f>+'[1]9520-5680-SFY22-A'!E9</f>
        <v>0</v>
      </c>
      <c r="E11" s="63"/>
      <c r="F11" s="63">
        <f t="shared" si="5"/>
        <v>0</v>
      </c>
      <c r="G11" s="63">
        <f>+'[1]9520-5680-SFY23-A'!E9</f>
        <v>0</v>
      </c>
      <c r="H11" s="63"/>
      <c r="I11" s="63">
        <f t="shared" si="0"/>
        <v>0</v>
      </c>
      <c r="J11" s="65"/>
      <c r="K11" s="63"/>
      <c r="L11" s="63">
        <f t="shared" si="1"/>
        <v>0</v>
      </c>
      <c r="M11" s="63"/>
      <c r="N11" s="63">
        <f t="shared" si="2"/>
        <v>0</v>
      </c>
      <c r="O11" s="63">
        <f t="shared" si="3"/>
        <v>0</v>
      </c>
      <c r="P11" s="63">
        <f t="shared" si="4"/>
        <v>0</v>
      </c>
      <c r="Q11" s="65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</row>
    <row r="12" spans="1:133" x14ac:dyDescent="0.2">
      <c r="A12" s="60">
        <v>5680</v>
      </c>
      <c r="B12" s="61" t="s">
        <v>79</v>
      </c>
      <c r="C12" s="62" t="s">
        <v>75</v>
      </c>
      <c r="D12" s="63">
        <f>+'[1]9520-5680-SFY22-A'!E10</f>
        <v>0</v>
      </c>
      <c r="E12" s="63"/>
      <c r="F12" s="63">
        <f t="shared" si="5"/>
        <v>0</v>
      </c>
      <c r="G12" s="63">
        <f>+'[1]9520-5680-SFY23-A'!E10</f>
        <v>0</v>
      </c>
      <c r="H12" s="63"/>
      <c r="I12" s="63">
        <f t="shared" si="0"/>
        <v>0</v>
      </c>
      <c r="J12" s="65"/>
      <c r="K12" s="63"/>
      <c r="L12" s="63">
        <f t="shared" si="1"/>
        <v>0</v>
      </c>
      <c r="M12" s="63"/>
      <c r="N12" s="63">
        <f t="shared" si="2"/>
        <v>0</v>
      </c>
      <c r="O12" s="63">
        <f t="shared" si="3"/>
        <v>0</v>
      </c>
      <c r="P12" s="63">
        <f t="shared" si="4"/>
        <v>0</v>
      </c>
      <c r="Q12" s="65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</row>
    <row r="13" spans="1:133" x14ac:dyDescent="0.2">
      <c r="A13" s="60">
        <v>5680</v>
      </c>
      <c r="B13" s="61" t="s">
        <v>80</v>
      </c>
      <c r="C13" s="62" t="s">
        <v>81</v>
      </c>
      <c r="D13" s="63">
        <f>+'[1]9520-5680-SFY22-A'!E11</f>
        <v>0</v>
      </c>
      <c r="E13" s="63"/>
      <c r="F13" s="63">
        <f t="shared" si="5"/>
        <v>0</v>
      </c>
      <c r="G13" s="63">
        <f>+'[1]9520-5680-SFY23-A'!E11</f>
        <v>0</v>
      </c>
      <c r="H13" s="63"/>
      <c r="I13" s="63">
        <f t="shared" si="0"/>
        <v>0</v>
      </c>
      <c r="J13" s="65"/>
      <c r="K13" s="63"/>
      <c r="L13" s="63">
        <f t="shared" si="1"/>
        <v>0</v>
      </c>
      <c r="M13" s="63"/>
      <c r="N13" s="63">
        <f t="shared" si="2"/>
        <v>0</v>
      </c>
      <c r="O13" s="63">
        <f t="shared" si="3"/>
        <v>0</v>
      </c>
      <c r="P13" s="63">
        <f t="shared" si="4"/>
        <v>0</v>
      </c>
      <c r="Q13" s="65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</row>
    <row r="14" spans="1:133" x14ac:dyDescent="0.2">
      <c r="A14" s="60">
        <v>5680</v>
      </c>
      <c r="B14" s="61" t="s">
        <v>82</v>
      </c>
      <c r="C14" s="62" t="s">
        <v>83</v>
      </c>
      <c r="D14" s="63">
        <f>+'[1]9520-5680-SFY22-A'!E12</f>
        <v>0</v>
      </c>
      <c r="E14" s="63"/>
      <c r="F14" s="63">
        <f t="shared" si="5"/>
        <v>0</v>
      </c>
      <c r="G14" s="63">
        <f>+'[1]9520-5680-SFY23-A'!E12</f>
        <v>0</v>
      </c>
      <c r="H14" s="63"/>
      <c r="I14" s="63">
        <f t="shared" si="0"/>
        <v>0</v>
      </c>
      <c r="J14" s="65"/>
      <c r="K14" s="63"/>
      <c r="L14" s="63">
        <f t="shared" si="1"/>
        <v>0</v>
      </c>
      <c r="M14" s="63"/>
      <c r="N14" s="63">
        <f t="shared" si="2"/>
        <v>0</v>
      </c>
      <c r="O14" s="63">
        <f t="shared" si="3"/>
        <v>0</v>
      </c>
      <c r="P14" s="63">
        <f t="shared" si="4"/>
        <v>0</v>
      </c>
      <c r="Q14" s="65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47"/>
      <c r="EC14" s="47"/>
    </row>
    <row r="15" spans="1:133" x14ac:dyDescent="0.2">
      <c r="A15" s="60">
        <v>5680</v>
      </c>
      <c r="B15" s="61" t="s">
        <v>84</v>
      </c>
      <c r="C15" s="62" t="s">
        <v>85</v>
      </c>
      <c r="D15" s="63">
        <v>4300</v>
      </c>
      <c r="E15" s="63"/>
      <c r="F15" s="63">
        <f t="shared" si="5"/>
        <v>4300</v>
      </c>
      <c r="G15" s="63">
        <v>4300</v>
      </c>
      <c r="H15" s="63"/>
      <c r="I15" s="63">
        <f t="shared" si="0"/>
        <v>4300</v>
      </c>
      <c r="J15" s="65"/>
      <c r="K15" s="63"/>
      <c r="L15" s="63">
        <f t="shared" si="1"/>
        <v>0</v>
      </c>
      <c r="M15" s="63"/>
      <c r="N15" s="63">
        <f t="shared" si="2"/>
        <v>0</v>
      </c>
      <c r="O15" s="63">
        <f t="shared" si="3"/>
        <v>0</v>
      </c>
      <c r="P15" s="63">
        <f t="shared" si="4"/>
        <v>0</v>
      </c>
      <c r="Q15" s="65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47"/>
      <c r="EC15" s="47"/>
    </row>
    <row r="16" spans="1:133" x14ac:dyDescent="0.2">
      <c r="A16" s="60">
        <v>5680</v>
      </c>
      <c r="B16" s="61" t="s">
        <v>86</v>
      </c>
      <c r="C16" s="62" t="s">
        <v>87</v>
      </c>
      <c r="D16" s="63">
        <f>+'[1]9520-5680-SFY22-A'!E14</f>
        <v>0</v>
      </c>
      <c r="E16" s="63"/>
      <c r="F16" s="63">
        <f t="shared" si="5"/>
        <v>0</v>
      </c>
      <c r="G16" s="63">
        <f>+'[1]9520-5680-SFY23-A'!E14</f>
        <v>0</v>
      </c>
      <c r="H16" s="63"/>
      <c r="I16" s="63">
        <f t="shared" si="0"/>
        <v>0</v>
      </c>
      <c r="J16" s="65"/>
      <c r="K16" s="63"/>
      <c r="L16" s="63">
        <f t="shared" si="1"/>
        <v>0</v>
      </c>
      <c r="M16" s="63"/>
      <c r="N16" s="63">
        <f t="shared" si="2"/>
        <v>0</v>
      </c>
      <c r="O16" s="63">
        <f t="shared" si="3"/>
        <v>0</v>
      </c>
      <c r="P16" s="63">
        <f t="shared" si="4"/>
        <v>0</v>
      </c>
      <c r="Q16" s="65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</row>
    <row r="17" spans="1:133" x14ac:dyDescent="0.2">
      <c r="A17" s="60">
        <v>5680</v>
      </c>
      <c r="B17" s="61" t="s">
        <v>88</v>
      </c>
      <c r="C17" s="62" t="s">
        <v>89</v>
      </c>
      <c r="D17" s="63">
        <v>71000</v>
      </c>
      <c r="E17" s="63"/>
      <c r="F17" s="63">
        <f t="shared" si="5"/>
        <v>71000</v>
      </c>
      <c r="G17" s="63">
        <v>71000</v>
      </c>
      <c r="H17" s="63"/>
      <c r="I17" s="63">
        <f t="shared" si="0"/>
        <v>71000</v>
      </c>
      <c r="J17" s="65"/>
      <c r="K17" s="63"/>
      <c r="L17" s="63">
        <f t="shared" si="1"/>
        <v>0</v>
      </c>
      <c r="M17" s="63"/>
      <c r="N17" s="63">
        <f t="shared" si="2"/>
        <v>0</v>
      </c>
      <c r="O17" s="63">
        <f t="shared" si="3"/>
        <v>0</v>
      </c>
      <c r="P17" s="63">
        <f t="shared" si="4"/>
        <v>0</v>
      </c>
      <c r="Q17" s="65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</row>
    <row r="18" spans="1:133" x14ac:dyDescent="0.2">
      <c r="A18" s="60">
        <v>5680</v>
      </c>
      <c r="B18" s="61" t="s">
        <v>90</v>
      </c>
      <c r="C18" s="62" t="s">
        <v>91</v>
      </c>
      <c r="D18" s="63">
        <f>+'[1]9520-5680-SFY22-A'!E16</f>
        <v>0</v>
      </c>
      <c r="E18" s="63"/>
      <c r="F18" s="63">
        <f t="shared" si="5"/>
        <v>0</v>
      </c>
      <c r="G18" s="63">
        <f>+'[1]9520-5680-SFY23-A'!E16</f>
        <v>0</v>
      </c>
      <c r="H18" s="63"/>
      <c r="I18" s="63">
        <f t="shared" si="0"/>
        <v>0</v>
      </c>
      <c r="J18" s="65"/>
      <c r="K18" s="63"/>
      <c r="L18" s="63">
        <f t="shared" si="1"/>
        <v>0</v>
      </c>
      <c r="M18" s="63"/>
      <c r="N18" s="63">
        <f t="shared" si="2"/>
        <v>0</v>
      </c>
      <c r="O18" s="63">
        <f t="shared" si="3"/>
        <v>0</v>
      </c>
      <c r="P18" s="63">
        <f t="shared" si="4"/>
        <v>0</v>
      </c>
      <c r="Q18" s="65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</row>
    <row r="19" spans="1:133" x14ac:dyDescent="0.2">
      <c r="A19" s="60">
        <v>5680</v>
      </c>
      <c r="B19" s="61" t="s">
        <v>92</v>
      </c>
      <c r="C19" s="62" t="s">
        <v>93</v>
      </c>
      <c r="D19" s="63">
        <v>1266</v>
      </c>
      <c r="E19" s="63"/>
      <c r="F19" s="63">
        <f t="shared" si="5"/>
        <v>1266</v>
      </c>
      <c r="G19" s="63">
        <v>1266</v>
      </c>
      <c r="H19" s="63"/>
      <c r="I19" s="63">
        <f t="shared" si="0"/>
        <v>1266</v>
      </c>
      <c r="J19" s="65"/>
      <c r="K19" s="63"/>
      <c r="L19" s="63">
        <f t="shared" si="1"/>
        <v>0</v>
      </c>
      <c r="M19" s="63"/>
      <c r="N19" s="63">
        <f t="shared" si="2"/>
        <v>0</v>
      </c>
      <c r="O19" s="63">
        <f t="shared" si="3"/>
        <v>0</v>
      </c>
      <c r="P19" s="63">
        <f t="shared" si="4"/>
        <v>0</v>
      </c>
      <c r="Q19" s="65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</row>
    <row r="20" spans="1:133" x14ac:dyDescent="0.2">
      <c r="A20" s="60">
        <v>5680</v>
      </c>
      <c r="B20" s="61" t="s">
        <v>94</v>
      </c>
      <c r="C20" s="62" t="s">
        <v>95</v>
      </c>
      <c r="D20" s="63">
        <f>+'[1]9520-5680-SFY22-A'!E18</f>
        <v>0</v>
      </c>
      <c r="E20" s="63"/>
      <c r="F20" s="63">
        <f t="shared" si="5"/>
        <v>0</v>
      </c>
      <c r="G20" s="63">
        <v>0</v>
      </c>
      <c r="H20" s="63"/>
      <c r="I20" s="63">
        <f t="shared" si="0"/>
        <v>0</v>
      </c>
      <c r="J20" s="65"/>
      <c r="K20" s="63"/>
      <c r="L20" s="63">
        <f t="shared" si="1"/>
        <v>0</v>
      </c>
      <c r="M20" s="63"/>
      <c r="N20" s="63">
        <f t="shared" si="2"/>
        <v>0</v>
      </c>
      <c r="O20" s="63">
        <f t="shared" si="3"/>
        <v>0</v>
      </c>
      <c r="P20" s="63">
        <f t="shared" si="4"/>
        <v>0</v>
      </c>
      <c r="Q20" s="65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</row>
    <row r="21" spans="1:133" x14ac:dyDescent="0.2">
      <c r="A21" s="60">
        <v>5680</v>
      </c>
      <c r="B21" s="61" t="s">
        <v>96</v>
      </c>
      <c r="C21" s="62" t="s">
        <v>97</v>
      </c>
      <c r="D21" s="63">
        <f>+'[1]9520-5680-SFY22-A'!E19</f>
        <v>0</v>
      </c>
      <c r="E21" s="63"/>
      <c r="F21" s="63">
        <f t="shared" si="5"/>
        <v>0</v>
      </c>
      <c r="G21" s="63">
        <f>+'[1]9520-5680-SFY23-A'!E19</f>
        <v>0</v>
      </c>
      <c r="H21" s="63"/>
      <c r="I21" s="63">
        <f t="shared" si="0"/>
        <v>0</v>
      </c>
      <c r="J21" s="65"/>
      <c r="K21" s="63"/>
      <c r="L21" s="63">
        <f t="shared" si="1"/>
        <v>0</v>
      </c>
      <c r="M21" s="63"/>
      <c r="N21" s="63">
        <f t="shared" si="2"/>
        <v>0</v>
      </c>
      <c r="O21" s="63">
        <f t="shared" si="3"/>
        <v>0</v>
      </c>
      <c r="P21" s="63">
        <f t="shared" si="4"/>
        <v>0</v>
      </c>
      <c r="Q21" s="65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</row>
    <row r="22" spans="1:133" x14ac:dyDescent="0.2">
      <c r="A22" s="60">
        <v>5680</v>
      </c>
      <c r="B22" s="61" t="s">
        <v>98</v>
      </c>
      <c r="C22" s="62" t="s">
        <v>99</v>
      </c>
      <c r="D22" s="63">
        <f>+'[1]9520-5680-SFY22-A'!E20</f>
        <v>0</v>
      </c>
      <c r="E22" s="63"/>
      <c r="F22" s="63">
        <f t="shared" si="5"/>
        <v>0</v>
      </c>
      <c r="G22" s="63">
        <f>+'[1]9520-5680-SFY23-A'!E20</f>
        <v>0</v>
      </c>
      <c r="H22" s="63"/>
      <c r="I22" s="63">
        <f t="shared" si="0"/>
        <v>0</v>
      </c>
      <c r="J22" s="65"/>
      <c r="K22" s="63"/>
      <c r="L22" s="63">
        <f t="shared" si="1"/>
        <v>0</v>
      </c>
      <c r="M22" s="63"/>
      <c r="N22" s="63">
        <f t="shared" si="2"/>
        <v>0</v>
      </c>
      <c r="O22" s="63">
        <f t="shared" si="3"/>
        <v>0</v>
      </c>
      <c r="P22" s="63">
        <f t="shared" si="4"/>
        <v>0</v>
      </c>
      <c r="Q22" s="65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</row>
    <row r="23" spans="1:133" x14ac:dyDescent="0.2">
      <c r="A23" s="60">
        <v>5680</v>
      </c>
      <c r="B23" s="61" t="s">
        <v>100</v>
      </c>
      <c r="C23" s="62" t="s">
        <v>101</v>
      </c>
      <c r="D23" s="63">
        <f>+'[1]9520-5680-SFY22-A'!E21</f>
        <v>0</v>
      </c>
      <c r="E23" s="63"/>
      <c r="F23" s="63">
        <f t="shared" si="5"/>
        <v>0</v>
      </c>
      <c r="G23" s="63">
        <f>+'[1]9520-5680-SFY23-A'!E21</f>
        <v>0</v>
      </c>
      <c r="H23" s="63"/>
      <c r="I23" s="63">
        <f t="shared" si="0"/>
        <v>0</v>
      </c>
      <c r="J23" s="65"/>
      <c r="K23" s="63"/>
      <c r="L23" s="63">
        <f t="shared" si="1"/>
        <v>0</v>
      </c>
      <c r="M23" s="63"/>
      <c r="N23" s="63">
        <f t="shared" si="2"/>
        <v>0</v>
      </c>
      <c r="O23" s="63">
        <f t="shared" si="3"/>
        <v>0</v>
      </c>
      <c r="P23" s="63">
        <f t="shared" si="4"/>
        <v>0</v>
      </c>
      <c r="Q23" s="65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</row>
    <row r="24" spans="1:133" x14ac:dyDescent="0.2">
      <c r="A24" s="60">
        <v>5680</v>
      </c>
      <c r="B24" s="61" t="s">
        <v>102</v>
      </c>
      <c r="C24" s="62" t="s">
        <v>103</v>
      </c>
      <c r="D24" s="63">
        <f>+'[1]9520-5680-SFY22-A'!E22</f>
        <v>0</v>
      </c>
      <c r="E24" s="63"/>
      <c r="F24" s="63">
        <f t="shared" si="5"/>
        <v>0</v>
      </c>
      <c r="G24" s="63">
        <f>+'[1]9520-5680-SFY23-A'!E22</f>
        <v>0</v>
      </c>
      <c r="H24" s="63"/>
      <c r="I24" s="63">
        <f t="shared" si="0"/>
        <v>0</v>
      </c>
      <c r="J24" s="65"/>
      <c r="K24" s="63"/>
      <c r="L24" s="63">
        <f t="shared" si="1"/>
        <v>0</v>
      </c>
      <c r="M24" s="63"/>
      <c r="N24" s="63">
        <f t="shared" si="2"/>
        <v>0</v>
      </c>
      <c r="O24" s="63">
        <f t="shared" si="3"/>
        <v>0</v>
      </c>
      <c r="P24" s="63">
        <f t="shared" si="4"/>
        <v>0</v>
      </c>
      <c r="Q24" s="65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</row>
    <row r="25" spans="1:133" x14ac:dyDescent="0.2">
      <c r="A25" s="60">
        <v>5680</v>
      </c>
      <c r="B25" s="61" t="s">
        <v>104</v>
      </c>
      <c r="C25" s="62" t="s">
        <v>105</v>
      </c>
      <c r="D25" s="63">
        <f>+'[1]9520-5680-SFY22-A'!E23</f>
        <v>0</v>
      </c>
      <c r="E25" s="63"/>
      <c r="F25" s="63">
        <f t="shared" si="5"/>
        <v>0</v>
      </c>
      <c r="G25" s="63">
        <f>+'[1]9520-5680-SFY23-A'!E23</f>
        <v>0</v>
      </c>
      <c r="H25" s="63"/>
      <c r="I25" s="63">
        <f t="shared" si="0"/>
        <v>0</v>
      </c>
      <c r="J25" s="65"/>
      <c r="K25" s="63"/>
      <c r="L25" s="63">
        <f t="shared" si="1"/>
        <v>0</v>
      </c>
      <c r="M25" s="63"/>
      <c r="N25" s="63">
        <f t="shared" si="2"/>
        <v>0</v>
      </c>
      <c r="O25" s="63">
        <f t="shared" si="3"/>
        <v>0</v>
      </c>
      <c r="P25" s="63">
        <f t="shared" si="4"/>
        <v>0</v>
      </c>
      <c r="Q25" s="65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</row>
    <row r="26" spans="1:133" x14ac:dyDescent="0.2">
      <c r="A26" s="60">
        <v>5680</v>
      </c>
      <c r="B26" s="61" t="s">
        <v>106</v>
      </c>
      <c r="C26" s="62" t="s">
        <v>107</v>
      </c>
      <c r="D26" s="63">
        <f>+'[1]9520-5680-SFY22-A'!E24</f>
        <v>0</v>
      </c>
      <c r="E26" s="63"/>
      <c r="F26" s="63">
        <f t="shared" si="5"/>
        <v>0</v>
      </c>
      <c r="G26" s="63">
        <f>+'[1]9520-5680-SFY23-A'!E24</f>
        <v>0</v>
      </c>
      <c r="H26" s="63"/>
      <c r="I26" s="63">
        <f t="shared" si="0"/>
        <v>0</v>
      </c>
      <c r="J26" s="65"/>
      <c r="K26" s="63"/>
      <c r="L26" s="63">
        <f t="shared" si="1"/>
        <v>0</v>
      </c>
      <c r="M26" s="63"/>
      <c r="N26" s="63">
        <f t="shared" si="2"/>
        <v>0</v>
      </c>
      <c r="O26" s="63">
        <f t="shared" si="3"/>
        <v>0</v>
      </c>
      <c r="P26" s="63">
        <f t="shared" si="4"/>
        <v>0</v>
      </c>
      <c r="Q26" s="65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</row>
    <row r="27" spans="1:133" x14ac:dyDescent="0.2">
      <c r="A27" s="60">
        <v>5680</v>
      </c>
      <c r="B27" s="61" t="s">
        <v>108</v>
      </c>
      <c r="C27" s="62" t="s">
        <v>109</v>
      </c>
      <c r="D27" s="63">
        <v>5280</v>
      </c>
      <c r="E27" s="63"/>
      <c r="F27" s="63">
        <f t="shared" si="5"/>
        <v>5280</v>
      </c>
      <c r="G27" s="63">
        <v>5280</v>
      </c>
      <c r="H27" s="63"/>
      <c r="I27" s="63">
        <f t="shared" si="0"/>
        <v>5280</v>
      </c>
      <c r="J27" s="65"/>
      <c r="K27" s="63"/>
      <c r="L27" s="63">
        <f t="shared" si="1"/>
        <v>0</v>
      </c>
      <c r="M27" s="63"/>
      <c r="N27" s="63">
        <f t="shared" si="2"/>
        <v>0</v>
      </c>
      <c r="O27" s="63">
        <f t="shared" si="3"/>
        <v>0</v>
      </c>
      <c r="P27" s="63">
        <f t="shared" si="4"/>
        <v>0</v>
      </c>
      <c r="Q27" s="65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</row>
    <row r="28" spans="1:133" x14ac:dyDescent="0.2">
      <c r="A28" s="60">
        <v>5680</v>
      </c>
      <c r="B28" s="61" t="s">
        <v>110</v>
      </c>
      <c r="C28" s="62" t="s">
        <v>111</v>
      </c>
      <c r="D28" s="63">
        <f>+'[1]9520-5680-SFY22-A'!E26</f>
        <v>0</v>
      </c>
      <c r="E28" s="63"/>
      <c r="F28" s="63">
        <f t="shared" si="5"/>
        <v>0</v>
      </c>
      <c r="G28" s="63">
        <f>+'[1]9520-5680-SFY23-A'!E26</f>
        <v>0</v>
      </c>
      <c r="H28" s="63"/>
      <c r="I28" s="63">
        <f t="shared" si="0"/>
        <v>0</v>
      </c>
      <c r="J28" s="65"/>
      <c r="K28" s="63"/>
      <c r="L28" s="63">
        <f t="shared" si="1"/>
        <v>0</v>
      </c>
      <c r="M28" s="63"/>
      <c r="N28" s="63">
        <f t="shared" si="2"/>
        <v>0</v>
      </c>
      <c r="O28" s="63">
        <f t="shared" si="3"/>
        <v>0</v>
      </c>
      <c r="P28" s="63">
        <f t="shared" si="4"/>
        <v>0</v>
      </c>
      <c r="Q28" s="65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</row>
    <row r="29" spans="1:133" x14ac:dyDescent="0.2">
      <c r="A29" s="60">
        <v>5680</v>
      </c>
      <c r="B29" s="61" t="s">
        <v>112</v>
      </c>
      <c r="C29" s="62" t="s">
        <v>113</v>
      </c>
      <c r="D29" s="63">
        <f>+'[1]9520-5680-SFY22-A'!E27</f>
        <v>0</v>
      </c>
      <c r="E29" s="63"/>
      <c r="F29" s="63">
        <f t="shared" si="5"/>
        <v>0</v>
      </c>
      <c r="G29" s="63">
        <f>+'[1]9520-5680-SFY23-A'!E27</f>
        <v>0</v>
      </c>
      <c r="H29" s="63"/>
      <c r="I29" s="63">
        <f t="shared" si="0"/>
        <v>0</v>
      </c>
      <c r="J29" s="65"/>
      <c r="K29" s="63"/>
      <c r="L29" s="63">
        <f t="shared" si="1"/>
        <v>0</v>
      </c>
      <c r="M29" s="63"/>
      <c r="N29" s="63">
        <f t="shared" si="2"/>
        <v>0</v>
      </c>
      <c r="O29" s="63">
        <f t="shared" si="3"/>
        <v>0</v>
      </c>
      <c r="P29" s="63">
        <f t="shared" si="4"/>
        <v>0</v>
      </c>
      <c r="Q29" s="65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</row>
    <row r="30" spans="1:133" x14ac:dyDescent="0.2">
      <c r="A30" s="60">
        <v>5680</v>
      </c>
      <c r="B30" s="61" t="s">
        <v>114</v>
      </c>
      <c r="C30" s="62" t="s">
        <v>115</v>
      </c>
      <c r="D30" s="63">
        <f>+'[1]9520-5680-SFY22-A'!E28</f>
        <v>0</v>
      </c>
      <c r="E30" s="63"/>
      <c r="F30" s="63">
        <f t="shared" si="5"/>
        <v>0</v>
      </c>
      <c r="G30" s="63">
        <f>+'[1]9520-5680-SFY23-A'!E28</f>
        <v>0</v>
      </c>
      <c r="H30" s="63"/>
      <c r="I30" s="63">
        <f t="shared" si="0"/>
        <v>0</v>
      </c>
      <c r="J30" s="65"/>
      <c r="K30" s="63"/>
      <c r="L30" s="63">
        <f t="shared" si="1"/>
        <v>0</v>
      </c>
      <c r="M30" s="63"/>
      <c r="N30" s="63">
        <f t="shared" si="2"/>
        <v>0</v>
      </c>
      <c r="O30" s="63">
        <f t="shared" si="3"/>
        <v>0</v>
      </c>
      <c r="P30" s="63">
        <f t="shared" si="4"/>
        <v>0</v>
      </c>
      <c r="Q30" s="65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</row>
    <row r="31" spans="1:133" x14ac:dyDescent="0.2">
      <c r="A31" s="60">
        <v>5680</v>
      </c>
      <c r="B31" s="61" t="s">
        <v>116</v>
      </c>
      <c r="C31" s="62" t="s">
        <v>117</v>
      </c>
      <c r="D31" s="63">
        <f>+'[1]9520-5680-SFY22-A'!E29</f>
        <v>0</v>
      </c>
      <c r="E31" s="63"/>
      <c r="F31" s="63">
        <f t="shared" si="5"/>
        <v>0</v>
      </c>
      <c r="G31" s="63">
        <f>+'[1]9520-5680-SFY23-A'!E29</f>
        <v>0</v>
      </c>
      <c r="H31" s="63"/>
      <c r="I31" s="63">
        <f t="shared" si="0"/>
        <v>0</v>
      </c>
      <c r="J31" s="65"/>
      <c r="K31" s="63"/>
      <c r="L31" s="63">
        <f t="shared" si="1"/>
        <v>0</v>
      </c>
      <c r="M31" s="63"/>
      <c r="N31" s="63">
        <f t="shared" si="2"/>
        <v>0</v>
      </c>
      <c r="O31" s="63">
        <f t="shared" si="3"/>
        <v>0</v>
      </c>
      <c r="P31" s="63">
        <f t="shared" si="4"/>
        <v>0</v>
      </c>
      <c r="Q31" s="65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</row>
    <row r="32" spans="1:133" x14ac:dyDescent="0.2">
      <c r="A32" s="60">
        <v>5680</v>
      </c>
      <c r="B32" s="61" t="s">
        <v>118</v>
      </c>
      <c r="C32" s="62" t="s">
        <v>119</v>
      </c>
      <c r="D32" s="63">
        <v>0</v>
      </c>
      <c r="E32" s="63"/>
      <c r="F32" s="63">
        <f t="shared" si="5"/>
        <v>0</v>
      </c>
      <c r="G32" s="63">
        <v>0</v>
      </c>
      <c r="H32" s="63"/>
      <c r="I32" s="63">
        <f t="shared" si="0"/>
        <v>0</v>
      </c>
      <c r="J32" s="65"/>
      <c r="K32" s="63"/>
      <c r="L32" s="63">
        <f t="shared" si="1"/>
        <v>0</v>
      </c>
      <c r="M32" s="63"/>
      <c r="N32" s="63">
        <f t="shared" si="2"/>
        <v>0</v>
      </c>
      <c r="O32" s="63">
        <f t="shared" si="3"/>
        <v>0</v>
      </c>
      <c r="P32" s="63">
        <f t="shared" si="4"/>
        <v>0</v>
      </c>
      <c r="Q32" s="65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</row>
    <row r="33" spans="1:133" x14ac:dyDescent="0.2">
      <c r="A33" s="60">
        <v>5680</v>
      </c>
      <c r="B33" s="61" t="s">
        <v>120</v>
      </c>
      <c r="C33" s="62" t="s">
        <v>121</v>
      </c>
      <c r="D33" s="63">
        <f>+'[1]9520-5680-SFY22-A'!E31</f>
        <v>0</v>
      </c>
      <c r="E33" s="63"/>
      <c r="F33" s="63">
        <f t="shared" si="5"/>
        <v>0</v>
      </c>
      <c r="G33" s="63">
        <f>+'[1]9520-5680-SFY23-A'!E31</f>
        <v>0</v>
      </c>
      <c r="H33" s="63"/>
      <c r="I33" s="63">
        <f t="shared" si="0"/>
        <v>0</v>
      </c>
      <c r="J33" s="65"/>
      <c r="K33" s="63"/>
      <c r="L33" s="63">
        <f t="shared" si="1"/>
        <v>0</v>
      </c>
      <c r="M33" s="63"/>
      <c r="N33" s="63">
        <f t="shared" si="2"/>
        <v>0</v>
      </c>
      <c r="O33" s="63">
        <f t="shared" si="3"/>
        <v>0</v>
      </c>
      <c r="P33" s="63">
        <f t="shared" si="4"/>
        <v>0</v>
      </c>
      <c r="Q33" s="65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</row>
    <row r="34" spans="1:133" x14ac:dyDescent="0.2">
      <c r="A34" s="60">
        <v>5680</v>
      </c>
      <c r="B34" s="61" t="s">
        <v>122</v>
      </c>
      <c r="C34" s="62" t="s">
        <v>123</v>
      </c>
      <c r="D34" s="63">
        <v>30000</v>
      </c>
      <c r="E34" s="63"/>
      <c r="F34" s="63">
        <f t="shared" si="5"/>
        <v>30000</v>
      </c>
      <c r="G34" s="63">
        <v>30000</v>
      </c>
      <c r="H34" s="63"/>
      <c r="I34" s="63">
        <f t="shared" si="0"/>
        <v>30000</v>
      </c>
      <c r="J34" s="65"/>
      <c r="K34" s="63"/>
      <c r="L34" s="63">
        <f t="shared" si="1"/>
        <v>0</v>
      </c>
      <c r="M34" s="63"/>
      <c r="N34" s="63">
        <f t="shared" si="2"/>
        <v>0</v>
      </c>
      <c r="O34" s="63">
        <f t="shared" si="3"/>
        <v>0</v>
      </c>
      <c r="P34" s="63">
        <f t="shared" si="4"/>
        <v>0</v>
      </c>
      <c r="Q34" s="65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</row>
    <row r="35" spans="1:133" x14ac:dyDescent="0.2">
      <c r="A35" s="60">
        <v>5680</v>
      </c>
      <c r="B35" s="61" t="s">
        <v>124</v>
      </c>
      <c r="C35" s="62" t="s">
        <v>125</v>
      </c>
      <c r="D35" s="63">
        <v>103868</v>
      </c>
      <c r="E35" s="63"/>
      <c r="F35" s="63">
        <f t="shared" si="5"/>
        <v>103868</v>
      </c>
      <c r="G35" s="63">
        <v>103868</v>
      </c>
      <c r="H35" s="63"/>
      <c r="I35" s="63">
        <f t="shared" si="0"/>
        <v>103868</v>
      </c>
      <c r="J35" s="65"/>
      <c r="K35" s="63"/>
      <c r="L35" s="63">
        <f t="shared" si="1"/>
        <v>0</v>
      </c>
      <c r="M35" s="63"/>
      <c r="N35" s="63">
        <f t="shared" si="2"/>
        <v>0</v>
      </c>
      <c r="O35" s="63">
        <f t="shared" si="3"/>
        <v>0</v>
      </c>
      <c r="P35" s="63">
        <f t="shared" si="4"/>
        <v>0</v>
      </c>
      <c r="Q35" s="65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</row>
    <row r="36" spans="1:133" x14ac:dyDescent="0.2">
      <c r="A36" s="60">
        <v>5680</v>
      </c>
      <c r="B36" s="61" t="s">
        <v>126</v>
      </c>
      <c r="C36" s="62" t="s">
        <v>127</v>
      </c>
      <c r="D36" s="63">
        <v>4307</v>
      </c>
      <c r="E36" s="63"/>
      <c r="F36" s="63">
        <f t="shared" si="5"/>
        <v>4307</v>
      </c>
      <c r="G36" s="63">
        <v>4528</v>
      </c>
      <c r="H36" s="63"/>
      <c r="I36" s="63">
        <f t="shared" si="0"/>
        <v>4528</v>
      </c>
      <c r="J36" s="65"/>
      <c r="K36" s="63"/>
      <c r="L36" s="63">
        <f t="shared" si="1"/>
        <v>0</v>
      </c>
      <c r="M36" s="63"/>
      <c r="N36" s="63">
        <f t="shared" si="2"/>
        <v>0</v>
      </c>
      <c r="O36" s="63">
        <f t="shared" si="3"/>
        <v>0</v>
      </c>
      <c r="P36" s="63">
        <f t="shared" si="4"/>
        <v>0</v>
      </c>
      <c r="Q36" s="65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</row>
    <row r="37" spans="1:133" x14ac:dyDescent="0.2">
      <c r="A37" s="60">
        <v>5680</v>
      </c>
      <c r="B37" s="61" t="s">
        <v>128</v>
      </c>
      <c r="C37" s="62" t="s">
        <v>129</v>
      </c>
      <c r="D37" s="63">
        <v>246386</v>
      </c>
      <c r="E37" s="63"/>
      <c r="F37" s="63">
        <f t="shared" si="5"/>
        <v>246386</v>
      </c>
      <c r="G37" s="63">
        <v>259199</v>
      </c>
      <c r="H37" s="63"/>
      <c r="I37" s="63">
        <f t="shared" si="0"/>
        <v>259199</v>
      </c>
      <c r="J37" s="65"/>
      <c r="K37" s="63"/>
      <c r="L37" s="63">
        <f t="shared" si="1"/>
        <v>0</v>
      </c>
      <c r="M37" s="63"/>
      <c r="N37" s="63">
        <f t="shared" si="2"/>
        <v>0</v>
      </c>
      <c r="O37" s="63">
        <f t="shared" si="3"/>
        <v>0</v>
      </c>
      <c r="P37" s="63">
        <f t="shared" si="4"/>
        <v>0</v>
      </c>
      <c r="Q37" s="65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</row>
    <row r="38" spans="1:133" x14ac:dyDescent="0.2">
      <c r="A38" s="60">
        <v>5680</v>
      </c>
      <c r="B38" s="61" t="s">
        <v>130</v>
      </c>
      <c r="C38" s="62" t="s">
        <v>131</v>
      </c>
      <c r="D38" s="63">
        <f>+'[1]9520-5680-SFY22-A'!E36</f>
        <v>0</v>
      </c>
      <c r="E38" s="63"/>
      <c r="F38" s="63">
        <f t="shared" si="5"/>
        <v>0</v>
      </c>
      <c r="G38" s="63">
        <f>+'[1]9520-5680-SFY23-A'!E36</f>
        <v>0</v>
      </c>
      <c r="H38" s="63"/>
      <c r="I38" s="63">
        <f t="shared" si="0"/>
        <v>0</v>
      </c>
      <c r="J38" s="65"/>
      <c r="K38" s="63"/>
      <c r="L38" s="63">
        <f t="shared" si="1"/>
        <v>0</v>
      </c>
      <c r="M38" s="63"/>
      <c r="N38" s="63">
        <f t="shared" si="2"/>
        <v>0</v>
      </c>
      <c r="O38" s="63">
        <f t="shared" si="3"/>
        <v>0</v>
      </c>
      <c r="P38" s="63">
        <f t="shared" si="4"/>
        <v>0</v>
      </c>
      <c r="Q38" s="65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</row>
    <row r="39" spans="1:133" x14ac:dyDescent="0.2">
      <c r="A39" s="60">
        <v>5680</v>
      </c>
      <c r="B39" s="61" t="s">
        <v>132</v>
      </c>
      <c r="C39" s="62" t="s">
        <v>133</v>
      </c>
      <c r="D39" s="63">
        <f>+'[1]9520-5680-SFY22-A'!E37</f>
        <v>0</v>
      </c>
      <c r="E39" s="63"/>
      <c r="F39" s="63">
        <f t="shared" si="5"/>
        <v>0</v>
      </c>
      <c r="G39" s="63">
        <f>+'[1]9520-5680-SFY23-A'!E37</f>
        <v>0</v>
      </c>
      <c r="H39" s="63"/>
      <c r="I39" s="63">
        <f t="shared" si="0"/>
        <v>0</v>
      </c>
      <c r="J39" s="65"/>
      <c r="K39" s="63"/>
      <c r="L39" s="63">
        <f t="shared" si="1"/>
        <v>0</v>
      </c>
      <c r="M39" s="63"/>
      <c r="N39" s="63">
        <f t="shared" si="2"/>
        <v>0</v>
      </c>
      <c r="O39" s="63">
        <f t="shared" si="3"/>
        <v>0</v>
      </c>
      <c r="P39" s="63">
        <f t="shared" si="4"/>
        <v>0</v>
      </c>
      <c r="Q39" s="65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</row>
    <row r="40" spans="1:133" x14ac:dyDescent="0.2">
      <c r="A40" s="60">
        <v>5680</v>
      </c>
      <c r="B40" s="61" t="s">
        <v>134</v>
      </c>
      <c r="C40" s="62" t="s">
        <v>135</v>
      </c>
      <c r="D40" s="63">
        <f>+'[1]9520-5680-SFY22-A'!E38</f>
        <v>0</v>
      </c>
      <c r="E40" s="63"/>
      <c r="F40" s="63">
        <f t="shared" si="5"/>
        <v>0</v>
      </c>
      <c r="G40" s="63">
        <f>+'[1]9520-5680-SFY23-A'!E38</f>
        <v>0</v>
      </c>
      <c r="H40" s="63"/>
      <c r="I40" s="63">
        <f t="shared" si="0"/>
        <v>0</v>
      </c>
      <c r="J40" s="65"/>
      <c r="K40" s="63"/>
      <c r="L40" s="63">
        <f t="shared" si="1"/>
        <v>0</v>
      </c>
      <c r="M40" s="63"/>
      <c r="N40" s="63">
        <f t="shared" si="2"/>
        <v>0</v>
      </c>
      <c r="O40" s="63">
        <f t="shared" si="3"/>
        <v>0</v>
      </c>
      <c r="P40" s="63">
        <f t="shared" si="4"/>
        <v>0</v>
      </c>
      <c r="Q40" s="65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</row>
    <row r="41" spans="1:133" x14ac:dyDescent="0.2">
      <c r="A41" s="60">
        <v>5680</v>
      </c>
      <c r="B41" s="61" t="s">
        <v>136</v>
      </c>
      <c r="C41" s="62" t="s">
        <v>137</v>
      </c>
      <c r="D41" s="63">
        <f>+'[1]9520-5680-SFY22-A'!E39</f>
        <v>0</v>
      </c>
      <c r="E41" s="63"/>
      <c r="F41" s="63">
        <f t="shared" si="5"/>
        <v>0</v>
      </c>
      <c r="G41" s="63">
        <f>+'[1]9520-5680-SFY23-A'!E39</f>
        <v>0</v>
      </c>
      <c r="H41" s="63"/>
      <c r="I41" s="63">
        <f t="shared" si="0"/>
        <v>0</v>
      </c>
      <c r="J41" s="65"/>
      <c r="K41" s="63"/>
      <c r="L41" s="63">
        <f t="shared" si="1"/>
        <v>0</v>
      </c>
      <c r="M41" s="63"/>
      <c r="N41" s="63">
        <f t="shared" si="2"/>
        <v>0</v>
      </c>
      <c r="O41" s="63">
        <f t="shared" si="3"/>
        <v>0</v>
      </c>
      <c r="P41" s="63">
        <f t="shared" si="4"/>
        <v>0</v>
      </c>
      <c r="Q41" s="65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</row>
    <row r="42" spans="1:133" x14ac:dyDescent="0.2">
      <c r="A42" s="60">
        <v>5680</v>
      </c>
      <c r="B42" s="61" t="s">
        <v>138</v>
      </c>
      <c r="C42" s="62" t="s">
        <v>139</v>
      </c>
      <c r="D42" s="63">
        <f>+'[1]9520-5680-SFY22-A'!E40</f>
        <v>0</v>
      </c>
      <c r="E42" s="63"/>
      <c r="F42" s="63">
        <f t="shared" si="5"/>
        <v>0</v>
      </c>
      <c r="G42" s="63">
        <f>+'[1]9520-5680-SFY23-A'!E40</f>
        <v>0</v>
      </c>
      <c r="H42" s="63"/>
      <c r="I42" s="63">
        <f t="shared" si="0"/>
        <v>0</v>
      </c>
      <c r="J42" s="65"/>
      <c r="K42" s="63"/>
      <c r="L42" s="63">
        <f t="shared" si="1"/>
        <v>0</v>
      </c>
      <c r="M42" s="63"/>
      <c r="N42" s="63">
        <f t="shared" si="2"/>
        <v>0</v>
      </c>
      <c r="O42" s="63">
        <f t="shared" si="3"/>
        <v>0</v>
      </c>
      <c r="P42" s="63">
        <f t="shared" si="4"/>
        <v>0</v>
      </c>
      <c r="Q42" s="65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</row>
    <row r="43" spans="1:133" x14ac:dyDescent="0.2">
      <c r="A43" s="60">
        <v>5680</v>
      </c>
      <c r="B43" s="61" t="s">
        <v>140</v>
      </c>
      <c r="C43" s="62" t="s">
        <v>141</v>
      </c>
      <c r="D43" s="63">
        <f>+'[1]9520-5680-SFY22-A'!E41</f>
        <v>0</v>
      </c>
      <c r="E43" s="63"/>
      <c r="F43" s="63">
        <f t="shared" si="5"/>
        <v>0</v>
      </c>
      <c r="G43" s="63">
        <f>+'[1]9520-5680-SFY23-A'!E41</f>
        <v>0</v>
      </c>
      <c r="H43" s="63"/>
      <c r="I43" s="63">
        <f t="shared" si="0"/>
        <v>0</v>
      </c>
      <c r="J43" s="65"/>
      <c r="K43" s="63"/>
      <c r="L43" s="63">
        <f t="shared" si="1"/>
        <v>0</v>
      </c>
      <c r="M43" s="63"/>
      <c r="N43" s="63">
        <f t="shared" si="2"/>
        <v>0</v>
      </c>
      <c r="O43" s="63">
        <f t="shared" si="3"/>
        <v>0</v>
      </c>
      <c r="P43" s="63">
        <f t="shared" si="4"/>
        <v>0</v>
      </c>
      <c r="Q43" s="65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</row>
    <row r="44" spans="1:133" x14ac:dyDescent="0.2">
      <c r="A44" s="60">
        <v>5680</v>
      </c>
      <c r="B44" s="61" t="s">
        <v>142</v>
      </c>
      <c r="C44" s="62" t="s">
        <v>143</v>
      </c>
      <c r="D44" s="63">
        <v>0</v>
      </c>
      <c r="E44" s="63"/>
      <c r="F44" s="63">
        <f t="shared" si="5"/>
        <v>0</v>
      </c>
      <c r="G44" s="63">
        <v>0</v>
      </c>
      <c r="H44" s="63"/>
      <c r="I44" s="63">
        <f t="shared" si="0"/>
        <v>0</v>
      </c>
      <c r="J44" s="65"/>
      <c r="K44" s="63"/>
      <c r="L44" s="63">
        <f t="shared" si="1"/>
        <v>0</v>
      </c>
      <c r="M44" s="63"/>
      <c r="N44" s="63">
        <f t="shared" si="2"/>
        <v>0</v>
      </c>
      <c r="O44" s="63">
        <f t="shared" si="3"/>
        <v>0</v>
      </c>
      <c r="P44" s="63">
        <f t="shared" si="4"/>
        <v>0</v>
      </c>
      <c r="Q44" s="65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</row>
    <row r="45" spans="1:133" x14ac:dyDescent="0.2">
      <c r="A45" s="60">
        <v>5680</v>
      </c>
      <c r="B45" s="61" t="s">
        <v>144</v>
      </c>
      <c r="C45" s="62" t="s">
        <v>145</v>
      </c>
      <c r="D45" s="63">
        <v>338582</v>
      </c>
      <c r="E45" s="63"/>
      <c r="F45" s="63">
        <f t="shared" si="5"/>
        <v>338582</v>
      </c>
      <c r="G45" s="63">
        <v>345038</v>
      </c>
      <c r="H45" s="63"/>
      <c r="I45" s="63">
        <f t="shared" si="0"/>
        <v>345038</v>
      </c>
      <c r="J45" s="65"/>
      <c r="K45" s="63"/>
      <c r="L45" s="63">
        <f t="shared" si="1"/>
        <v>0</v>
      </c>
      <c r="M45" s="63"/>
      <c r="N45" s="63">
        <f t="shared" si="2"/>
        <v>0</v>
      </c>
      <c r="O45" s="63">
        <f t="shared" si="3"/>
        <v>0</v>
      </c>
      <c r="P45" s="63">
        <f t="shared" si="4"/>
        <v>0</v>
      </c>
      <c r="Q45" s="65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</row>
    <row r="46" spans="1:133" x14ac:dyDescent="0.2">
      <c r="A46" s="60">
        <v>5680</v>
      </c>
      <c r="B46" s="61" t="s">
        <v>146</v>
      </c>
      <c r="C46" s="62" t="s">
        <v>147</v>
      </c>
      <c r="D46" s="63">
        <f>+'[1]9520-5680-SFY22-A'!E44</f>
        <v>0</v>
      </c>
      <c r="E46" s="63"/>
      <c r="F46" s="63">
        <f t="shared" si="5"/>
        <v>0</v>
      </c>
      <c r="G46" s="63">
        <f>+'[1]9520-5680-SFY23-A'!E44</f>
        <v>0</v>
      </c>
      <c r="H46" s="63"/>
      <c r="I46" s="63">
        <f t="shared" si="0"/>
        <v>0</v>
      </c>
      <c r="J46" s="65"/>
      <c r="K46" s="63"/>
      <c r="L46" s="63">
        <f t="shared" si="1"/>
        <v>0</v>
      </c>
      <c r="M46" s="63"/>
      <c r="N46" s="63">
        <f t="shared" si="2"/>
        <v>0</v>
      </c>
      <c r="O46" s="63">
        <f t="shared" si="3"/>
        <v>0</v>
      </c>
      <c r="P46" s="63">
        <f t="shared" si="4"/>
        <v>0</v>
      </c>
      <c r="Q46" s="65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</row>
    <row r="47" spans="1:133" x14ac:dyDescent="0.2">
      <c r="A47" s="60">
        <v>5680</v>
      </c>
      <c r="B47" s="61" t="s">
        <v>148</v>
      </c>
      <c r="C47" s="62" t="s">
        <v>149</v>
      </c>
      <c r="D47" s="63">
        <f>+'[1]9520-5680-SFY22-A'!E45</f>
        <v>0</v>
      </c>
      <c r="E47" s="63"/>
      <c r="F47" s="63">
        <f t="shared" si="5"/>
        <v>0</v>
      </c>
      <c r="G47" s="63">
        <f>+'[1]9520-5680-SFY23-A'!E45</f>
        <v>0</v>
      </c>
      <c r="H47" s="63"/>
      <c r="I47" s="63">
        <f t="shared" si="0"/>
        <v>0</v>
      </c>
      <c r="J47" s="65"/>
      <c r="K47" s="63"/>
      <c r="L47" s="63">
        <f t="shared" si="1"/>
        <v>0</v>
      </c>
      <c r="M47" s="63"/>
      <c r="N47" s="63">
        <f t="shared" si="2"/>
        <v>0</v>
      </c>
      <c r="O47" s="63">
        <f t="shared" si="3"/>
        <v>0</v>
      </c>
      <c r="P47" s="63">
        <f t="shared" si="4"/>
        <v>0</v>
      </c>
      <c r="Q47" s="65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</row>
    <row r="48" spans="1:133" x14ac:dyDescent="0.2">
      <c r="A48" s="60">
        <v>5680</v>
      </c>
      <c r="B48" s="61" t="s">
        <v>150</v>
      </c>
      <c r="C48" s="62" t="s">
        <v>151</v>
      </c>
      <c r="D48" s="63">
        <f>+'[1]9520-5680-SFY22-A'!E46</f>
        <v>0</v>
      </c>
      <c r="E48" s="63"/>
      <c r="F48" s="63">
        <f t="shared" si="5"/>
        <v>0</v>
      </c>
      <c r="G48" s="63">
        <f>+'[1]9520-5680-SFY23-A'!E46</f>
        <v>0</v>
      </c>
      <c r="H48" s="63"/>
      <c r="I48" s="63">
        <f t="shared" si="0"/>
        <v>0</v>
      </c>
      <c r="J48" s="65"/>
      <c r="K48" s="63"/>
      <c r="L48" s="63">
        <f t="shared" si="1"/>
        <v>0</v>
      </c>
      <c r="M48" s="63"/>
      <c r="N48" s="63">
        <f t="shared" si="2"/>
        <v>0</v>
      </c>
      <c r="O48" s="63">
        <f t="shared" si="3"/>
        <v>0</v>
      </c>
      <c r="P48" s="63">
        <f t="shared" si="4"/>
        <v>0</v>
      </c>
      <c r="Q48" s="65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</row>
    <row r="49" spans="1:133" x14ac:dyDescent="0.2">
      <c r="A49" s="60">
        <v>5680</v>
      </c>
      <c r="B49" s="61" t="s">
        <v>152</v>
      </c>
      <c r="C49" s="62" t="s">
        <v>153</v>
      </c>
      <c r="D49" s="63">
        <v>184568</v>
      </c>
      <c r="E49" s="63">
        <v>0</v>
      </c>
      <c r="F49" s="63">
        <f t="shared" si="5"/>
        <v>184568</v>
      </c>
      <c r="G49" s="63">
        <v>198472</v>
      </c>
      <c r="H49" s="63">
        <v>0</v>
      </c>
      <c r="I49" s="63">
        <f t="shared" si="0"/>
        <v>198472</v>
      </c>
      <c r="J49" s="65"/>
      <c r="K49" s="63"/>
      <c r="L49" s="88">
        <f>E49*47%</f>
        <v>0</v>
      </c>
      <c r="M49" s="63">
        <v>0</v>
      </c>
      <c r="N49" s="63">
        <f>E49*0.53</f>
        <v>0</v>
      </c>
      <c r="O49" s="63">
        <f>H49*0.47</f>
        <v>0</v>
      </c>
      <c r="P49" s="63">
        <v>0</v>
      </c>
      <c r="Q49" s="65">
        <f>H49*0.53</f>
        <v>0</v>
      </c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</row>
    <row r="50" spans="1:133" x14ac:dyDescent="0.2">
      <c r="A50" s="60">
        <v>5680</v>
      </c>
      <c r="B50" s="61" t="s">
        <v>154</v>
      </c>
      <c r="C50" s="62" t="s">
        <v>155</v>
      </c>
      <c r="D50" s="63">
        <v>3367090</v>
      </c>
      <c r="E50" s="63">
        <v>0</v>
      </c>
      <c r="F50" s="63">
        <f t="shared" si="5"/>
        <v>3367090</v>
      </c>
      <c r="G50" s="63">
        <v>3549997</v>
      </c>
      <c r="H50" s="63">
        <v>0</v>
      </c>
      <c r="I50" s="63">
        <f t="shared" si="0"/>
        <v>3549997</v>
      </c>
      <c r="J50" s="65"/>
      <c r="K50" s="63"/>
      <c r="L50" s="63">
        <v>0</v>
      </c>
      <c r="M50" s="63">
        <v>0</v>
      </c>
      <c r="N50" s="63">
        <v>0</v>
      </c>
      <c r="O50" s="63">
        <v>0</v>
      </c>
      <c r="P50" s="63">
        <v>0</v>
      </c>
      <c r="Q50" s="65">
        <v>0</v>
      </c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</row>
    <row r="51" spans="1:133" x14ac:dyDescent="0.2">
      <c r="A51" s="60">
        <v>5680</v>
      </c>
      <c r="B51" s="61" t="s">
        <v>156</v>
      </c>
      <c r="C51" s="62" t="s">
        <v>157</v>
      </c>
      <c r="D51" s="63">
        <f>+'[1]9520-5680-SFY22-A'!E49</f>
        <v>0</v>
      </c>
      <c r="E51" s="63"/>
      <c r="F51" s="63">
        <f t="shared" si="5"/>
        <v>0</v>
      </c>
      <c r="G51" s="63">
        <f>+'[1]9520-5680-SFY23-A'!E49</f>
        <v>0</v>
      </c>
      <c r="H51" s="63"/>
      <c r="I51" s="63">
        <f t="shared" si="0"/>
        <v>0</v>
      </c>
      <c r="J51" s="65"/>
      <c r="K51" s="63"/>
      <c r="L51" s="63">
        <f t="shared" si="1"/>
        <v>0</v>
      </c>
      <c r="M51" s="63"/>
      <c r="N51" s="63">
        <f t="shared" si="2"/>
        <v>0</v>
      </c>
      <c r="O51" s="63">
        <f t="shared" si="3"/>
        <v>0</v>
      </c>
      <c r="P51" s="63">
        <f t="shared" si="4"/>
        <v>0</v>
      </c>
      <c r="Q51" s="65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</row>
    <row r="52" spans="1:133" x14ac:dyDescent="0.2">
      <c r="A52" s="60">
        <v>5680</v>
      </c>
      <c r="B52" s="61" t="s">
        <v>158</v>
      </c>
      <c r="C52" s="62" t="s">
        <v>159</v>
      </c>
      <c r="D52" s="63">
        <f>+'[1]9520-5680-SFY22-A'!E50</f>
        <v>0</v>
      </c>
      <c r="E52" s="63"/>
      <c r="F52" s="63">
        <f t="shared" si="5"/>
        <v>0</v>
      </c>
      <c r="G52" s="63">
        <f>+'[1]9520-5680-SFY23-A'!E50</f>
        <v>0</v>
      </c>
      <c r="H52" s="63"/>
      <c r="I52" s="63">
        <f t="shared" si="0"/>
        <v>0</v>
      </c>
      <c r="J52" s="65"/>
      <c r="K52" s="63"/>
      <c r="L52" s="63">
        <f t="shared" si="1"/>
        <v>0</v>
      </c>
      <c r="M52" s="63"/>
      <c r="N52" s="63">
        <f t="shared" si="2"/>
        <v>0</v>
      </c>
      <c r="O52" s="63">
        <f t="shared" si="3"/>
        <v>0</v>
      </c>
      <c r="P52" s="63">
        <f t="shared" si="4"/>
        <v>0</v>
      </c>
      <c r="Q52" s="65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</row>
    <row r="53" spans="1:133" x14ac:dyDescent="0.2">
      <c r="A53" s="60">
        <v>5680</v>
      </c>
      <c r="B53" s="61" t="s">
        <v>160</v>
      </c>
      <c r="C53" s="62" t="s">
        <v>161</v>
      </c>
      <c r="D53" s="63">
        <f>+'[1]9520-5680-SFY22-A'!E51</f>
        <v>0</v>
      </c>
      <c r="E53" s="63"/>
      <c r="F53" s="63">
        <f t="shared" si="5"/>
        <v>0</v>
      </c>
      <c r="G53" s="63">
        <f>+'[1]9520-5680-SFY23-A'!E51</f>
        <v>0</v>
      </c>
      <c r="H53" s="63"/>
      <c r="I53" s="63">
        <f t="shared" si="0"/>
        <v>0</v>
      </c>
      <c r="J53" s="65"/>
      <c r="K53" s="63"/>
      <c r="L53" s="63">
        <f t="shared" si="1"/>
        <v>0</v>
      </c>
      <c r="M53" s="63"/>
      <c r="N53" s="63">
        <f t="shared" si="2"/>
        <v>0</v>
      </c>
      <c r="O53" s="63">
        <f t="shared" si="3"/>
        <v>0</v>
      </c>
      <c r="P53" s="63">
        <f t="shared" si="4"/>
        <v>0</v>
      </c>
      <c r="Q53" s="65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</row>
    <row r="54" spans="1:133" x14ac:dyDescent="0.2">
      <c r="A54" s="60">
        <v>5680</v>
      </c>
      <c r="B54" s="61" t="s">
        <v>162</v>
      </c>
      <c r="C54" s="62" t="s">
        <v>163</v>
      </c>
      <c r="D54" s="63">
        <f>+'[1]9520-5680-SFY22-A'!E52</f>
        <v>0</v>
      </c>
      <c r="E54" s="63"/>
      <c r="F54" s="63">
        <f t="shared" si="5"/>
        <v>0</v>
      </c>
      <c r="G54" s="63">
        <f>+'[1]9520-5680-SFY23-A'!E52</f>
        <v>0</v>
      </c>
      <c r="H54" s="63"/>
      <c r="I54" s="63">
        <f t="shared" si="0"/>
        <v>0</v>
      </c>
      <c r="J54" s="65"/>
      <c r="K54" s="63"/>
      <c r="L54" s="63">
        <f t="shared" si="1"/>
        <v>0</v>
      </c>
      <c r="M54" s="63"/>
      <c r="N54" s="63">
        <f t="shared" si="2"/>
        <v>0</v>
      </c>
      <c r="O54" s="63">
        <f t="shared" si="3"/>
        <v>0</v>
      </c>
      <c r="P54" s="63">
        <f t="shared" si="4"/>
        <v>0</v>
      </c>
      <c r="Q54" s="65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</row>
    <row r="55" spans="1:133" x14ac:dyDescent="0.2">
      <c r="A55" s="60">
        <v>5680</v>
      </c>
      <c r="B55" s="61" t="s">
        <v>164</v>
      </c>
      <c r="C55" s="62" t="s">
        <v>165</v>
      </c>
      <c r="D55" s="63">
        <f>+'[1]9520-5680-SFY22-A'!E53</f>
        <v>0</v>
      </c>
      <c r="E55" s="63"/>
      <c r="F55" s="63">
        <f t="shared" si="5"/>
        <v>0</v>
      </c>
      <c r="G55" s="63">
        <f>+'[1]9520-5680-SFY23-A'!E53</f>
        <v>0</v>
      </c>
      <c r="H55" s="63"/>
      <c r="I55" s="63">
        <f t="shared" si="0"/>
        <v>0</v>
      </c>
      <c r="J55" s="65"/>
      <c r="K55" s="63"/>
      <c r="L55" s="63">
        <f t="shared" si="1"/>
        <v>0</v>
      </c>
      <c r="M55" s="63"/>
      <c r="N55" s="63">
        <f t="shared" si="2"/>
        <v>0</v>
      </c>
      <c r="O55" s="63">
        <f t="shared" si="3"/>
        <v>0</v>
      </c>
      <c r="P55" s="63">
        <f t="shared" si="4"/>
        <v>0</v>
      </c>
      <c r="Q55" s="65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</row>
    <row r="56" spans="1:133" x14ac:dyDescent="0.2">
      <c r="A56" s="60">
        <v>5680</v>
      </c>
      <c r="B56" s="61" t="s">
        <v>166</v>
      </c>
      <c r="C56" s="62" t="s">
        <v>167</v>
      </c>
      <c r="D56" s="63">
        <v>1200</v>
      </c>
      <c r="E56" s="63"/>
      <c r="F56" s="63">
        <f t="shared" si="5"/>
        <v>1200</v>
      </c>
      <c r="G56" s="63">
        <v>1200</v>
      </c>
      <c r="H56" s="63"/>
      <c r="I56" s="63">
        <f t="shared" si="0"/>
        <v>1200</v>
      </c>
      <c r="J56" s="65"/>
      <c r="K56" s="63"/>
      <c r="L56" s="63">
        <f t="shared" si="1"/>
        <v>0</v>
      </c>
      <c r="M56" s="63"/>
      <c r="N56" s="63">
        <f t="shared" si="2"/>
        <v>0</v>
      </c>
      <c r="O56" s="63">
        <f t="shared" si="3"/>
        <v>0</v>
      </c>
      <c r="P56" s="63">
        <f t="shared" si="4"/>
        <v>0</v>
      </c>
      <c r="Q56" s="65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</row>
    <row r="57" spans="1:133" x14ac:dyDescent="0.2">
      <c r="A57" s="60">
        <v>5680</v>
      </c>
      <c r="B57" s="61" t="s">
        <v>168</v>
      </c>
      <c r="C57" s="62" t="s">
        <v>169</v>
      </c>
      <c r="D57" s="63">
        <f>+'[1]9520-5680-SFY22-A'!E55</f>
        <v>0</v>
      </c>
      <c r="E57" s="63"/>
      <c r="F57" s="63">
        <f t="shared" si="5"/>
        <v>0</v>
      </c>
      <c r="G57" s="63">
        <f>+'[1]9520-5680-SFY23-A'!E55</f>
        <v>0</v>
      </c>
      <c r="H57" s="63"/>
      <c r="I57" s="63">
        <f t="shared" si="0"/>
        <v>0</v>
      </c>
      <c r="J57" s="65"/>
      <c r="K57" s="63"/>
      <c r="L57" s="63">
        <f t="shared" si="1"/>
        <v>0</v>
      </c>
      <c r="M57" s="63"/>
      <c r="N57" s="63">
        <f t="shared" si="2"/>
        <v>0</v>
      </c>
      <c r="O57" s="63">
        <f t="shared" si="3"/>
        <v>0</v>
      </c>
      <c r="P57" s="63">
        <f t="shared" si="4"/>
        <v>0</v>
      </c>
      <c r="Q57" s="65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</row>
    <row r="58" spans="1:133" x14ac:dyDescent="0.2">
      <c r="A58" s="60">
        <v>5680</v>
      </c>
      <c r="B58" s="61" t="s">
        <v>170</v>
      </c>
      <c r="C58" s="62" t="s">
        <v>171</v>
      </c>
      <c r="D58" s="63">
        <f>+'[1]9520-5680-SFY22-A'!E56</f>
        <v>0</v>
      </c>
      <c r="E58" s="63"/>
      <c r="F58" s="63">
        <f t="shared" si="5"/>
        <v>0</v>
      </c>
      <c r="G58" s="63">
        <f>+'[1]9520-5680-SFY23-A'!E56</f>
        <v>0</v>
      </c>
      <c r="H58" s="63"/>
      <c r="I58" s="63">
        <f t="shared" si="0"/>
        <v>0</v>
      </c>
      <c r="J58" s="65"/>
      <c r="K58" s="63"/>
      <c r="L58" s="63">
        <f t="shared" si="1"/>
        <v>0</v>
      </c>
      <c r="M58" s="63"/>
      <c r="N58" s="63">
        <f t="shared" si="2"/>
        <v>0</v>
      </c>
      <c r="O58" s="63">
        <f t="shared" si="3"/>
        <v>0</v>
      </c>
      <c r="P58" s="63">
        <f t="shared" si="4"/>
        <v>0</v>
      </c>
      <c r="Q58" s="65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</row>
    <row r="59" spans="1:133" x14ac:dyDescent="0.2">
      <c r="A59" s="60">
        <v>5680</v>
      </c>
      <c r="B59" s="61" t="s">
        <v>172</v>
      </c>
      <c r="C59" s="62" t="s">
        <v>173</v>
      </c>
      <c r="D59" s="63">
        <f>+'[1]9520-5680-SFY22-A'!E57</f>
        <v>0</v>
      </c>
      <c r="E59" s="63"/>
      <c r="F59" s="63">
        <f t="shared" si="5"/>
        <v>0</v>
      </c>
      <c r="G59" s="63">
        <f>+'[1]9520-5680-SFY23-A'!E57</f>
        <v>0</v>
      </c>
      <c r="H59" s="63"/>
      <c r="I59" s="63">
        <f t="shared" si="0"/>
        <v>0</v>
      </c>
      <c r="J59" s="65"/>
      <c r="K59" s="63"/>
      <c r="L59" s="63">
        <f t="shared" si="1"/>
        <v>0</v>
      </c>
      <c r="M59" s="63"/>
      <c r="N59" s="63">
        <f t="shared" si="2"/>
        <v>0</v>
      </c>
      <c r="O59" s="63">
        <f t="shared" si="3"/>
        <v>0</v>
      </c>
      <c r="P59" s="63">
        <f t="shared" si="4"/>
        <v>0</v>
      </c>
      <c r="Q59" s="65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</row>
    <row r="60" spans="1:133" x14ac:dyDescent="0.2">
      <c r="A60" s="60">
        <v>5680</v>
      </c>
      <c r="B60" s="61" t="s">
        <v>174</v>
      </c>
      <c r="C60" s="62" t="s">
        <v>175</v>
      </c>
      <c r="D60" s="63">
        <v>83226</v>
      </c>
      <c r="E60" s="63"/>
      <c r="F60" s="63">
        <f t="shared" si="5"/>
        <v>83226</v>
      </c>
      <c r="G60" s="63">
        <v>83226</v>
      </c>
      <c r="H60" s="63"/>
      <c r="I60" s="63">
        <f t="shared" si="0"/>
        <v>83226</v>
      </c>
      <c r="J60" s="65"/>
      <c r="K60" s="63"/>
      <c r="L60" s="63">
        <f t="shared" si="1"/>
        <v>0</v>
      </c>
      <c r="M60" s="63"/>
      <c r="N60" s="63">
        <f t="shared" si="2"/>
        <v>0</v>
      </c>
      <c r="O60" s="63">
        <f t="shared" si="3"/>
        <v>0</v>
      </c>
      <c r="P60" s="63">
        <f t="shared" si="4"/>
        <v>0</v>
      </c>
      <c r="Q60" s="65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</row>
    <row r="61" spans="1:133" x14ac:dyDescent="0.2">
      <c r="A61" s="60">
        <v>5680</v>
      </c>
      <c r="B61" s="61" t="s">
        <v>176</v>
      </c>
      <c r="C61" s="62" t="s">
        <v>177</v>
      </c>
      <c r="D61" s="63">
        <f>+'[1]9520-5680-SFY22-A'!E59</f>
        <v>0</v>
      </c>
      <c r="E61" s="63"/>
      <c r="F61" s="63">
        <f t="shared" si="5"/>
        <v>0</v>
      </c>
      <c r="G61" s="63">
        <f>+'[1]9520-5680-SFY23-A'!E59</f>
        <v>0</v>
      </c>
      <c r="H61" s="63"/>
      <c r="I61" s="63">
        <f t="shared" si="0"/>
        <v>0</v>
      </c>
      <c r="J61" s="65"/>
      <c r="K61" s="63"/>
      <c r="L61" s="63">
        <f t="shared" si="1"/>
        <v>0</v>
      </c>
      <c r="M61" s="63"/>
      <c r="N61" s="63">
        <f t="shared" si="2"/>
        <v>0</v>
      </c>
      <c r="O61" s="63">
        <f t="shared" si="3"/>
        <v>0</v>
      </c>
      <c r="P61" s="63">
        <f t="shared" si="4"/>
        <v>0</v>
      </c>
      <c r="Q61" s="65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</row>
    <row r="62" spans="1:133" x14ac:dyDescent="0.2">
      <c r="A62" s="60">
        <v>5680</v>
      </c>
      <c r="B62" s="61" t="s">
        <v>178</v>
      </c>
      <c r="C62" s="62" t="s">
        <v>179</v>
      </c>
      <c r="D62" s="63">
        <f>+'[1]9520-5680-SFY22-A'!E60</f>
        <v>0</v>
      </c>
      <c r="E62" s="63"/>
      <c r="F62" s="63">
        <f t="shared" si="5"/>
        <v>0</v>
      </c>
      <c r="G62" s="63">
        <f>+'[1]9520-5680-SFY23-A'!E60</f>
        <v>0</v>
      </c>
      <c r="H62" s="63"/>
      <c r="I62" s="63">
        <f t="shared" si="0"/>
        <v>0</v>
      </c>
      <c r="J62" s="65"/>
      <c r="K62" s="63"/>
      <c r="L62" s="63">
        <f t="shared" si="1"/>
        <v>0</v>
      </c>
      <c r="M62" s="63"/>
      <c r="N62" s="63">
        <f t="shared" si="2"/>
        <v>0</v>
      </c>
      <c r="O62" s="63">
        <f t="shared" si="3"/>
        <v>0</v>
      </c>
      <c r="P62" s="63">
        <f t="shared" si="4"/>
        <v>0</v>
      </c>
      <c r="Q62" s="65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</row>
    <row r="63" spans="1:133" x14ac:dyDescent="0.2">
      <c r="A63" s="60">
        <v>5680</v>
      </c>
      <c r="B63" s="61" t="s">
        <v>180</v>
      </c>
      <c r="C63" s="62" t="s">
        <v>181</v>
      </c>
      <c r="D63" s="63">
        <f>+'[1]9520-5680-SFY22-A'!E61</f>
        <v>0</v>
      </c>
      <c r="E63" s="63"/>
      <c r="F63" s="63">
        <f t="shared" si="5"/>
        <v>0</v>
      </c>
      <c r="G63" s="63">
        <f>+'[1]9520-5680-SFY23-A'!E61</f>
        <v>0</v>
      </c>
      <c r="H63" s="63"/>
      <c r="I63" s="63">
        <f t="shared" si="0"/>
        <v>0</v>
      </c>
      <c r="J63" s="65"/>
      <c r="K63" s="63"/>
      <c r="L63" s="63">
        <f t="shared" si="1"/>
        <v>0</v>
      </c>
      <c r="M63" s="63"/>
      <c r="N63" s="63">
        <f t="shared" si="2"/>
        <v>0</v>
      </c>
      <c r="O63" s="63">
        <f t="shared" si="3"/>
        <v>0</v>
      </c>
      <c r="P63" s="63">
        <f t="shared" si="4"/>
        <v>0</v>
      </c>
      <c r="Q63" s="65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</row>
    <row r="64" spans="1:133" x14ac:dyDescent="0.2">
      <c r="A64" s="60">
        <v>5680</v>
      </c>
      <c r="B64" s="61" t="s">
        <v>182</v>
      </c>
      <c r="C64" s="62" t="s">
        <v>183</v>
      </c>
      <c r="D64" s="63">
        <f>+'[1]9520-5680-SFY22-A'!E62</f>
        <v>0</v>
      </c>
      <c r="E64" s="63"/>
      <c r="F64" s="63">
        <f t="shared" si="5"/>
        <v>0</v>
      </c>
      <c r="G64" s="63">
        <f>+'[1]9520-5680-SFY23-A'!E62</f>
        <v>0</v>
      </c>
      <c r="H64" s="63"/>
      <c r="I64" s="63">
        <f t="shared" si="0"/>
        <v>0</v>
      </c>
      <c r="J64" s="65"/>
      <c r="K64" s="63"/>
      <c r="L64" s="63">
        <f t="shared" si="1"/>
        <v>0</v>
      </c>
      <c r="M64" s="63"/>
      <c r="N64" s="63">
        <f t="shared" si="2"/>
        <v>0</v>
      </c>
      <c r="O64" s="63">
        <f t="shared" si="3"/>
        <v>0</v>
      </c>
      <c r="P64" s="63">
        <f t="shared" si="4"/>
        <v>0</v>
      </c>
      <c r="Q64" s="65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</row>
    <row r="65" spans="1:133" x14ac:dyDescent="0.2">
      <c r="A65" s="60">
        <v>5680</v>
      </c>
      <c r="B65" s="61" t="s">
        <v>184</v>
      </c>
      <c r="C65" s="62" t="s">
        <v>185</v>
      </c>
      <c r="D65" s="63">
        <f>+'[1]9520-5680-SFY22-A'!E63</f>
        <v>0</v>
      </c>
      <c r="E65" s="63"/>
      <c r="F65" s="63">
        <f t="shared" si="5"/>
        <v>0</v>
      </c>
      <c r="G65" s="63">
        <f>+'[1]9520-5680-SFY23-A'!E63</f>
        <v>0</v>
      </c>
      <c r="H65" s="63"/>
      <c r="I65" s="63">
        <f t="shared" si="0"/>
        <v>0</v>
      </c>
      <c r="J65" s="65"/>
      <c r="K65" s="63"/>
      <c r="L65" s="63">
        <f t="shared" si="1"/>
        <v>0</v>
      </c>
      <c r="M65" s="63"/>
      <c r="N65" s="63">
        <f t="shared" si="2"/>
        <v>0</v>
      </c>
      <c r="O65" s="63">
        <f t="shared" si="3"/>
        <v>0</v>
      </c>
      <c r="P65" s="63">
        <f t="shared" si="4"/>
        <v>0</v>
      </c>
      <c r="Q65" s="65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</row>
    <row r="66" spans="1:133" x14ac:dyDescent="0.2">
      <c r="A66" s="60">
        <v>5680</v>
      </c>
      <c r="B66" s="61" t="s">
        <v>186</v>
      </c>
      <c r="C66" s="62" t="s">
        <v>187</v>
      </c>
      <c r="D66" s="63">
        <f>+'[1]9520-5680-SFY22-A'!E64</f>
        <v>0</v>
      </c>
      <c r="E66" s="63"/>
      <c r="F66" s="63">
        <f t="shared" si="5"/>
        <v>0</v>
      </c>
      <c r="G66" s="63">
        <f>+'[1]9520-5680-SFY23-A'!E64</f>
        <v>0</v>
      </c>
      <c r="H66" s="63"/>
      <c r="I66" s="63">
        <f t="shared" si="0"/>
        <v>0</v>
      </c>
      <c r="J66" s="65"/>
      <c r="K66" s="63"/>
      <c r="L66" s="63">
        <f t="shared" si="1"/>
        <v>0</v>
      </c>
      <c r="M66" s="63"/>
      <c r="N66" s="63">
        <f t="shared" si="2"/>
        <v>0</v>
      </c>
      <c r="O66" s="63">
        <f t="shared" si="3"/>
        <v>0</v>
      </c>
      <c r="P66" s="63">
        <f t="shared" si="4"/>
        <v>0</v>
      </c>
      <c r="Q66" s="65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</row>
    <row r="67" spans="1:133" x14ac:dyDescent="0.2">
      <c r="A67" s="60">
        <v>5680</v>
      </c>
      <c r="B67" s="61" t="s">
        <v>188</v>
      </c>
      <c r="C67" s="62" t="s">
        <v>189</v>
      </c>
      <c r="D67" s="63">
        <f>+'[1]9520-5680-SFY22-A'!E65</f>
        <v>0</v>
      </c>
      <c r="E67" s="63"/>
      <c r="F67" s="63">
        <f t="shared" si="5"/>
        <v>0</v>
      </c>
      <c r="G67" s="63">
        <f>+'[1]9520-5680-SFY23-A'!E65</f>
        <v>0</v>
      </c>
      <c r="H67" s="63"/>
      <c r="I67" s="63">
        <f t="shared" si="0"/>
        <v>0</v>
      </c>
      <c r="J67" s="65"/>
      <c r="K67" s="63"/>
      <c r="L67" s="63">
        <f t="shared" si="1"/>
        <v>0</v>
      </c>
      <c r="M67" s="63"/>
      <c r="N67" s="63">
        <f t="shared" si="2"/>
        <v>0</v>
      </c>
      <c r="O67" s="63">
        <f t="shared" si="3"/>
        <v>0</v>
      </c>
      <c r="P67" s="63">
        <f t="shared" si="4"/>
        <v>0</v>
      </c>
      <c r="Q67" s="65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</row>
    <row r="68" spans="1:133" x14ac:dyDescent="0.2">
      <c r="A68" s="60">
        <v>5680</v>
      </c>
      <c r="B68" s="61" t="s">
        <v>190</v>
      </c>
      <c r="C68" s="62" t="s">
        <v>191</v>
      </c>
      <c r="D68" s="63">
        <f>+'[1]9520-5680-SFY22-A'!E66</f>
        <v>0</v>
      </c>
      <c r="E68" s="63"/>
      <c r="F68" s="63">
        <f t="shared" si="5"/>
        <v>0</v>
      </c>
      <c r="G68" s="63">
        <f>+'[1]9520-5680-SFY23-A'!E66</f>
        <v>0</v>
      </c>
      <c r="H68" s="63"/>
      <c r="I68" s="63">
        <f t="shared" si="0"/>
        <v>0</v>
      </c>
      <c r="J68" s="65"/>
      <c r="K68" s="63"/>
      <c r="L68" s="63">
        <f t="shared" si="1"/>
        <v>0</v>
      </c>
      <c r="M68" s="63"/>
      <c r="N68" s="63">
        <f t="shared" si="2"/>
        <v>0</v>
      </c>
      <c r="O68" s="63">
        <f t="shared" si="3"/>
        <v>0</v>
      </c>
      <c r="P68" s="63">
        <f t="shared" si="4"/>
        <v>0</v>
      </c>
      <c r="Q68" s="65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</row>
    <row r="69" spans="1:133" x14ac:dyDescent="0.2">
      <c r="A69" s="60">
        <v>5680</v>
      </c>
      <c r="B69" s="61" t="s">
        <v>192</v>
      </c>
      <c r="C69" s="62" t="s">
        <v>193</v>
      </c>
      <c r="D69" s="63">
        <v>2000</v>
      </c>
      <c r="E69" s="63"/>
      <c r="F69" s="63">
        <f t="shared" si="5"/>
        <v>2000</v>
      </c>
      <c r="G69" s="63">
        <v>2000</v>
      </c>
      <c r="H69" s="63"/>
      <c r="I69" s="63">
        <f t="shared" si="0"/>
        <v>2000</v>
      </c>
      <c r="J69" s="65"/>
      <c r="K69" s="63"/>
      <c r="L69" s="63">
        <f t="shared" si="1"/>
        <v>0</v>
      </c>
      <c r="M69" s="63"/>
      <c r="N69" s="63">
        <f t="shared" si="2"/>
        <v>0</v>
      </c>
      <c r="O69" s="63">
        <f t="shared" si="3"/>
        <v>0</v>
      </c>
      <c r="P69" s="63">
        <f t="shared" si="4"/>
        <v>0</v>
      </c>
      <c r="Q69" s="65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</row>
    <row r="70" spans="1:133" x14ac:dyDescent="0.2">
      <c r="A70" s="60">
        <v>5680</v>
      </c>
      <c r="B70" s="61" t="s">
        <v>194</v>
      </c>
      <c r="C70" s="62" t="s">
        <v>195</v>
      </c>
      <c r="D70" s="63">
        <f>+'[1]9520-5680-SFY22-A'!E68</f>
        <v>0</v>
      </c>
      <c r="E70" s="63"/>
      <c r="F70" s="63">
        <f t="shared" si="5"/>
        <v>0</v>
      </c>
      <c r="G70" s="63">
        <f>+'[1]9520-5680-SFY23-A'!E68</f>
        <v>0</v>
      </c>
      <c r="H70" s="63"/>
      <c r="I70" s="63">
        <f t="shared" si="0"/>
        <v>0</v>
      </c>
      <c r="J70" s="65"/>
      <c r="K70" s="63"/>
      <c r="L70" s="63">
        <f t="shared" si="1"/>
        <v>0</v>
      </c>
      <c r="M70" s="63"/>
      <c r="N70" s="63">
        <f t="shared" si="2"/>
        <v>0</v>
      </c>
      <c r="O70" s="63">
        <f t="shared" si="3"/>
        <v>0</v>
      </c>
      <c r="P70" s="63">
        <f t="shared" si="4"/>
        <v>0</v>
      </c>
      <c r="Q70" s="65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</row>
    <row r="71" spans="1:133" x14ac:dyDescent="0.2">
      <c r="A71" s="60">
        <v>5680</v>
      </c>
      <c r="B71" s="61" t="s">
        <v>196</v>
      </c>
      <c r="C71" s="62" t="s">
        <v>197</v>
      </c>
      <c r="D71" s="63">
        <f>+'[1]9520-5680-SFY22-A'!E69</f>
        <v>0</v>
      </c>
      <c r="E71" s="63"/>
      <c r="F71" s="63">
        <f t="shared" si="5"/>
        <v>0</v>
      </c>
      <c r="G71" s="63">
        <f>+'[1]9520-5680-SFY23-A'!E69</f>
        <v>0</v>
      </c>
      <c r="H71" s="63"/>
      <c r="I71" s="63">
        <f t="shared" si="0"/>
        <v>0</v>
      </c>
      <c r="J71" s="65"/>
      <c r="K71" s="63"/>
      <c r="L71" s="63">
        <f t="shared" si="1"/>
        <v>0</v>
      </c>
      <c r="M71" s="63"/>
      <c r="N71" s="63">
        <f t="shared" si="2"/>
        <v>0</v>
      </c>
      <c r="O71" s="63">
        <f t="shared" si="3"/>
        <v>0</v>
      </c>
      <c r="P71" s="63">
        <f t="shared" si="4"/>
        <v>0</v>
      </c>
      <c r="Q71" s="65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</row>
    <row r="72" spans="1:133" hidden="1" x14ac:dyDescent="0.2">
      <c r="A72" s="60">
        <v>5680</v>
      </c>
      <c r="B72" s="61" t="s">
        <v>198</v>
      </c>
      <c r="C72" s="62" t="s">
        <v>199</v>
      </c>
      <c r="D72" s="63">
        <f>+'[1]9520-5680-SFY22-A'!E70</f>
        <v>0</v>
      </c>
      <c r="E72" s="63"/>
      <c r="F72" s="63">
        <f t="shared" si="5"/>
        <v>0</v>
      </c>
      <c r="G72" s="63">
        <f>+'[1]9520-5680-SFY23-A'!E70</f>
        <v>0</v>
      </c>
      <c r="H72" s="63"/>
      <c r="I72" s="63">
        <f t="shared" ref="I72:I136" si="6">+G72+H72</f>
        <v>0</v>
      </c>
      <c r="J72" s="65"/>
      <c r="K72" s="63"/>
      <c r="L72" s="63">
        <f t="shared" ref="L72:L135" si="7">E72*100%</f>
        <v>0</v>
      </c>
      <c r="M72" s="63"/>
      <c r="N72" s="63">
        <f t="shared" ref="N72:N136" si="8">+L72+M72</f>
        <v>0</v>
      </c>
      <c r="O72" s="63">
        <f t="shared" ref="O72:O135" si="9">H72*100%</f>
        <v>0</v>
      </c>
      <c r="P72" s="63">
        <f t="shared" ref="P72:P136" si="10">+N72+O72</f>
        <v>0</v>
      </c>
      <c r="Q72" s="65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</row>
    <row r="73" spans="1:133" hidden="1" x14ac:dyDescent="0.2">
      <c r="A73" s="60">
        <v>5680</v>
      </c>
      <c r="B73" s="61" t="s">
        <v>200</v>
      </c>
      <c r="C73" s="62" t="s">
        <v>201</v>
      </c>
      <c r="D73" s="63">
        <f>+'[1]9520-5680-SFY22-A'!E71</f>
        <v>0</v>
      </c>
      <c r="E73" s="63"/>
      <c r="F73" s="63">
        <f t="shared" ref="F73:F137" si="11">+D73+E73</f>
        <v>0</v>
      </c>
      <c r="G73" s="63">
        <f>+'[1]9520-5680-SFY23-A'!E71</f>
        <v>0</v>
      </c>
      <c r="H73" s="63"/>
      <c r="I73" s="63">
        <f t="shared" si="6"/>
        <v>0</v>
      </c>
      <c r="J73" s="65"/>
      <c r="K73" s="63"/>
      <c r="L73" s="63">
        <f t="shared" si="7"/>
        <v>0</v>
      </c>
      <c r="M73" s="63"/>
      <c r="N73" s="63">
        <f t="shared" si="8"/>
        <v>0</v>
      </c>
      <c r="O73" s="63">
        <f t="shared" si="9"/>
        <v>0</v>
      </c>
      <c r="P73" s="63">
        <f t="shared" si="10"/>
        <v>0</v>
      </c>
      <c r="Q73" s="65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</row>
    <row r="74" spans="1:133" hidden="1" x14ac:dyDescent="0.2">
      <c r="A74" s="60">
        <v>5680</v>
      </c>
      <c r="B74" s="61">
        <v>89</v>
      </c>
      <c r="C74" s="62" t="s">
        <v>202</v>
      </c>
      <c r="D74" s="63">
        <f>+'[1]9520-5680-SFY22-A'!E72</f>
        <v>0</v>
      </c>
      <c r="E74" s="63"/>
      <c r="F74" s="63">
        <f t="shared" si="11"/>
        <v>0</v>
      </c>
      <c r="G74" s="63">
        <f>+'[1]9520-5680-SFY23-A'!E72</f>
        <v>0</v>
      </c>
      <c r="H74" s="63"/>
      <c r="I74" s="63">
        <f t="shared" si="6"/>
        <v>0</v>
      </c>
      <c r="J74" s="65"/>
      <c r="K74" s="63"/>
      <c r="L74" s="63">
        <f t="shared" si="7"/>
        <v>0</v>
      </c>
      <c r="M74" s="63"/>
      <c r="N74" s="63">
        <f t="shared" si="8"/>
        <v>0</v>
      </c>
      <c r="O74" s="63">
        <f t="shared" si="9"/>
        <v>0</v>
      </c>
      <c r="P74" s="63">
        <f t="shared" si="10"/>
        <v>0</v>
      </c>
      <c r="Q74" s="65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</row>
    <row r="75" spans="1:133" hidden="1" x14ac:dyDescent="0.2">
      <c r="A75" s="60">
        <v>5680</v>
      </c>
      <c r="B75" s="61">
        <v>100</v>
      </c>
      <c r="C75" s="62" t="s">
        <v>203</v>
      </c>
      <c r="D75" s="63">
        <f>+'[1]9520-5680-SFY22-A'!E73</f>
        <v>0</v>
      </c>
      <c r="E75" s="63"/>
      <c r="F75" s="63">
        <f t="shared" si="11"/>
        <v>0</v>
      </c>
      <c r="G75" s="63">
        <f>+'[1]9520-5680-SFY23-A'!E73</f>
        <v>0</v>
      </c>
      <c r="H75" s="63"/>
      <c r="I75" s="63">
        <f t="shared" si="6"/>
        <v>0</v>
      </c>
      <c r="J75" s="65"/>
      <c r="K75" s="63"/>
      <c r="L75" s="63">
        <f t="shared" si="7"/>
        <v>0</v>
      </c>
      <c r="M75" s="63"/>
      <c r="N75" s="63">
        <f t="shared" si="8"/>
        <v>0</v>
      </c>
      <c r="O75" s="63">
        <f t="shared" si="9"/>
        <v>0</v>
      </c>
      <c r="P75" s="63">
        <f t="shared" si="10"/>
        <v>0</v>
      </c>
      <c r="Q75" s="65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</row>
    <row r="76" spans="1:133" hidden="1" x14ac:dyDescent="0.2">
      <c r="A76" s="60">
        <v>5680</v>
      </c>
      <c r="B76" s="61">
        <v>101</v>
      </c>
      <c r="C76" s="62" t="s">
        <v>204</v>
      </c>
      <c r="D76" s="63">
        <f>+'[1]9520-5680-SFY22-A'!E74</f>
        <v>0</v>
      </c>
      <c r="E76" s="63"/>
      <c r="F76" s="63">
        <f t="shared" si="11"/>
        <v>0</v>
      </c>
      <c r="G76" s="63">
        <f>+'[1]9520-5680-SFY23-A'!E74</f>
        <v>0</v>
      </c>
      <c r="H76" s="63"/>
      <c r="I76" s="63">
        <f t="shared" si="6"/>
        <v>0</v>
      </c>
      <c r="J76" s="65"/>
      <c r="K76" s="63"/>
      <c r="L76" s="63">
        <f t="shared" si="7"/>
        <v>0</v>
      </c>
      <c r="M76" s="63"/>
      <c r="N76" s="63">
        <f t="shared" si="8"/>
        <v>0</v>
      </c>
      <c r="O76" s="63">
        <f t="shared" si="9"/>
        <v>0</v>
      </c>
      <c r="P76" s="63">
        <f t="shared" si="10"/>
        <v>0</v>
      </c>
      <c r="Q76" s="65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</row>
    <row r="77" spans="1:133" hidden="1" x14ac:dyDescent="0.2">
      <c r="A77" s="60">
        <v>5680</v>
      </c>
      <c r="B77" s="61" t="s">
        <v>205</v>
      </c>
      <c r="C77" s="62" t="s">
        <v>206</v>
      </c>
      <c r="D77" s="63">
        <f>+'[1]9520-5680-SFY22-A'!E75</f>
        <v>0</v>
      </c>
      <c r="E77" s="63">
        <v>0</v>
      </c>
      <c r="F77" s="63">
        <f t="shared" si="11"/>
        <v>0</v>
      </c>
      <c r="G77" s="63">
        <f>+'[1]9520-5680-SFY23-A'!E75</f>
        <v>0</v>
      </c>
      <c r="H77" s="63">
        <v>0</v>
      </c>
      <c r="I77" s="63">
        <f t="shared" si="6"/>
        <v>0</v>
      </c>
      <c r="J77" s="65"/>
      <c r="K77" s="63"/>
      <c r="L77" s="63">
        <f t="shared" si="7"/>
        <v>0</v>
      </c>
      <c r="M77" s="63"/>
      <c r="N77" s="63">
        <v>0</v>
      </c>
      <c r="O77" s="63">
        <f t="shared" si="9"/>
        <v>0</v>
      </c>
      <c r="P77" s="63">
        <v>0</v>
      </c>
      <c r="Q77" s="65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</row>
    <row r="78" spans="1:133" hidden="1" x14ac:dyDescent="0.2">
      <c r="A78" s="60">
        <v>5680</v>
      </c>
      <c r="B78" s="61">
        <v>103</v>
      </c>
      <c r="C78" s="62" t="s">
        <v>207</v>
      </c>
      <c r="D78" s="63">
        <f>+'[2]9500-7209-SFY22-A'!E76</f>
        <v>0</v>
      </c>
      <c r="E78" s="63"/>
      <c r="F78" s="63">
        <f t="shared" si="11"/>
        <v>0</v>
      </c>
      <c r="G78" s="63">
        <f>+'[2]9500-7209-SFY23-A'!E76</f>
        <v>0</v>
      </c>
      <c r="H78" s="63"/>
      <c r="I78" s="63">
        <f t="shared" si="6"/>
        <v>0</v>
      </c>
      <c r="J78" s="65"/>
      <c r="K78" s="63"/>
      <c r="L78" s="63">
        <f t="shared" si="7"/>
        <v>0</v>
      </c>
      <c r="M78" s="63"/>
      <c r="N78" s="63">
        <f t="shared" si="8"/>
        <v>0</v>
      </c>
      <c r="O78" s="63">
        <f t="shared" si="9"/>
        <v>0</v>
      </c>
      <c r="P78" s="63">
        <f t="shared" si="10"/>
        <v>0</v>
      </c>
      <c r="Q78" s="65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</row>
    <row r="79" spans="1:133" hidden="1" x14ac:dyDescent="0.2">
      <c r="A79" s="60">
        <v>5680</v>
      </c>
      <c r="B79" s="61">
        <v>104</v>
      </c>
      <c r="C79" s="62" t="s">
        <v>208</v>
      </c>
      <c r="D79" s="63">
        <f>+'[2]9500-7209-SFY22-A'!E77</f>
        <v>0</v>
      </c>
      <c r="E79" s="63"/>
      <c r="F79" s="63">
        <f t="shared" si="11"/>
        <v>0</v>
      </c>
      <c r="G79" s="63">
        <f>+'[2]9500-7209-SFY23-A'!E77</f>
        <v>0</v>
      </c>
      <c r="H79" s="63"/>
      <c r="I79" s="63">
        <f t="shared" si="6"/>
        <v>0</v>
      </c>
      <c r="J79" s="65"/>
      <c r="K79" s="63"/>
      <c r="L79" s="63">
        <f t="shared" si="7"/>
        <v>0</v>
      </c>
      <c r="M79" s="63"/>
      <c r="N79" s="63">
        <f t="shared" si="8"/>
        <v>0</v>
      </c>
      <c r="O79" s="63">
        <f t="shared" si="9"/>
        <v>0</v>
      </c>
      <c r="P79" s="63">
        <f t="shared" si="10"/>
        <v>0</v>
      </c>
      <c r="Q79" s="65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</row>
    <row r="80" spans="1:133" hidden="1" x14ac:dyDescent="0.2">
      <c r="A80" s="60">
        <v>5680</v>
      </c>
      <c r="B80" s="61">
        <v>105</v>
      </c>
      <c r="C80" s="62" t="s">
        <v>209</v>
      </c>
      <c r="D80" s="63">
        <f>+'[2]9500-7209-SFY22-A'!E78</f>
        <v>0</v>
      </c>
      <c r="E80" s="63"/>
      <c r="F80" s="63">
        <f t="shared" si="11"/>
        <v>0</v>
      </c>
      <c r="G80" s="63">
        <f>+'[2]9500-7209-SFY23-A'!E78</f>
        <v>0</v>
      </c>
      <c r="H80" s="63"/>
      <c r="I80" s="63">
        <f t="shared" si="6"/>
        <v>0</v>
      </c>
      <c r="J80" s="65"/>
      <c r="K80" s="63"/>
      <c r="L80" s="63">
        <f t="shared" si="7"/>
        <v>0</v>
      </c>
      <c r="M80" s="63"/>
      <c r="N80" s="63">
        <f t="shared" si="8"/>
        <v>0</v>
      </c>
      <c r="O80" s="63">
        <f t="shared" si="9"/>
        <v>0</v>
      </c>
      <c r="P80" s="63">
        <f t="shared" si="10"/>
        <v>0</v>
      </c>
      <c r="Q80" s="65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</row>
    <row r="81" spans="1:133" hidden="1" x14ac:dyDescent="0.2">
      <c r="A81" s="60">
        <v>5680</v>
      </c>
      <c r="B81" s="61">
        <v>106</v>
      </c>
      <c r="C81" s="62" t="s">
        <v>210</v>
      </c>
      <c r="D81" s="63">
        <f>+'[2]9500-7209-SFY22-A'!E79</f>
        <v>0</v>
      </c>
      <c r="E81" s="63"/>
      <c r="F81" s="63">
        <f t="shared" si="11"/>
        <v>0</v>
      </c>
      <c r="G81" s="63">
        <f>+'[2]9500-7209-SFY23-A'!E79</f>
        <v>0</v>
      </c>
      <c r="H81" s="63"/>
      <c r="I81" s="63">
        <f t="shared" si="6"/>
        <v>0</v>
      </c>
      <c r="J81" s="65"/>
      <c r="K81" s="63"/>
      <c r="L81" s="63">
        <f t="shared" si="7"/>
        <v>0</v>
      </c>
      <c r="M81" s="63"/>
      <c r="N81" s="63">
        <f t="shared" si="8"/>
        <v>0</v>
      </c>
      <c r="O81" s="63">
        <f t="shared" si="9"/>
        <v>0</v>
      </c>
      <c r="P81" s="63">
        <f t="shared" si="10"/>
        <v>0</v>
      </c>
      <c r="Q81" s="65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</row>
    <row r="82" spans="1:133" hidden="1" x14ac:dyDescent="0.2">
      <c r="A82" s="60">
        <v>5680</v>
      </c>
      <c r="B82" s="61">
        <v>107</v>
      </c>
      <c r="C82" s="62" t="s">
        <v>211</v>
      </c>
      <c r="D82" s="63">
        <f>+'[2]9500-7209-SFY22-A'!E80</f>
        <v>0</v>
      </c>
      <c r="E82" s="63"/>
      <c r="F82" s="63">
        <f t="shared" si="11"/>
        <v>0</v>
      </c>
      <c r="G82" s="63">
        <f>+'[2]9500-7209-SFY23-A'!E80</f>
        <v>0</v>
      </c>
      <c r="H82" s="63"/>
      <c r="I82" s="63">
        <f t="shared" si="6"/>
        <v>0</v>
      </c>
      <c r="J82" s="65"/>
      <c r="K82" s="63"/>
      <c r="L82" s="63">
        <f t="shared" si="7"/>
        <v>0</v>
      </c>
      <c r="M82" s="63"/>
      <c r="N82" s="63">
        <f t="shared" si="8"/>
        <v>0</v>
      </c>
      <c r="O82" s="63">
        <f t="shared" si="9"/>
        <v>0</v>
      </c>
      <c r="P82" s="63">
        <f t="shared" si="10"/>
        <v>0</v>
      </c>
      <c r="Q82" s="65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</row>
    <row r="83" spans="1:133" hidden="1" x14ac:dyDescent="0.2">
      <c r="A83" s="60">
        <v>5680</v>
      </c>
      <c r="B83" s="61">
        <v>108</v>
      </c>
      <c r="C83" s="62" t="s">
        <v>212</v>
      </c>
      <c r="D83" s="63">
        <f>+'[2]9500-7209-SFY22-A'!E81</f>
        <v>0</v>
      </c>
      <c r="E83" s="63"/>
      <c r="F83" s="63">
        <f t="shared" si="11"/>
        <v>0</v>
      </c>
      <c r="G83" s="63">
        <f>+'[2]9500-7209-SFY23-A'!E81</f>
        <v>0</v>
      </c>
      <c r="H83" s="63"/>
      <c r="I83" s="63">
        <f t="shared" si="6"/>
        <v>0</v>
      </c>
      <c r="J83" s="65"/>
      <c r="K83" s="63"/>
      <c r="L83" s="63">
        <f t="shared" si="7"/>
        <v>0</v>
      </c>
      <c r="M83" s="63"/>
      <c r="N83" s="63">
        <f t="shared" si="8"/>
        <v>0</v>
      </c>
      <c r="O83" s="63">
        <f t="shared" si="9"/>
        <v>0</v>
      </c>
      <c r="P83" s="63">
        <f t="shared" si="10"/>
        <v>0</v>
      </c>
      <c r="Q83" s="65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</row>
    <row r="84" spans="1:133" hidden="1" x14ac:dyDescent="0.2">
      <c r="A84" s="60">
        <v>5680</v>
      </c>
      <c r="B84" s="61">
        <v>200</v>
      </c>
      <c r="C84" s="62" t="s">
        <v>213</v>
      </c>
      <c r="D84" s="63">
        <f>+'[2]9500-7209-SFY22-A'!E82</f>
        <v>0</v>
      </c>
      <c r="E84" s="63"/>
      <c r="F84" s="63">
        <f t="shared" si="11"/>
        <v>0</v>
      </c>
      <c r="G84" s="63">
        <f>+'[2]9500-7209-SFY23-A'!E82</f>
        <v>0</v>
      </c>
      <c r="H84" s="63"/>
      <c r="I84" s="63">
        <f t="shared" si="6"/>
        <v>0</v>
      </c>
      <c r="J84" s="65"/>
      <c r="K84" s="63"/>
      <c r="L84" s="63">
        <f t="shared" si="7"/>
        <v>0</v>
      </c>
      <c r="M84" s="63"/>
      <c r="N84" s="63">
        <f t="shared" si="8"/>
        <v>0</v>
      </c>
      <c r="O84" s="63">
        <f t="shared" si="9"/>
        <v>0</v>
      </c>
      <c r="P84" s="63">
        <f t="shared" si="10"/>
        <v>0</v>
      </c>
      <c r="Q84" s="65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</row>
    <row r="85" spans="1:133" hidden="1" x14ac:dyDescent="0.2">
      <c r="A85" s="60">
        <v>5680</v>
      </c>
      <c r="B85" s="61">
        <v>201</v>
      </c>
      <c r="C85" s="62" t="s">
        <v>214</v>
      </c>
      <c r="D85" s="63">
        <f>+'[2]9500-7209-SFY22-A'!E83</f>
        <v>0</v>
      </c>
      <c r="E85" s="63"/>
      <c r="F85" s="63">
        <f t="shared" si="11"/>
        <v>0</v>
      </c>
      <c r="G85" s="63">
        <f>+'[2]9500-7209-SFY23-A'!E83</f>
        <v>0</v>
      </c>
      <c r="H85" s="63"/>
      <c r="I85" s="63">
        <f t="shared" si="6"/>
        <v>0</v>
      </c>
      <c r="J85" s="65"/>
      <c r="K85" s="63"/>
      <c r="L85" s="63">
        <f t="shared" si="7"/>
        <v>0</v>
      </c>
      <c r="M85" s="63"/>
      <c r="N85" s="63">
        <f t="shared" si="8"/>
        <v>0</v>
      </c>
      <c r="O85" s="63">
        <f t="shared" si="9"/>
        <v>0</v>
      </c>
      <c r="P85" s="63">
        <f t="shared" si="10"/>
        <v>0</v>
      </c>
      <c r="Q85" s="65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</row>
    <row r="86" spans="1:133" hidden="1" x14ac:dyDescent="0.2">
      <c r="A86" s="60">
        <v>5680</v>
      </c>
      <c r="B86" s="61">
        <v>202</v>
      </c>
      <c r="C86" s="62" t="s">
        <v>215</v>
      </c>
      <c r="D86" s="63">
        <f>+'[2]9500-7209-SFY22-A'!E84</f>
        <v>0</v>
      </c>
      <c r="E86" s="63"/>
      <c r="F86" s="63">
        <f t="shared" si="11"/>
        <v>0</v>
      </c>
      <c r="G86" s="63">
        <f>+'[2]9500-7209-SFY23-A'!E84</f>
        <v>0</v>
      </c>
      <c r="H86" s="63"/>
      <c r="I86" s="63">
        <f t="shared" si="6"/>
        <v>0</v>
      </c>
      <c r="J86" s="65"/>
      <c r="K86" s="63"/>
      <c r="L86" s="63">
        <f t="shared" si="7"/>
        <v>0</v>
      </c>
      <c r="M86" s="63"/>
      <c r="N86" s="63">
        <f t="shared" si="8"/>
        <v>0</v>
      </c>
      <c r="O86" s="63">
        <f t="shared" si="9"/>
        <v>0</v>
      </c>
      <c r="P86" s="63">
        <f t="shared" si="10"/>
        <v>0</v>
      </c>
      <c r="Q86" s="65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</row>
    <row r="87" spans="1:133" hidden="1" x14ac:dyDescent="0.2">
      <c r="A87" s="60">
        <v>5680</v>
      </c>
      <c r="B87" s="61">
        <v>204</v>
      </c>
      <c r="C87" s="62" t="s">
        <v>216</v>
      </c>
      <c r="D87" s="63">
        <f>+'[2]9500-7209-SFY22-A'!E85</f>
        <v>0</v>
      </c>
      <c r="E87" s="63"/>
      <c r="F87" s="63">
        <f t="shared" si="11"/>
        <v>0</v>
      </c>
      <c r="G87" s="63">
        <f>+'[2]9500-7209-SFY23-A'!E85</f>
        <v>0</v>
      </c>
      <c r="H87" s="63"/>
      <c r="I87" s="63">
        <f t="shared" si="6"/>
        <v>0</v>
      </c>
      <c r="J87" s="65"/>
      <c r="K87" s="63"/>
      <c r="L87" s="63">
        <f t="shared" si="7"/>
        <v>0</v>
      </c>
      <c r="M87" s="63"/>
      <c r="N87" s="63">
        <f t="shared" si="8"/>
        <v>0</v>
      </c>
      <c r="O87" s="63">
        <f t="shared" si="9"/>
        <v>0</v>
      </c>
      <c r="P87" s="63">
        <f t="shared" si="10"/>
        <v>0</v>
      </c>
      <c r="Q87" s="65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</row>
    <row r="88" spans="1:133" hidden="1" x14ac:dyDescent="0.2">
      <c r="A88" s="60">
        <v>5680</v>
      </c>
      <c r="B88" s="61">
        <v>205</v>
      </c>
      <c r="C88" s="62" t="s">
        <v>217</v>
      </c>
      <c r="D88" s="63">
        <f>+'[2]9500-7209-SFY22-A'!E86</f>
        <v>0</v>
      </c>
      <c r="E88" s="63"/>
      <c r="F88" s="63">
        <f t="shared" si="11"/>
        <v>0</v>
      </c>
      <c r="G88" s="63">
        <f>+'[2]9500-7209-SFY23-A'!E86</f>
        <v>0</v>
      </c>
      <c r="H88" s="63"/>
      <c r="I88" s="63">
        <f t="shared" si="6"/>
        <v>0</v>
      </c>
      <c r="J88" s="65"/>
      <c r="K88" s="63"/>
      <c r="L88" s="63">
        <f t="shared" si="7"/>
        <v>0</v>
      </c>
      <c r="M88" s="63"/>
      <c r="N88" s="63">
        <f t="shared" si="8"/>
        <v>0</v>
      </c>
      <c r="O88" s="63">
        <f t="shared" si="9"/>
        <v>0</v>
      </c>
      <c r="P88" s="63">
        <f t="shared" si="10"/>
        <v>0</v>
      </c>
      <c r="Q88" s="65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</row>
    <row r="89" spans="1:133" hidden="1" x14ac:dyDescent="0.2">
      <c r="A89" s="60">
        <v>5680</v>
      </c>
      <c r="B89" s="61">
        <v>206</v>
      </c>
      <c r="C89" s="62" t="s">
        <v>218</v>
      </c>
      <c r="D89" s="63">
        <f>+'[2]9500-7209-SFY22-A'!E87</f>
        <v>0</v>
      </c>
      <c r="E89" s="63"/>
      <c r="F89" s="63">
        <f t="shared" si="11"/>
        <v>0</v>
      </c>
      <c r="G89" s="63">
        <f>+'[2]9500-7209-SFY23-A'!E87</f>
        <v>0</v>
      </c>
      <c r="H89" s="63"/>
      <c r="I89" s="63">
        <f t="shared" si="6"/>
        <v>0</v>
      </c>
      <c r="J89" s="65"/>
      <c r="K89" s="63"/>
      <c r="L89" s="63">
        <f t="shared" si="7"/>
        <v>0</v>
      </c>
      <c r="M89" s="63"/>
      <c r="N89" s="63">
        <f t="shared" si="8"/>
        <v>0</v>
      </c>
      <c r="O89" s="63">
        <f t="shared" si="9"/>
        <v>0</v>
      </c>
      <c r="P89" s="63">
        <f t="shared" si="10"/>
        <v>0</v>
      </c>
      <c r="Q89" s="65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</row>
    <row r="90" spans="1:133" hidden="1" x14ac:dyDescent="0.2">
      <c r="A90" s="60">
        <v>5680</v>
      </c>
      <c r="B90" s="61">
        <v>209</v>
      </c>
      <c r="C90" s="62" t="s">
        <v>219</v>
      </c>
      <c r="D90" s="63">
        <f>+'[2]9500-7209-SFY22-A'!E88</f>
        <v>0</v>
      </c>
      <c r="E90" s="63"/>
      <c r="F90" s="63">
        <f t="shared" si="11"/>
        <v>0</v>
      </c>
      <c r="G90" s="63">
        <f>+'[2]9500-7209-SFY23-A'!E88</f>
        <v>0</v>
      </c>
      <c r="H90" s="63"/>
      <c r="I90" s="63">
        <f t="shared" si="6"/>
        <v>0</v>
      </c>
      <c r="J90" s="65"/>
      <c r="K90" s="63"/>
      <c r="L90" s="63">
        <f t="shared" si="7"/>
        <v>0</v>
      </c>
      <c r="M90" s="63"/>
      <c r="N90" s="63">
        <f t="shared" si="8"/>
        <v>0</v>
      </c>
      <c r="O90" s="63">
        <f t="shared" si="9"/>
        <v>0</v>
      </c>
      <c r="P90" s="63">
        <f t="shared" si="10"/>
        <v>0</v>
      </c>
      <c r="Q90" s="65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</row>
    <row r="91" spans="1:133" hidden="1" x14ac:dyDescent="0.2">
      <c r="A91" s="60">
        <v>5680</v>
      </c>
      <c r="B91" s="61">
        <v>210</v>
      </c>
      <c r="C91" s="62" t="s">
        <v>220</v>
      </c>
      <c r="D91" s="63">
        <f>+'[2]9500-7209-SFY22-A'!E89</f>
        <v>0</v>
      </c>
      <c r="E91" s="63"/>
      <c r="F91" s="63">
        <f t="shared" si="11"/>
        <v>0</v>
      </c>
      <c r="G91" s="63">
        <f>+'[2]9500-7209-SFY23-A'!E89</f>
        <v>0</v>
      </c>
      <c r="H91" s="63"/>
      <c r="I91" s="63">
        <f t="shared" si="6"/>
        <v>0</v>
      </c>
      <c r="J91" s="65"/>
      <c r="K91" s="63"/>
      <c r="L91" s="63">
        <f t="shared" si="7"/>
        <v>0</v>
      </c>
      <c r="M91" s="63"/>
      <c r="N91" s="63">
        <f t="shared" si="8"/>
        <v>0</v>
      </c>
      <c r="O91" s="63">
        <f t="shared" si="9"/>
        <v>0</v>
      </c>
      <c r="P91" s="63">
        <f t="shared" si="10"/>
        <v>0</v>
      </c>
      <c r="Q91" s="65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</row>
    <row r="92" spans="1:133" hidden="1" x14ac:dyDescent="0.2">
      <c r="A92" s="60">
        <v>5680</v>
      </c>
      <c r="B92" s="61">
        <v>211</v>
      </c>
      <c r="C92" s="62" t="s">
        <v>221</v>
      </c>
      <c r="D92" s="63">
        <f>+'[2]9500-7209-SFY22-A'!E90</f>
        <v>0</v>
      </c>
      <c r="E92" s="63"/>
      <c r="F92" s="63">
        <f t="shared" si="11"/>
        <v>0</v>
      </c>
      <c r="G92" s="63">
        <f>+'[2]9500-7209-SFY23-A'!E90</f>
        <v>0</v>
      </c>
      <c r="H92" s="63"/>
      <c r="I92" s="63">
        <f t="shared" si="6"/>
        <v>0</v>
      </c>
      <c r="J92" s="65"/>
      <c r="K92" s="63"/>
      <c r="L92" s="63">
        <f t="shared" si="7"/>
        <v>0</v>
      </c>
      <c r="M92" s="63"/>
      <c r="N92" s="63">
        <f t="shared" si="8"/>
        <v>0</v>
      </c>
      <c r="O92" s="63">
        <f t="shared" si="9"/>
        <v>0</v>
      </c>
      <c r="P92" s="63">
        <f t="shared" si="10"/>
        <v>0</v>
      </c>
      <c r="Q92" s="65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</row>
    <row r="93" spans="1:133" hidden="1" x14ac:dyDescent="0.2">
      <c r="A93" s="60">
        <v>5680</v>
      </c>
      <c r="B93" s="61">
        <v>212</v>
      </c>
      <c r="C93" s="62" t="s">
        <v>222</v>
      </c>
      <c r="D93" s="63">
        <f>+'[2]9500-7209-SFY22-A'!E91</f>
        <v>0</v>
      </c>
      <c r="E93" s="63"/>
      <c r="F93" s="63">
        <f t="shared" si="11"/>
        <v>0</v>
      </c>
      <c r="G93" s="63">
        <f>+'[2]9500-7209-SFY23-A'!E91</f>
        <v>0</v>
      </c>
      <c r="H93" s="63"/>
      <c r="I93" s="63">
        <f t="shared" si="6"/>
        <v>0</v>
      </c>
      <c r="J93" s="65"/>
      <c r="K93" s="63"/>
      <c r="L93" s="63">
        <f t="shared" si="7"/>
        <v>0</v>
      </c>
      <c r="M93" s="63"/>
      <c r="N93" s="63">
        <f t="shared" si="8"/>
        <v>0</v>
      </c>
      <c r="O93" s="63">
        <f t="shared" si="9"/>
        <v>0</v>
      </c>
      <c r="P93" s="63">
        <f t="shared" si="10"/>
        <v>0</v>
      </c>
      <c r="Q93" s="65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</row>
    <row r="94" spans="1:133" hidden="1" x14ac:dyDescent="0.2">
      <c r="A94" s="60">
        <v>5680</v>
      </c>
      <c r="B94" s="61">
        <v>213</v>
      </c>
      <c r="C94" s="62" t="s">
        <v>223</v>
      </c>
      <c r="D94" s="63">
        <f>+'[2]9500-7209-SFY22-A'!E92</f>
        <v>0</v>
      </c>
      <c r="E94" s="63"/>
      <c r="F94" s="63">
        <f t="shared" si="11"/>
        <v>0</v>
      </c>
      <c r="G94" s="63">
        <f>+'[2]9500-7209-SFY23-A'!E92</f>
        <v>0</v>
      </c>
      <c r="H94" s="63"/>
      <c r="I94" s="63">
        <f t="shared" si="6"/>
        <v>0</v>
      </c>
      <c r="J94" s="65"/>
      <c r="K94" s="63"/>
      <c r="L94" s="63">
        <f t="shared" si="7"/>
        <v>0</v>
      </c>
      <c r="M94" s="63"/>
      <c r="N94" s="63">
        <f t="shared" si="8"/>
        <v>0</v>
      </c>
      <c r="O94" s="63">
        <f t="shared" si="9"/>
        <v>0</v>
      </c>
      <c r="P94" s="63">
        <f t="shared" si="10"/>
        <v>0</v>
      </c>
      <c r="Q94" s="65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</row>
    <row r="95" spans="1:133" hidden="1" x14ac:dyDescent="0.2">
      <c r="A95" s="60">
        <v>5680</v>
      </c>
      <c r="B95" s="61">
        <v>215</v>
      </c>
      <c r="C95" s="62" t="s">
        <v>224</v>
      </c>
      <c r="D95" s="63">
        <f>+'[2]9500-7209-SFY22-A'!E93</f>
        <v>0</v>
      </c>
      <c r="E95" s="63"/>
      <c r="F95" s="63">
        <f t="shared" si="11"/>
        <v>0</v>
      </c>
      <c r="G95" s="63">
        <f>+'[2]9500-7209-SFY23-A'!E93</f>
        <v>0</v>
      </c>
      <c r="H95" s="63"/>
      <c r="I95" s="63">
        <f t="shared" si="6"/>
        <v>0</v>
      </c>
      <c r="J95" s="65"/>
      <c r="K95" s="63"/>
      <c r="L95" s="63">
        <f t="shared" si="7"/>
        <v>0</v>
      </c>
      <c r="M95" s="63"/>
      <c r="N95" s="63">
        <f t="shared" si="8"/>
        <v>0</v>
      </c>
      <c r="O95" s="63">
        <f t="shared" si="9"/>
        <v>0</v>
      </c>
      <c r="P95" s="63">
        <f t="shared" si="10"/>
        <v>0</v>
      </c>
      <c r="Q95" s="65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</row>
    <row r="96" spans="1:133" hidden="1" x14ac:dyDescent="0.2">
      <c r="A96" s="60">
        <v>5680</v>
      </c>
      <c r="B96" s="61">
        <v>217</v>
      </c>
      <c r="C96" s="62" t="s">
        <v>225</v>
      </c>
      <c r="D96" s="63">
        <f>+'[2]9500-7209-SFY22-A'!E94</f>
        <v>0</v>
      </c>
      <c r="E96" s="63"/>
      <c r="F96" s="63">
        <f t="shared" si="11"/>
        <v>0</v>
      </c>
      <c r="G96" s="63">
        <f>+'[2]9500-7209-SFY23-A'!E94</f>
        <v>0</v>
      </c>
      <c r="H96" s="63"/>
      <c r="I96" s="63">
        <f t="shared" si="6"/>
        <v>0</v>
      </c>
      <c r="J96" s="65"/>
      <c r="K96" s="63"/>
      <c r="L96" s="63">
        <f t="shared" si="7"/>
        <v>0</v>
      </c>
      <c r="M96" s="63"/>
      <c r="N96" s="63">
        <f t="shared" si="8"/>
        <v>0</v>
      </c>
      <c r="O96" s="63">
        <f t="shared" si="9"/>
        <v>0</v>
      </c>
      <c r="P96" s="63">
        <f t="shared" si="10"/>
        <v>0</v>
      </c>
      <c r="Q96" s="65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</row>
    <row r="97" spans="1:133" hidden="1" x14ac:dyDescent="0.2">
      <c r="A97" s="60">
        <v>5680</v>
      </c>
      <c r="B97" s="61">
        <v>218</v>
      </c>
      <c r="C97" s="62" t="s">
        <v>226</v>
      </c>
      <c r="D97" s="63">
        <f>+'[2]9500-7209-SFY22-A'!E95</f>
        <v>0</v>
      </c>
      <c r="E97" s="63"/>
      <c r="F97" s="63">
        <f t="shared" si="11"/>
        <v>0</v>
      </c>
      <c r="G97" s="63">
        <f>+'[2]9500-7209-SFY23-A'!E95</f>
        <v>0</v>
      </c>
      <c r="H97" s="63"/>
      <c r="I97" s="63">
        <f t="shared" si="6"/>
        <v>0</v>
      </c>
      <c r="J97" s="65"/>
      <c r="K97" s="63"/>
      <c r="L97" s="63">
        <f t="shared" si="7"/>
        <v>0</v>
      </c>
      <c r="M97" s="63"/>
      <c r="N97" s="63">
        <f t="shared" si="8"/>
        <v>0</v>
      </c>
      <c r="O97" s="63">
        <f t="shared" si="9"/>
        <v>0</v>
      </c>
      <c r="P97" s="63">
        <f t="shared" si="10"/>
        <v>0</v>
      </c>
      <c r="Q97" s="65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</row>
    <row r="98" spans="1:133" hidden="1" x14ac:dyDescent="0.2">
      <c r="A98" s="60">
        <v>5680</v>
      </c>
      <c r="B98" s="61">
        <v>219</v>
      </c>
      <c r="C98" s="62" t="s">
        <v>227</v>
      </c>
      <c r="D98" s="63">
        <f>+'[2]9500-7209-SFY22-A'!E96</f>
        <v>0</v>
      </c>
      <c r="E98" s="63"/>
      <c r="F98" s="63">
        <f t="shared" si="11"/>
        <v>0</v>
      </c>
      <c r="G98" s="63">
        <f>+'[2]9500-7209-SFY23-A'!E96</f>
        <v>0</v>
      </c>
      <c r="H98" s="63"/>
      <c r="I98" s="63">
        <f t="shared" si="6"/>
        <v>0</v>
      </c>
      <c r="J98" s="65"/>
      <c r="K98" s="63"/>
      <c r="L98" s="63">
        <f t="shared" si="7"/>
        <v>0</v>
      </c>
      <c r="M98" s="63"/>
      <c r="N98" s="63">
        <f t="shared" si="8"/>
        <v>0</v>
      </c>
      <c r="O98" s="63">
        <f t="shared" si="9"/>
        <v>0</v>
      </c>
      <c r="P98" s="63">
        <f t="shared" si="10"/>
        <v>0</v>
      </c>
      <c r="Q98" s="65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</row>
    <row r="99" spans="1:133" hidden="1" x14ac:dyDescent="0.2">
      <c r="A99" s="60">
        <v>5680</v>
      </c>
      <c r="B99" s="61">
        <v>220</v>
      </c>
      <c r="C99" s="62" t="s">
        <v>228</v>
      </c>
      <c r="D99" s="63">
        <f>+'[2]9500-7209-SFY22-A'!E97</f>
        <v>0</v>
      </c>
      <c r="E99" s="63"/>
      <c r="F99" s="63">
        <f t="shared" si="11"/>
        <v>0</v>
      </c>
      <c r="G99" s="63">
        <f>+'[2]9500-7209-SFY23-A'!E97</f>
        <v>0</v>
      </c>
      <c r="H99" s="63"/>
      <c r="I99" s="63">
        <f t="shared" si="6"/>
        <v>0</v>
      </c>
      <c r="J99" s="65"/>
      <c r="K99" s="63"/>
      <c r="L99" s="63">
        <f t="shared" si="7"/>
        <v>0</v>
      </c>
      <c r="M99" s="63"/>
      <c r="N99" s="63">
        <f t="shared" si="8"/>
        <v>0</v>
      </c>
      <c r="O99" s="63">
        <f t="shared" si="9"/>
        <v>0</v>
      </c>
      <c r="P99" s="63">
        <f t="shared" si="10"/>
        <v>0</v>
      </c>
      <c r="Q99" s="65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</row>
    <row r="100" spans="1:133" hidden="1" x14ac:dyDescent="0.2">
      <c r="A100" s="60">
        <v>5680</v>
      </c>
      <c r="B100" s="61">
        <v>221</v>
      </c>
      <c r="C100" s="62" t="s">
        <v>229</v>
      </c>
      <c r="D100" s="63">
        <f>+'[2]9500-7209-SFY22-A'!E98</f>
        <v>0</v>
      </c>
      <c r="E100" s="63"/>
      <c r="F100" s="63">
        <f t="shared" si="11"/>
        <v>0</v>
      </c>
      <c r="G100" s="63">
        <f>+'[2]9500-7209-SFY23-A'!E98</f>
        <v>0</v>
      </c>
      <c r="H100" s="63"/>
      <c r="I100" s="63">
        <f t="shared" si="6"/>
        <v>0</v>
      </c>
      <c r="J100" s="65"/>
      <c r="K100" s="63"/>
      <c r="L100" s="63">
        <f t="shared" si="7"/>
        <v>0</v>
      </c>
      <c r="M100" s="63"/>
      <c r="N100" s="63">
        <f t="shared" si="8"/>
        <v>0</v>
      </c>
      <c r="O100" s="63">
        <f t="shared" si="9"/>
        <v>0</v>
      </c>
      <c r="P100" s="63">
        <f t="shared" si="10"/>
        <v>0</v>
      </c>
      <c r="Q100" s="65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</row>
    <row r="101" spans="1:133" hidden="1" x14ac:dyDescent="0.2">
      <c r="A101" s="60">
        <v>5680</v>
      </c>
      <c r="B101" s="61">
        <v>226</v>
      </c>
      <c r="C101" s="62" t="s">
        <v>230</v>
      </c>
      <c r="D101" s="63">
        <f>+'[2]9500-7209-SFY22-A'!E99</f>
        <v>0</v>
      </c>
      <c r="E101" s="63"/>
      <c r="F101" s="63">
        <f t="shared" si="11"/>
        <v>0</v>
      </c>
      <c r="G101" s="63">
        <f>+'[2]9500-7209-SFY23-A'!E99</f>
        <v>0</v>
      </c>
      <c r="H101" s="63"/>
      <c r="I101" s="63">
        <f t="shared" si="6"/>
        <v>0</v>
      </c>
      <c r="J101" s="65"/>
      <c r="K101" s="63"/>
      <c r="L101" s="63">
        <f t="shared" si="7"/>
        <v>0</v>
      </c>
      <c r="M101" s="63"/>
      <c r="N101" s="63">
        <f t="shared" si="8"/>
        <v>0</v>
      </c>
      <c r="O101" s="63">
        <f t="shared" si="9"/>
        <v>0</v>
      </c>
      <c r="P101" s="63">
        <f t="shared" si="10"/>
        <v>0</v>
      </c>
      <c r="Q101" s="65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</row>
    <row r="102" spans="1:133" hidden="1" x14ac:dyDescent="0.2">
      <c r="A102" s="60">
        <v>5680</v>
      </c>
      <c r="B102" s="61">
        <v>227</v>
      </c>
      <c r="C102" s="62" t="s">
        <v>231</v>
      </c>
      <c r="D102" s="63">
        <f>+'[2]9500-7209-SFY22-A'!E100</f>
        <v>0</v>
      </c>
      <c r="E102" s="63"/>
      <c r="F102" s="63">
        <f t="shared" si="11"/>
        <v>0</v>
      </c>
      <c r="G102" s="63">
        <f>+'[2]9500-7209-SFY23-A'!E100</f>
        <v>0</v>
      </c>
      <c r="H102" s="63"/>
      <c r="I102" s="63">
        <f t="shared" si="6"/>
        <v>0</v>
      </c>
      <c r="J102" s="65"/>
      <c r="K102" s="63"/>
      <c r="L102" s="63">
        <f t="shared" si="7"/>
        <v>0</v>
      </c>
      <c r="M102" s="63"/>
      <c r="N102" s="63">
        <f t="shared" si="8"/>
        <v>0</v>
      </c>
      <c r="O102" s="63">
        <f t="shared" si="9"/>
        <v>0</v>
      </c>
      <c r="P102" s="63">
        <f t="shared" si="10"/>
        <v>0</v>
      </c>
      <c r="Q102" s="65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</row>
    <row r="103" spans="1:133" hidden="1" x14ac:dyDescent="0.2">
      <c r="A103" s="60">
        <v>5680</v>
      </c>
      <c r="B103" s="61">
        <v>229</v>
      </c>
      <c r="C103" s="62" t="s">
        <v>232</v>
      </c>
      <c r="D103" s="63">
        <f>+'[2]9500-7209-SFY22-A'!E101</f>
        <v>0</v>
      </c>
      <c r="E103" s="63"/>
      <c r="F103" s="63">
        <f t="shared" si="11"/>
        <v>0</v>
      </c>
      <c r="G103" s="63">
        <f>+'[2]9500-7209-SFY23-A'!E101</f>
        <v>0</v>
      </c>
      <c r="H103" s="63"/>
      <c r="I103" s="63">
        <f t="shared" si="6"/>
        <v>0</v>
      </c>
      <c r="J103" s="65"/>
      <c r="K103" s="63"/>
      <c r="L103" s="63">
        <f t="shared" si="7"/>
        <v>0</v>
      </c>
      <c r="M103" s="63"/>
      <c r="N103" s="63">
        <f t="shared" si="8"/>
        <v>0</v>
      </c>
      <c r="O103" s="63">
        <f t="shared" si="9"/>
        <v>0</v>
      </c>
      <c r="P103" s="63">
        <f t="shared" si="10"/>
        <v>0</v>
      </c>
      <c r="Q103" s="65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</row>
    <row r="104" spans="1:133" hidden="1" x14ac:dyDescent="0.2">
      <c r="A104" s="60">
        <v>5680</v>
      </c>
      <c r="B104" s="61">
        <v>230</v>
      </c>
      <c r="C104" s="62" t="s">
        <v>233</v>
      </c>
      <c r="D104" s="63">
        <f>+'[2]9500-7209-SFY22-A'!E102</f>
        <v>0</v>
      </c>
      <c r="E104" s="63"/>
      <c r="F104" s="63">
        <f t="shared" si="11"/>
        <v>0</v>
      </c>
      <c r="G104" s="63">
        <f>+'[2]9500-7209-SFY23-A'!E102</f>
        <v>0</v>
      </c>
      <c r="H104" s="63"/>
      <c r="I104" s="63">
        <f t="shared" si="6"/>
        <v>0</v>
      </c>
      <c r="J104" s="65"/>
      <c r="K104" s="63"/>
      <c r="L104" s="63">
        <f t="shared" si="7"/>
        <v>0</v>
      </c>
      <c r="M104" s="63"/>
      <c r="N104" s="63">
        <f t="shared" si="8"/>
        <v>0</v>
      </c>
      <c r="O104" s="63">
        <f t="shared" si="9"/>
        <v>0</v>
      </c>
      <c r="P104" s="63">
        <f t="shared" si="10"/>
        <v>0</v>
      </c>
      <c r="Q104" s="65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</row>
    <row r="105" spans="1:133" hidden="1" x14ac:dyDescent="0.2">
      <c r="A105" s="60">
        <v>5680</v>
      </c>
      <c r="B105" s="61">
        <v>231</v>
      </c>
      <c r="C105" s="62" t="s">
        <v>234</v>
      </c>
      <c r="D105" s="63">
        <f>+'[2]9500-7209-SFY22-A'!E103</f>
        <v>0</v>
      </c>
      <c r="E105" s="63"/>
      <c r="F105" s="63">
        <f t="shared" si="11"/>
        <v>0</v>
      </c>
      <c r="G105" s="63">
        <f>+'[2]9500-7209-SFY23-A'!E103</f>
        <v>0</v>
      </c>
      <c r="H105" s="63"/>
      <c r="I105" s="63">
        <f t="shared" si="6"/>
        <v>0</v>
      </c>
      <c r="J105" s="65"/>
      <c r="K105" s="63"/>
      <c r="L105" s="63">
        <f t="shared" si="7"/>
        <v>0</v>
      </c>
      <c r="M105" s="63"/>
      <c r="N105" s="63">
        <f t="shared" si="8"/>
        <v>0</v>
      </c>
      <c r="O105" s="63">
        <f t="shared" si="9"/>
        <v>0</v>
      </c>
      <c r="P105" s="63">
        <f t="shared" si="10"/>
        <v>0</v>
      </c>
      <c r="Q105" s="65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</row>
    <row r="106" spans="1:133" hidden="1" x14ac:dyDescent="0.2">
      <c r="A106" s="60">
        <v>5680</v>
      </c>
      <c r="B106" s="61">
        <v>232</v>
      </c>
      <c r="C106" s="62" t="s">
        <v>235</v>
      </c>
      <c r="D106" s="63">
        <f>+'[2]9500-7209-SFY22-A'!E104</f>
        <v>0</v>
      </c>
      <c r="E106" s="63"/>
      <c r="F106" s="63">
        <f t="shared" si="11"/>
        <v>0</v>
      </c>
      <c r="G106" s="63">
        <f>+'[2]9500-7209-SFY23-A'!E104</f>
        <v>0</v>
      </c>
      <c r="H106" s="63"/>
      <c r="I106" s="63">
        <f t="shared" si="6"/>
        <v>0</v>
      </c>
      <c r="J106" s="65"/>
      <c r="K106" s="63"/>
      <c r="L106" s="63">
        <f t="shared" si="7"/>
        <v>0</v>
      </c>
      <c r="M106" s="63"/>
      <c r="N106" s="63">
        <f t="shared" si="8"/>
        <v>0</v>
      </c>
      <c r="O106" s="63">
        <f t="shared" si="9"/>
        <v>0</v>
      </c>
      <c r="P106" s="63">
        <f t="shared" si="10"/>
        <v>0</v>
      </c>
      <c r="Q106" s="65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</row>
    <row r="107" spans="1:133" hidden="1" x14ac:dyDescent="0.2">
      <c r="A107" s="60">
        <v>5680</v>
      </c>
      <c r="B107" s="61">
        <v>233</v>
      </c>
      <c r="C107" s="62" t="s">
        <v>236</v>
      </c>
      <c r="D107" s="63">
        <f>+'[2]9500-7209-SFY22-A'!E105</f>
        <v>0</v>
      </c>
      <c r="E107" s="63"/>
      <c r="F107" s="63">
        <f t="shared" si="11"/>
        <v>0</v>
      </c>
      <c r="G107" s="63">
        <f>+'[2]9500-7209-SFY23-A'!E105</f>
        <v>0</v>
      </c>
      <c r="H107" s="63"/>
      <c r="I107" s="63">
        <f t="shared" si="6"/>
        <v>0</v>
      </c>
      <c r="J107" s="65"/>
      <c r="K107" s="63"/>
      <c r="L107" s="63">
        <f t="shared" si="7"/>
        <v>0</v>
      </c>
      <c r="M107" s="63"/>
      <c r="N107" s="63">
        <f t="shared" si="8"/>
        <v>0</v>
      </c>
      <c r="O107" s="63">
        <f t="shared" si="9"/>
        <v>0</v>
      </c>
      <c r="P107" s="63">
        <f t="shared" si="10"/>
        <v>0</v>
      </c>
      <c r="Q107" s="65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</row>
    <row r="108" spans="1:133" hidden="1" x14ac:dyDescent="0.2">
      <c r="A108" s="60">
        <v>5680</v>
      </c>
      <c r="B108" s="61">
        <v>234</v>
      </c>
      <c r="C108" s="62" t="s">
        <v>237</v>
      </c>
      <c r="D108" s="63">
        <f>+'[2]9500-7209-SFY22-A'!E106</f>
        <v>0</v>
      </c>
      <c r="E108" s="63"/>
      <c r="F108" s="63">
        <f t="shared" si="11"/>
        <v>0</v>
      </c>
      <c r="G108" s="63">
        <f>+'[2]9500-7209-SFY23-A'!E106</f>
        <v>0</v>
      </c>
      <c r="H108" s="63"/>
      <c r="I108" s="63">
        <f t="shared" si="6"/>
        <v>0</v>
      </c>
      <c r="J108" s="65"/>
      <c r="K108" s="63"/>
      <c r="L108" s="63">
        <f t="shared" si="7"/>
        <v>0</v>
      </c>
      <c r="M108" s="63"/>
      <c r="N108" s="63">
        <f t="shared" si="8"/>
        <v>0</v>
      </c>
      <c r="O108" s="63">
        <f t="shared" si="9"/>
        <v>0</v>
      </c>
      <c r="P108" s="63">
        <f t="shared" si="10"/>
        <v>0</v>
      </c>
      <c r="Q108" s="65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</row>
    <row r="109" spans="1:133" hidden="1" x14ac:dyDescent="0.2">
      <c r="A109" s="60">
        <v>5680</v>
      </c>
      <c r="B109" s="61">
        <v>235</v>
      </c>
      <c r="C109" s="62" t="s">
        <v>238</v>
      </c>
      <c r="D109" s="63">
        <f>+'[2]9500-7209-SFY22-A'!E107</f>
        <v>0</v>
      </c>
      <c r="E109" s="63"/>
      <c r="F109" s="63">
        <f t="shared" si="11"/>
        <v>0</v>
      </c>
      <c r="G109" s="63">
        <f>+'[2]9500-7209-SFY23-A'!E107</f>
        <v>0</v>
      </c>
      <c r="H109" s="63"/>
      <c r="I109" s="63">
        <f t="shared" si="6"/>
        <v>0</v>
      </c>
      <c r="J109" s="65"/>
      <c r="K109" s="63"/>
      <c r="L109" s="63">
        <f t="shared" si="7"/>
        <v>0</v>
      </c>
      <c r="M109" s="63"/>
      <c r="N109" s="63">
        <f t="shared" si="8"/>
        <v>0</v>
      </c>
      <c r="O109" s="63">
        <f t="shared" si="9"/>
        <v>0</v>
      </c>
      <c r="P109" s="63">
        <f t="shared" si="10"/>
        <v>0</v>
      </c>
      <c r="Q109" s="65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</row>
    <row r="110" spans="1:133" hidden="1" x14ac:dyDescent="0.2">
      <c r="A110" s="60">
        <v>5680</v>
      </c>
      <c r="B110" s="61">
        <v>236</v>
      </c>
      <c r="C110" s="62" t="s">
        <v>239</v>
      </c>
      <c r="D110" s="63">
        <f>+'[2]9500-7209-SFY22-A'!E108</f>
        <v>0</v>
      </c>
      <c r="E110" s="63"/>
      <c r="F110" s="63">
        <f t="shared" si="11"/>
        <v>0</v>
      </c>
      <c r="G110" s="63">
        <f>+'[2]9500-7209-SFY23-A'!E108</f>
        <v>0</v>
      </c>
      <c r="H110" s="63"/>
      <c r="I110" s="63">
        <f t="shared" si="6"/>
        <v>0</v>
      </c>
      <c r="J110" s="65"/>
      <c r="K110" s="63"/>
      <c r="L110" s="63">
        <f t="shared" si="7"/>
        <v>0</v>
      </c>
      <c r="M110" s="63"/>
      <c r="N110" s="63">
        <f t="shared" si="8"/>
        <v>0</v>
      </c>
      <c r="O110" s="63">
        <f t="shared" si="9"/>
        <v>0</v>
      </c>
      <c r="P110" s="63">
        <f t="shared" si="10"/>
        <v>0</v>
      </c>
      <c r="Q110" s="65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</row>
    <row r="111" spans="1:133" hidden="1" x14ac:dyDescent="0.2">
      <c r="A111" s="60">
        <v>5680</v>
      </c>
      <c r="B111" s="61">
        <v>237</v>
      </c>
      <c r="C111" s="62" t="s">
        <v>240</v>
      </c>
      <c r="D111" s="63">
        <f>+'[2]9500-7209-SFY22-A'!E109</f>
        <v>0</v>
      </c>
      <c r="E111" s="63"/>
      <c r="F111" s="63">
        <f t="shared" si="11"/>
        <v>0</v>
      </c>
      <c r="G111" s="63">
        <f>+'[2]9500-7209-SFY23-A'!E109</f>
        <v>0</v>
      </c>
      <c r="H111" s="63"/>
      <c r="I111" s="63">
        <f t="shared" si="6"/>
        <v>0</v>
      </c>
      <c r="J111" s="65"/>
      <c r="K111" s="63"/>
      <c r="L111" s="63">
        <f t="shared" si="7"/>
        <v>0</v>
      </c>
      <c r="M111" s="63"/>
      <c r="N111" s="63">
        <f t="shared" si="8"/>
        <v>0</v>
      </c>
      <c r="O111" s="63">
        <f t="shared" si="9"/>
        <v>0</v>
      </c>
      <c r="P111" s="63">
        <f t="shared" si="10"/>
        <v>0</v>
      </c>
      <c r="Q111" s="65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</row>
    <row r="112" spans="1:133" hidden="1" x14ac:dyDescent="0.2">
      <c r="A112" s="60">
        <v>5680</v>
      </c>
      <c r="B112" s="61">
        <v>238</v>
      </c>
      <c r="C112" s="62" t="s">
        <v>241</v>
      </c>
      <c r="D112" s="63">
        <f>+'[2]9500-7209-SFY22-A'!E110</f>
        <v>0</v>
      </c>
      <c r="E112" s="63"/>
      <c r="F112" s="63">
        <f t="shared" si="11"/>
        <v>0</v>
      </c>
      <c r="G112" s="63">
        <f>+'[2]9500-7209-SFY23-A'!E110</f>
        <v>0</v>
      </c>
      <c r="H112" s="63"/>
      <c r="I112" s="63">
        <f t="shared" si="6"/>
        <v>0</v>
      </c>
      <c r="J112" s="65"/>
      <c r="K112" s="63"/>
      <c r="L112" s="63">
        <f t="shared" si="7"/>
        <v>0</v>
      </c>
      <c r="M112" s="63"/>
      <c r="N112" s="63">
        <f t="shared" si="8"/>
        <v>0</v>
      </c>
      <c r="O112" s="63">
        <f t="shared" si="9"/>
        <v>0</v>
      </c>
      <c r="P112" s="63">
        <f t="shared" si="10"/>
        <v>0</v>
      </c>
      <c r="Q112" s="65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</row>
    <row r="113" spans="1:133" hidden="1" x14ac:dyDescent="0.2">
      <c r="A113" s="60">
        <v>5680</v>
      </c>
      <c r="B113" s="61">
        <v>242</v>
      </c>
      <c r="C113" s="62" t="s">
        <v>242</v>
      </c>
      <c r="D113" s="63">
        <f>+'[2]9500-7209-SFY22-A'!E111</f>
        <v>0</v>
      </c>
      <c r="E113" s="63"/>
      <c r="F113" s="63">
        <f t="shared" si="11"/>
        <v>0</v>
      </c>
      <c r="G113" s="63">
        <f>+'[2]9500-7209-SFY23-A'!E111</f>
        <v>0</v>
      </c>
      <c r="H113" s="63"/>
      <c r="I113" s="63">
        <f t="shared" si="6"/>
        <v>0</v>
      </c>
      <c r="J113" s="65"/>
      <c r="K113" s="63"/>
      <c r="L113" s="63">
        <f t="shared" si="7"/>
        <v>0</v>
      </c>
      <c r="M113" s="63"/>
      <c r="N113" s="63">
        <f t="shared" si="8"/>
        <v>0</v>
      </c>
      <c r="O113" s="63">
        <f t="shared" si="9"/>
        <v>0</v>
      </c>
      <c r="P113" s="63">
        <f t="shared" si="10"/>
        <v>0</v>
      </c>
      <c r="Q113" s="65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</row>
    <row r="114" spans="1:133" hidden="1" x14ac:dyDescent="0.2">
      <c r="A114" s="60">
        <v>5680</v>
      </c>
      <c r="B114" s="61">
        <v>244</v>
      </c>
      <c r="C114" s="62" t="s">
        <v>243</v>
      </c>
      <c r="D114" s="63">
        <f>+'[2]9500-7209-SFY22-A'!E112</f>
        <v>0</v>
      </c>
      <c r="E114" s="63"/>
      <c r="F114" s="63">
        <f t="shared" si="11"/>
        <v>0</v>
      </c>
      <c r="G114" s="63">
        <f>+'[2]9500-7209-SFY23-A'!E112</f>
        <v>0</v>
      </c>
      <c r="H114" s="63"/>
      <c r="I114" s="63">
        <f t="shared" si="6"/>
        <v>0</v>
      </c>
      <c r="J114" s="65"/>
      <c r="K114" s="63"/>
      <c r="L114" s="63">
        <f t="shared" si="7"/>
        <v>0</v>
      </c>
      <c r="M114" s="63"/>
      <c r="N114" s="63">
        <f t="shared" si="8"/>
        <v>0</v>
      </c>
      <c r="O114" s="63">
        <f t="shared" si="9"/>
        <v>0</v>
      </c>
      <c r="P114" s="63">
        <f t="shared" si="10"/>
        <v>0</v>
      </c>
      <c r="Q114" s="65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</row>
    <row r="115" spans="1:133" hidden="1" x14ac:dyDescent="0.2">
      <c r="A115" s="60">
        <v>5680</v>
      </c>
      <c r="B115" s="61">
        <v>245</v>
      </c>
      <c r="C115" s="62" t="s">
        <v>244</v>
      </c>
      <c r="D115" s="63">
        <f>+'[2]9500-7209-SFY22-A'!E113</f>
        <v>0</v>
      </c>
      <c r="E115" s="63"/>
      <c r="F115" s="63">
        <f t="shared" si="11"/>
        <v>0</v>
      </c>
      <c r="G115" s="63">
        <f>+'[2]9500-7209-SFY23-A'!E113</f>
        <v>0</v>
      </c>
      <c r="H115" s="63"/>
      <c r="I115" s="63">
        <f t="shared" si="6"/>
        <v>0</v>
      </c>
      <c r="J115" s="65"/>
      <c r="K115" s="63"/>
      <c r="L115" s="63">
        <f t="shared" si="7"/>
        <v>0</v>
      </c>
      <c r="M115" s="63"/>
      <c r="N115" s="63">
        <f t="shared" si="8"/>
        <v>0</v>
      </c>
      <c r="O115" s="63">
        <f t="shared" si="9"/>
        <v>0</v>
      </c>
      <c r="P115" s="63">
        <f t="shared" si="10"/>
        <v>0</v>
      </c>
      <c r="Q115" s="65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</row>
    <row r="116" spans="1:133" hidden="1" x14ac:dyDescent="0.2">
      <c r="A116" s="60">
        <v>5680</v>
      </c>
      <c r="B116" s="61">
        <v>246</v>
      </c>
      <c r="C116" s="62" t="s">
        <v>245</v>
      </c>
      <c r="D116" s="63">
        <f>+'[2]9500-7209-SFY22-A'!E114</f>
        <v>0</v>
      </c>
      <c r="E116" s="63"/>
      <c r="F116" s="63">
        <f t="shared" si="11"/>
        <v>0</v>
      </c>
      <c r="G116" s="63">
        <f>+'[2]9500-7209-SFY23-A'!E114</f>
        <v>0</v>
      </c>
      <c r="H116" s="63"/>
      <c r="I116" s="63">
        <f t="shared" si="6"/>
        <v>0</v>
      </c>
      <c r="J116" s="65"/>
      <c r="K116" s="63"/>
      <c r="L116" s="63">
        <f t="shared" si="7"/>
        <v>0</v>
      </c>
      <c r="M116" s="63"/>
      <c r="N116" s="63">
        <f t="shared" si="8"/>
        <v>0</v>
      </c>
      <c r="O116" s="63">
        <f t="shared" si="9"/>
        <v>0</v>
      </c>
      <c r="P116" s="63">
        <f t="shared" si="10"/>
        <v>0</v>
      </c>
      <c r="Q116" s="65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</row>
    <row r="117" spans="1:133" hidden="1" x14ac:dyDescent="0.2">
      <c r="A117" s="60">
        <v>5680</v>
      </c>
      <c r="B117" s="61">
        <v>247</v>
      </c>
      <c r="C117" s="62" t="s">
        <v>246</v>
      </c>
      <c r="D117" s="63">
        <f>+'[2]9500-7209-SFY22-A'!E115</f>
        <v>0</v>
      </c>
      <c r="E117" s="63"/>
      <c r="F117" s="63">
        <f t="shared" si="11"/>
        <v>0</v>
      </c>
      <c r="G117" s="63">
        <f>+'[2]9500-7209-SFY23-A'!E115</f>
        <v>0</v>
      </c>
      <c r="H117" s="63"/>
      <c r="I117" s="63">
        <f t="shared" si="6"/>
        <v>0</v>
      </c>
      <c r="J117" s="65"/>
      <c r="K117" s="63"/>
      <c r="L117" s="63">
        <f t="shared" si="7"/>
        <v>0</v>
      </c>
      <c r="M117" s="63"/>
      <c r="N117" s="63">
        <f t="shared" si="8"/>
        <v>0</v>
      </c>
      <c r="O117" s="63">
        <f t="shared" si="9"/>
        <v>0</v>
      </c>
      <c r="P117" s="63">
        <f t="shared" si="10"/>
        <v>0</v>
      </c>
      <c r="Q117" s="65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</row>
    <row r="118" spans="1:133" hidden="1" x14ac:dyDescent="0.2">
      <c r="A118" s="60">
        <v>5680</v>
      </c>
      <c r="B118" s="61">
        <v>248</v>
      </c>
      <c r="C118" s="62" t="s">
        <v>247</v>
      </c>
      <c r="D118" s="63">
        <f>+'[2]9500-7209-SFY22-A'!E116</f>
        <v>0</v>
      </c>
      <c r="E118" s="63"/>
      <c r="F118" s="63">
        <f t="shared" si="11"/>
        <v>0</v>
      </c>
      <c r="G118" s="63">
        <f>+'[2]9500-7209-SFY23-A'!E116</f>
        <v>0</v>
      </c>
      <c r="H118" s="63"/>
      <c r="I118" s="63">
        <f t="shared" si="6"/>
        <v>0</v>
      </c>
      <c r="J118" s="65"/>
      <c r="K118" s="63"/>
      <c r="L118" s="63">
        <f t="shared" si="7"/>
        <v>0</v>
      </c>
      <c r="M118" s="63"/>
      <c r="N118" s="63">
        <f t="shared" si="8"/>
        <v>0</v>
      </c>
      <c r="O118" s="63">
        <f t="shared" si="9"/>
        <v>0</v>
      </c>
      <c r="P118" s="63">
        <f t="shared" si="10"/>
        <v>0</v>
      </c>
      <c r="Q118" s="65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</row>
    <row r="119" spans="1:133" hidden="1" x14ac:dyDescent="0.2">
      <c r="A119" s="60">
        <v>5680</v>
      </c>
      <c r="B119" s="61">
        <v>249</v>
      </c>
      <c r="C119" s="62" t="s">
        <v>248</v>
      </c>
      <c r="D119" s="63">
        <f>+'[2]9500-7209-SFY22-A'!E117</f>
        <v>0</v>
      </c>
      <c r="E119" s="63"/>
      <c r="F119" s="63">
        <f t="shared" si="11"/>
        <v>0</v>
      </c>
      <c r="G119" s="63">
        <f>+'[2]9500-7209-SFY23-A'!E117</f>
        <v>0</v>
      </c>
      <c r="H119" s="63"/>
      <c r="I119" s="63">
        <f t="shared" si="6"/>
        <v>0</v>
      </c>
      <c r="J119" s="65"/>
      <c r="K119" s="63"/>
      <c r="L119" s="63">
        <f t="shared" si="7"/>
        <v>0</v>
      </c>
      <c r="M119" s="63"/>
      <c r="N119" s="63">
        <f t="shared" si="8"/>
        <v>0</v>
      </c>
      <c r="O119" s="63">
        <f t="shared" si="9"/>
        <v>0</v>
      </c>
      <c r="P119" s="63">
        <f t="shared" si="10"/>
        <v>0</v>
      </c>
      <c r="Q119" s="65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</row>
    <row r="120" spans="1:133" hidden="1" x14ac:dyDescent="0.2">
      <c r="A120" s="60">
        <v>5680</v>
      </c>
      <c r="B120" s="61">
        <v>250</v>
      </c>
      <c r="C120" s="62" t="s">
        <v>249</v>
      </c>
      <c r="D120" s="63">
        <f>+'[2]9500-7209-SFY22-A'!E118</f>
        <v>0</v>
      </c>
      <c r="E120" s="63"/>
      <c r="F120" s="63">
        <f t="shared" si="11"/>
        <v>0</v>
      </c>
      <c r="G120" s="63">
        <f>+'[2]9500-7209-SFY23-A'!E118</f>
        <v>0</v>
      </c>
      <c r="H120" s="63"/>
      <c r="I120" s="63">
        <f t="shared" si="6"/>
        <v>0</v>
      </c>
      <c r="J120" s="65"/>
      <c r="K120" s="63"/>
      <c r="L120" s="63">
        <f t="shared" si="7"/>
        <v>0</v>
      </c>
      <c r="M120" s="63"/>
      <c r="N120" s="63">
        <f t="shared" si="8"/>
        <v>0</v>
      </c>
      <c r="O120" s="63">
        <f t="shared" si="9"/>
        <v>0</v>
      </c>
      <c r="P120" s="63">
        <f t="shared" si="10"/>
        <v>0</v>
      </c>
      <c r="Q120" s="65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</row>
    <row r="121" spans="1:133" hidden="1" x14ac:dyDescent="0.2">
      <c r="A121" s="60">
        <v>5680</v>
      </c>
      <c r="B121" s="61">
        <v>252</v>
      </c>
      <c r="C121" s="62" t="s">
        <v>250</v>
      </c>
      <c r="D121" s="63">
        <f>+'[2]9500-7209-SFY22-A'!E119</f>
        <v>0</v>
      </c>
      <c r="E121" s="63"/>
      <c r="F121" s="63">
        <f t="shared" si="11"/>
        <v>0</v>
      </c>
      <c r="G121" s="63">
        <f>+'[2]9500-7209-SFY23-A'!E119</f>
        <v>0</v>
      </c>
      <c r="H121" s="63"/>
      <c r="I121" s="63">
        <f t="shared" si="6"/>
        <v>0</v>
      </c>
      <c r="J121" s="65"/>
      <c r="K121" s="63"/>
      <c r="L121" s="63">
        <f t="shared" si="7"/>
        <v>0</v>
      </c>
      <c r="M121" s="63"/>
      <c r="N121" s="63">
        <f t="shared" si="8"/>
        <v>0</v>
      </c>
      <c r="O121" s="63">
        <f t="shared" si="9"/>
        <v>0</v>
      </c>
      <c r="P121" s="63">
        <f t="shared" si="10"/>
        <v>0</v>
      </c>
      <c r="Q121" s="65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</row>
    <row r="122" spans="1:133" hidden="1" x14ac:dyDescent="0.2">
      <c r="A122" s="60">
        <v>5680</v>
      </c>
      <c r="B122" s="61">
        <v>254</v>
      </c>
      <c r="C122" s="62" t="s">
        <v>251</v>
      </c>
      <c r="D122" s="63">
        <f>+'[2]9500-7209-SFY22-A'!E120</f>
        <v>0</v>
      </c>
      <c r="E122" s="63"/>
      <c r="F122" s="63">
        <f t="shared" si="11"/>
        <v>0</v>
      </c>
      <c r="G122" s="63">
        <f>+'[2]9500-7209-SFY23-A'!E120</f>
        <v>0</v>
      </c>
      <c r="H122" s="63"/>
      <c r="I122" s="63">
        <f t="shared" si="6"/>
        <v>0</v>
      </c>
      <c r="J122" s="65"/>
      <c r="K122" s="63"/>
      <c r="L122" s="63">
        <f t="shared" si="7"/>
        <v>0</v>
      </c>
      <c r="M122" s="63"/>
      <c r="N122" s="63">
        <f t="shared" si="8"/>
        <v>0</v>
      </c>
      <c r="O122" s="63">
        <f t="shared" si="9"/>
        <v>0</v>
      </c>
      <c r="P122" s="63">
        <f t="shared" si="10"/>
        <v>0</v>
      </c>
      <c r="Q122" s="65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</row>
    <row r="123" spans="1:133" hidden="1" x14ac:dyDescent="0.2">
      <c r="A123" s="60">
        <v>5680</v>
      </c>
      <c r="B123" s="61">
        <v>255</v>
      </c>
      <c r="C123" s="62" t="s">
        <v>252</v>
      </c>
      <c r="D123" s="63">
        <f>+'[2]9500-7209-SFY22-A'!E121</f>
        <v>0</v>
      </c>
      <c r="E123" s="63"/>
      <c r="F123" s="63">
        <f t="shared" si="11"/>
        <v>0</v>
      </c>
      <c r="G123" s="63">
        <f>+'[2]9500-7209-SFY23-A'!E121</f>
        <v>0</v>
      </c>
      <c r="H123" s="63"/>
      <c r="I123" s="63">
        <f t="shared" si="6"/>
        <v>0</v>
      </c>
      <c r="J123" s="65"/>
      <c r="K123" s="63"/>
      <c r="L123" s="63">
        <f t="shared" si="7"/>
        <v>0</v>
      </c>
      <c r="M123" s="63"/>
      <c r="N123" s="63">
        <f t="shared" si="8"/>
        <v>0</v>
      </c>
      <c r="O123" s="63">
        <f t="shared" si="9"/>
        <v>0</v>
      </c>
      <c r="P123" s="63">
        <f t="shared" si="10"/>
        <v>0</v>
      </c>
      <c r="Q123" s="65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</row>
    <row r="124" spans="1:133" hidden="1" x14ac:dyDescent="0.2">
      <c r="A124" s="60">
        <v>5680</v>
      </c>
      <c r="B124" s="61">
        <v>285</v>
      </c>
      <c r="C124" s="62" t="s">
        <v>253</v>
      </c>
      <c r="D124" s="63">
        <f>+'[2]9500-7209-SFY22-A'!E122</f>
        <v>0</v>
      </c>
      <c r="E124" s="63"/>
      <c r="F124" s="63">
        <f t="shared" si="11"/>
        <v>0</v>
      </c>
      <c r="G124" s="63">
        <f>+'[2]9500-7209-SFY23-A'!E122</f>
        <v>0</v>
      </c>
      <c r="H124" s="63"/>
      <c r="I124" s="63">
        <f t="shared" si="6"/>
        <v>0</v>
      </c>
      <c r="J124" s="65"/>
      <c r="K124" s="63"/>
      <c r="L124" s="63">
        <f t="shared" si="7"/>
        <v>0</v>
      </c>
      <c r="M124" s="63"/>
      <c r="N124" s="63">
        <f t="shared" si="8"/>
        <v>0</v>
      </c>
      <c r="O124" s="63">
        <f t="shared" si="9"/>
        <v>0</v>
      </c>
      <c r="P124" s="63">
        <f t="shared" si="10"/>
        <v>0</v>
      </c>
      <c r="Q124" s="65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</row>
    <row r="125" spans="1:133" hidden="1" x14ac:dyDescent="0.2">
      <c r="A125" s="60">
        <v>5680</v>
      </c>
      <c r="B125" s="61">
        <v>286</v>
      </c>
      <c r="C125" s="62" t="s">
        <v>254</v>
      </c>
      <c r="D125" s="63">
        <f>+'[2]9500-7209-SFY22-A'!E123</f>
        <v>0</v>
      </c>
      <c r="E125" s="63"/>
      <c r="F125" s="63">
        <f t="shared" si="11"/>
        <v>0</v>
      </c>
      <c r="G125" s="63">
        <f>+'[2]9500-7209-SFY23-A'!E123</f>
        <v>0</v>
      </c>
      <c r="H125" s="63"/>
      <c r="I125" s="63">
        <f t="shared" si="6"/>
        <v>0</v>
      </c>
      <c r="J125" s="65"/>
      <c r="K125" s="63"/>
      <c r="L125" s="63">
        <f t="shared" si="7"/>
        <v>0</v>
      </c>
      <c r="M125" s="63"/>
      <c r="N125" s="63">
        <f t="shared" si="8"/>
        <v>0</v>
      </c>
      <c r="O125" s="63">
        <f t="shared" si="9"/>
        <v>0</v>
      </c>
      <c r="P125" s="63">
        <f t="shared" si="10"/>
        <v>0</v>
      </c>
      <c r="Q125" s="65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</row>
    <row r="126" spans="1:133" hidden="1" x14ac:dyDescent="0.2">
      <c r="A126" s="60">
        <v>5680</v>
      </c>
      <c r="B126" s="61">
        <v>287</v>
      </c>
      <c r="C126" s="62" t="s">
        <v>255</v>
      </c>
      <c r="D126" s="63">
        <f>+'[2]9500-7209-SFY22-A'!E124</f>
        <v>0</v>
      </c>
      <c r="E126" s="63"/>
      <c r="F126" s="63">
        <f t="shared" si="11"/>
        <v>0</v>
      </c>
      <c r="G126" s="63">
        <f>+'[2]9500-7209-SFY23-A'!E124</f>
        <v>0</v>
      </c>
      <c r="H126" s="63"/>
      <c r="I126" s="63">
        <f t="shared" si="6"/>
        <v>0</v>
      </c>
      <c r="J126" s="65"/>
      <c r="K126" s="63"/>
      <c r="L126" s="63">
        <f t="shared" si="7"/>
        <v>0</v>
      </c>
      <c r="M126" s="63"/>
      <c r="N126" s="63">
        <f t="shared" si="8"/>
        <v>0</v>
      </c>
      <c r="O126" s="63">
        <f t="shared" si="9"/>
        <v>0</v>
      </c>
      <c r="P126" s="63">
        <f t="shared" si="10"/>
        <v>0</v>
      </c>
      <c r="Q126" s="65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</row>
    <row r="127" spans="1:133" hidden="1" x14ac:dyDescent="0.2">
      <c r="A127" s="60">
        <v>5680</v>
      </c>
      <c r="B127" s="61">
        <v>288</v>
      </c>
      <c r="C127" s="62" t="s">
        <v>256</v>
      </c>
      <c r="D127" s="63">
        <f>+'[2]9500-7209-SFY22-A'!E125</f>
        <v>0</v>
      </c>
      <c r="E127" s="63"/>
      <c r="F127" s="63">
        <f t="shared" si="11"/>
        <v>0</v>
      </c>
      <c r="G127" s="63">
        <f>+'[2]9500-7209-SFY23-A'!E125</f>
        <v>0</v>
      </c>
      <c r="H127" s="63"/>
      <c r="I127" s="63">
        <f t="shared" si="6"/>
        <v>0</v>
      </c>
      <c r="J127" s="65"/>
      <c r="K127" s="63"/>
      <c r="L127" s="63">
        <f t="shared" si="7"/>
        <v>0</v>
      </c>
      <c r="M127" s="63"/>
      <c r="N127" s="63">
        <f t="shared" si="8"/>
        <v>0</v>
      </c>
      <c r="O127" s="63">
        <f t="shared" si="9"/>
        <v>0</v>
      </c>
      <c r="P127" s="63">
        <f t="shared" si="10"/>
        <v>0</v>
      </c>
      <c r="Q127" s="65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</row>
    <row r="128" spans="1:133" hidden="1" x14ac:dyDescent="0.2">
      <c r="A128" s="60">
        <v>5680</v>
      </c>
      <c r="B128" s="61">
        <v>289</v>
      </c>
      <c r="C128" s="62" t="s">
        <v>257</v>
      </c>
      <c r="D128" s="63">
        <f>+'[2]9500-7209-SFY22-A'!E126</f>
        <v>0</v>
      </c>
      <c r="E128" s="63"/>
      <c r="F128" s="63">
        <f t="shared" si="11"/>
        <v>0</v>
      </c>
      <c r="G128" s="63">
        <f>+'[2]9500-7209-SFY23-A'!E126</f>
        <v>0</v>
      </c>
      <c r="H128" s="63"/>
      <c r="I128" s="63">
        <f t="shared" si="6"/>
        <v>0</v>
      </c>
      <c r="J128" s="65"/>
      <c r="K128" s="63"/>
      <c r="L128" s="63">
        <f t="shared" si="7"/>
        <v>0</v>
      </c>
      <c r="M128" s="63"/>
      <c r="N128" s="63">
        <f t="shared" si="8"/>
        <v>0</v>
      </c>
      <c r="O128" s="63">
        <f t="shared" si="9"/>
        <v>0</v>
      </c>
      <c r="P128" s="63">
        <f t="shared" si="10"/>
        <v>0</v>
      </c>
      <c r="Q128" s="65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</row>
    <row r="129" spans="1:133" hidden="1" x14ac:dyDescent="0.2">
      <c r="A129" s="60">
        <v>5680</v>
      </c>
      <c r="B129" s="61">
        <v>290</v>
      </c>
      <c r="C129" s="62" t="s">
        <v>258</v>
      </c>
      <c r="D129" s="63">
        <f>+'[2]9500-7209-SFY22-A'!E127</f>
        <v>0</v>
      </c>
      <c r="E129" s="63"/>
      <c r="F129" s="63">
        <f t="shared" si="11"/>
        <v>0</v>
      </c>
      <c r="G129" s="63">
        <f>+'[2]9500-7209-SFY23-A'!E127</f>
        <v>0</v>
      </c>
      <c r="H129" s="63"/>
      <c r="I129" s="63">
        <f t="shared" si="6"/>
        <v>0</v>
      </c>
      <c r="J129" s="65"/>
      <c r="K129" s="63"/>
      <c r="L129" s="63">
        <f t="shared" si="7"/>
        <v>0</v>
      </c>
      <c r="M129" s="63"/>
      <c r="N129" s="63">
        <f t="shared" si="8"/>
        <v>0</v>
      </c>
      <c r="O129" s="63">
        <f t="shared" si="9"/>
        <v>0</v>
      </c>
      <c r="P129" s="63">
        <f t="shared" si="10"/>
        <v>0</v>
      </c>
      <c r="Q129" s="65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</row>
    <row r="130" spans="1:133" hidden="1" x14ac:dyDescent="0.2">
      <c r="A130" s="60">
        <v>5680</v>
      </c>
      <c r="B130" s="61">
        <v>291</v>
      </c>
      <c r="C130" s="62" t="s">
        <v>259</v>
      </c>
      <c r="D130" s="63">
        <f>+'[2]9500-7209-SFY22-A'!E128</f>
        <v>0</v>
      </c>
      <c r="E130" s="63"/>
      <c r="F130" s="63">
        <f t="shared" si="11"/>
        <v>0</v>
      </c>
      <c r="G130" s="63">
        <f>+'[2]9500-7209-SFY23-A'!E128</f>
        <v>0</v>
      </c>
      <c r="H130" s="63"/>
      <c r="I130" s="63">
        <f t="shared" si="6"/>
        <v>0</v>
      </c>
      <c r="J130" s="65"/>
      <c r="K130" s="63"/>
      <c r="L130" s="63">
        <f t="shared" si="7"/>
        <v>0</v>
      </c>
      <c r="M130" s="63"/>
      <c r="N130" s="63">
        <f t="shared" si="8"/>
        <v>0</v>
      </c>
      <c r="O130" s="63">
        <f t="shared" si="9"/>
        <v>0</v>
      </c>
      <c r="P130" s="63">
        <f t="shared" si="10"/>
        <v>0</v>
      </c>
      <c r="Q130" s="65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</row>
    <row r="131" spans="1:133" hidden="1" x14ac:dyDescent="0.2">
      <c r="A131" s="60">
        <v>5680</v>
      </c>
      <c r="B131" s="61">
        <v>292</v>
      </c>
      <c r="C131" s="62" t="s">
        <v>260</v>
      </c>
      <c r="D131" s="63">
        <f>+'[2]9500-7209-SFY22-A'!E129</f>
        <v>0</v>
      </c>
      <c r="E131" s="63"/>
      <c r="F131" s="63">
        <f t="shared" si="11"/>
        <v>0</v>
      </c>
      <c r="G131" s="63">
        <f>+'[2]9500-7209-SFY23-A'!E129</f>
        <v>0</v>
      </c>
      <c r="H131" s="63"/>
      <c r="I131" s="63">
        <f t="shared" si="6"/>
        <v>0</v>
      </c>
      <c r="J131" s="65"/>
      <c r="K131" s="63"/>
      <c r="L131" s="63">
        <f t="shared" si="7"/>
        <v>0</v>
      </c>
      <c r="M131" s="63"/>
      <c r="N131" s="63">
        <f t="shared" si="8"/>
        <v>0</v>
      </c>
      <c r="O131" s="63">
        <f t="shared" si="9"/>
        <v>0</v>
      </c>
      <c r="P131" s="63">
        <f t="shared" si="10"/>
        <v>0</v>
      </c>
      <c r="Q131" s="65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</row>
    <row r="132" spans="1:133" hidden="1" x14ac:dyDescent="0.2">
      <c r="A132" s="60">
        <v>5680</v>
      </c>
      <c r="B132" s="61">
        <v>293</v>
      </c>
      <c r="C132" s="62" t="s">
        <v>261</v>
      </c>
      <c r="D132" s="63">
        <f>+'[2]9500-7209-SFY22-A'!E130</f>
        <v>0</v>
      </c>
      <c r="E132" s="63"/>
      <c r="F132" s="63">
        <f t="shared" si="11"/>
        <v>0</v>
      </c>
      <c r="G132" s="63">
        <f>+'[2]9500-7209-SFY23-A'!E130</f>
        <v>0</v>
      </c>
      <c r="H132" s="63"/>
      <c r="I132" s="63">
        <f t="shared" si="6"/>
        <v>0</v>
      </c>
      <c r="J132" s="65"/>
      <c r="K132" s="63"/>
      <c r="L132" s="63">
        <f t="shared" si="7"/>
        <v>0</v>
      </c>
      <c r="M132" s="63"/>
      <c r="N132" s="63">
        <f t="shared" si="8"/>
        <v>0</v>
      </c>
      <c r="O132" s="63">
        <f t="shared" si="9"/>
        <v>0</v>
      </c>
      <c r="P132" s="63">
        <f t="shared" si="10"/>
        <v>0</v>
      </c>
      <c r="Q132" s="65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</row>
    <row r="133" spans="1:133" hidden="1" x14ac:dyDescent="0.2">
      <c r="A133" s="60">
        <v>5680</v>
      </c>
      <c r="B133" s="61">
        <v>294</v>
      </c>
      <c r="C133" s="62" t="s">
        <v>262</v>
      </c>
      <c r="D133" s="63">
        <f>+'[2]9500-7209-SFY22-A'!E131</f>
        <v>0</v>
      </c>
      <c r="E133" s="63"/>
      <c r="F133" s="63">
        <f t="shared" si="11"/>
        <v>0</v>
      </c>
      <c r="G133" s="63">
        <f>+'[2]9500-7209-SFY23-A'!E131</f>
        <v>0</v>
      </c>
      <c r="H133" s="63"/>
      <c r="I133" s="63">
        <f t="shared" si="6"/>
        <v>0</v>
      </c>
      <c r="J133" s="65"/>
      <c r="K133" s="63"/>
      <c r="L133" s="63">
        <f t="shared" si="7"/>
        <v>0</v>
      </c>
      <c r="M133" s="63"/>
      <c r="N133" s="63">
        <f t="shared" si="8"/>
        <v>0</v>
      </c>
      <c r="O133" s="63">
        <f t="shared" si="9"/>
        <v>0</v>
      </c>
      <c r="P133" s="63">
        <f t="shared" si="10"/>
        <v>0</v>
      </c>
      <c r="Q133" s="65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</row>
    <row r="134" spans="1:133" hidden="1" x14ac:dyDescent="0.2">
      <c r="A134" s="60">
        <v>5680</v>
      </c>
      <c r="B134" s="61">
        <v>300</v>
      </c>
      <c r="C134" s="62" t="s">
        <v>263</v>
      </c>
      <c r="D134" s="63">
        <f>+'[2]9500-7209-SFY22-A'!E132</f>
        <v>0</v>
      </c>
      <c r="E134" s="63"/>
      <c r="F134" s="63">
        <f t="shared" si="11"/>
        <v>0</v>
      </c>
      <c r="G134" s="63">
        <f>+'[2]9500-7209-SFY23-A'!E132</f>
        <v>0</v>
      </c>
      <c r="H134" s="63"/>
      <c r="I134" s="63">
        <f t="shared" si="6"/>
        <v>0</v>
      </c>
      <c r="J134" s="65"/>
      <c r="K134" s="63"/>
      <c r="L134" s="63">
        <f t="shared" si="7"/>
        <v>0</v>
      </c>
      <c r="M134" s="63"/>
      <c r="N134" s="63">
        <f t="shared" si="8"/>
        <v>0</v>
      </c>
      <c r="O134" s="63">
        <f t="shared" si="9"/>
        <v>0</v>
      </c>
      <c r="P134" s="63">
        <f t="shared" si="10"/>
        <v>0</v>
      </c>
      <c r="Q134" s="65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</row>
    <row r="135" spans="1:133" hidden="1" x14ac:dyDescent="0.2">
      <c r="A135" s="60">
        <v>5680</v>
      </c>
      <c r="B135" s="61">
        <v>301</v>
      </c>
      <c r="C135" s="62" t="s">
        <v>264</v>
      </c>
      <c r="D135" s="63">
        <f>+'[2]9500-7209-SFY22-A'!E133</f>
        <v>0</v>
      </c>
      <c r="E135" s="63"/>
      <c r="F135" s="63">
        <f t="shared" si="11"/>
        <v>0</v>
      </c>
      <c r="G135" s="63">
        <f>+'[2]9500-7209-SFY23-A'!E133</f>
        <v>0</v>
      </c>
      <c r="H135" s="63"/>
      <c r="I135" s="63">
        <f t="shared" si="6"/>
        <v>0</v>
      </c>
      <c r="J135" s="65"/>
      <c r="K135" s="63"/>
      <c r="L135" s="63">
        <f t="shared" si="7"/>
        <v>0</v>
      </c>
      <c r="M135" s="63"/>
      <c r="N135" s="63">
        <f t="shared" si="8"/>
        <v>0</v>
      </c>
      <c r="O135" s="63">
        <f t="shared" si="9"/>
        <v>0</v>
      </c>
      <c r="P135" s="63">
        <f t="shared" si="10"/>
        <v>0</v>
      </c>
      <c r="Q135" s="65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</row>
    <row r="136" spans="1:133" hidden="1" x14ac:dyDescent="0.2">
      <c r="A136" s="60">
        <v>5680</v>
      </c>
      <c r="B136" s="61">
        <v>302</v>
      </c>
      <c r="C136" s="62" t="s">
        <v>265</v>
      </c>
      <c r="D136" s="63">
        <f>+'[2]9500-7209-SFY22-A'!E134</f>
        <v>0</v>
      </c>
      <c r="E136" s="63"/>
      <c r="F136" s="63">
        <f t="shared" si="11"/>
        <v>0</v>
      </c>
      <c r="G136" s="63">
        <f>+'[2]9500-7209-SFY23-A'!E134</f>
        <v>0</v>
      </c>
      <c r="H136" s="63"/>
      <c r="I136" s="63">
        <f t="shared" si="6"/>
        <v>0</v>
      </c>
      <c r="J136" s="65"/>
      <c r="K136" s="63"/>
      <c r="L136" s="63">
        <f t="shared" ref="L136:L199" si="12">E136*100%</f>
        <v>0</v>
      </c>
      <c r="M136" s="63"/>
      <c r="N136" s="63">
        <f t="shared" si="8"/>
        <v>0</v>
      </c>
      <c r="O136" s="63">
        <f t="shared" ref="O136:O199" si="13">H136*100%</f>
        <v>0</v>
      </c>
      <c r="P136" s="63">
        <f t="shared" si="10"/>
        <v>0</v>
      </c>
      <c r="Q136" s="65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</row>
    <row r="137" spans="1:133" hidden="1" x14ac:dyDescent="0.2">
      <c r="A137" s="60">
        <v>5680</v>
      </c>
      <c r="B137" s="61">
        <v>303</v>
      </c>
      <c r="C137" s="62" t="s">
        <v>266</v>
      </c>
      <c r="D137" s="63">
        <f>+'[2]9500-7209-SFY22-A'!E135</f>
        <v>0</v>
      </c>
      <c r="E137" s="63"/>
      <c r="F137" s="63">
        <f t="shared" si="11"/>
        <v>0</v>
      </c>
      <c r="G137" s="63">
        <f>+'[2]9500-7209-SFY23-A'!E135</f>
        <v>0</v>
      </c>
      <c r="H137" s="63"/>
      <c r="I137" s="63">
        <f t="shared" ref="I137:I200" si="14">+G137+H137</f>
        <v>0</v>
      </c>
      <c r="J137" s="65"/>
      <c r="K137" s="63"/>
      <c r="L137" s="63">
        <f t="shared" si="12"/>
        <v>0</v>
      </c>
      <c r="M137" s="63"/>
      <c r="N137" s="63">
        <f t="shared" ref="N137:N200" si="15">+L137+M137</f>
        <v>0</v>
      </c>
      <c r="O137" s="63">
        <f t="shared" si="13"/>
        <v>0</v>
      </c>
      <c r="P137" s="63">
        <f t="shared" ref="P137:P200" si="16">+N137+O137</f>
        <v>0</v>
      </c>
      <c r="Q137" s="65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</row>
    <row r="138" spans="1:133" hidden="1" x14ac:dyDescent="0.2">
      <c r="A138" s="60">
        <v>5680</v>
      </c>
      <c r="B138" s="61">
        <v>304</v>
      </c>
      <c r="C138" s="62" t="s">
        <v>267</v>
      </c>
      <c r="D138" s="63">
        <f>+'[2]9500-7209-SFY22-A'!E136</f>
        <v>0</v>
      </c>
      <c r="E138" s="63"/>
      <c r="F138" s="63">
        <f t="shared" ref="F138:F201" si="17">+D138+E138</f>
        <v>0</v>
      </c>
      <c r="G138" s="63">
        <f>+'[2]9500-7209-SFY23-A'!E136</f>
        <v>0</v>
      </c>
      <c r="H138" s="63"/>
      <c r="I138" s="63">
        <f t="shared" si="14"/>
        <v>0</v>
      </c>
      <c r="J138" s="65"/>
      <c r="K138" s="63"/>
      <c r="L138" s="63">
        <f t="shared" si="12"/>
        <v>0</v>
      </c>
      <c r="M138" s="63"/>
      <c r="N138" s="63">
        <f t="shared" si="15"/>
        <v>0</v>
      </c>
      <c r="O138" s="63">
        <f t="shared" si="13"/>
        <v>0</v>
      </c>
      <c r="P138" s="63">
        <f t="shared" si="16"/>
        <v>0</v>
      </c>
      <c r="Q138" s="65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</row>
    <row r="139" spans="1:133" hidden="1" x14ac:dyDescent="0.2">
      <c r="A139" s="60">
        <v>5680</v>
      </c>
      <c r="B139" s="61">
        <v>305</v>
      </c>
      <c r="C139" s="62" t="s">
        <v>268</v>
      </c>
      <c r="D139" s="63">
        <f>+'[2]9500-7209-SFY22-A'!E137</f>
        <v>0</v>
      </c>
      <c r="E139" s="63"/>
      <c r="F139" s="63">
        <f t="shared" si="17"/>
        <v>0</v>
      </c>
      <c r="G139" s="63">
        <f>+'[2]9500-7209-SFY23-A'!E137</f>
        <v>0</v>
      </c>
      <c r="H139" s="63"/>
      <c r="I139" s="63">
        <f t="shared" si="14"/>
        <v>0</v>
      </c>
      <c r="J139" s="65"/>
      <c r="K139" s="63"/>
      <c r="L139" s="63">
        <f t="shared" si="12"/>
        <v>0</v>
      </c>
      <c r="M139" s="63"/>
      <c r="N139" s="63">
        <f t="shared" si="15"/>
        <v>0</v>
      </c>
      <c r="O139" s="63">
        <f t="shared" si="13"/>
        <v>0</v>
      </c>
      <c r="P139" s="63">
        <f t="shared" si="16"/>
        <v>0</v>
      </c>
      <c r="Q139" s="65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</row>
    <row r="140" spans="1:133" hidden="1" x14ac:dyDescent="0.2">
      <c r="A140" s="60">
        <v>5680</v>
      </c>
      <c r="B140" s="61">
        <v>307</v>
      </c>
      <c r="C140" s="62" t="s">
        <v>269</v>
      </c>
      <c r="D140" s="63">
        <f>+'[2]9500-7209-SFY22-A'!E138</f>
        <v>0</v>
      </c>
      <c r="E140" s="63"/>
      <c r="F140" s="63">
        <f t="shared" si="17"/>
        <v>0</v>
      </c>
      <c r="G140" s="63">
        <f>+'[2]9500-7209-SFY23-A'!E138</f>
        <v>0</v>
      </c>
      <c r="H140" s="63"/>
      <c r="I140" s="63">
        <f t="shared" si="14"/>
        <v>0</v>
      </c>
      <c r="J140" s="65"/>
      <c r="K140" s="63"/>
      <c r="L140" s="63">
        <f t="shared" si="12"/>
        <v>0</v>
      </c>
      <c r="M140" s="63"/>
      <c r="N140" s="63">
        <f t="shared" si="15"/>
        <v>0</v>
      </c>
      <c r="O140" s="63">
        <f t="shared" si="13"/>
        <v>0</v>
      </c>
      <c r="P140" s="63">
        <f t="shared" si="16"/>
        <v>0</v>
      </c>
      <c r="Q140" s="65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</row>
    <row r="141" spans="1:133" hidden="1" x14ac:dyDescent="0.2">
      <c r="A141" s="60">
        <v>5680</v>
      </c>
      <c r="B141" s="61">
        <v>308</v>
      </c>
      <c r="C141" s="62" t="s">
        <v>270</v>
      </c>
      <c r="D141" s="63">
        <f>+'[2]9500-7209-SFY22-A'!E139</f>
        <v>0</v>
      </c>
      <c r="E141" s="63"/>
      <c r="F141" s="63">
        <f t="shared" si="17"/>
        <v>0</v>
      </c>
      <c r="G141" s="63">
        <f>+'[2]9500-7209-SFY23-A'!E139</f>
        <v>0</v>
      </c>
      <c r="H141" s="63"/>
      <c r="I141" s="63">
        <f t="shared" si="14"/>
        <v>0</v>
      </c>
      <c r="J141" s="65"/>
      <c r="K141" s="63"/>
      <c r="L141" s="63">
        <f t="shared" si="12"/>
        <v>0</v>
      </c>
      <c r="M141" s="63"/>
      <c r="N141" s="63">
        <f t="shared" si="15"/>
        <v>0</v>
      </c>
      <c r="O141" s="63">
        <f t="shared" si="13"/>
        <v>0</v>
      </c>
      <c r="P141" s="63">
        <f t="shared" si="16"/>
        <v>0</v>
      </c>
      <c r="Q141" s="65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</row>
    <row r="142" spans="1:133" hidden="1" x14ac:dyDescent="0.2">
      <c r="A142" s="60">
        <v>5680</v>
      </c>
      <c r="B142" s="61">
        <v>400</v>
      </c>
      <c r="C142" s="62" t="s">
        <v>271</v>
      </c>
      <c r="D142" s="63">
        <f>+'[2]9500-7209-SFY22-A'!E140</f>
        <v>0</v>
      </c>
      <c r="E142" s="63"/>
      <c r="F142" s="63">
        <f t="shared" si="17"/>
        <v>0</v>
      </c>
      <c r="G142" s="63">
        <f>+'[2]9500-7209-SFY23-A'!E140</f>
        <v>0</v>
      </c>
      <c r="H142" s="63"/>
      <c r="I142" s="63">
        <f t="shared" si="14"/>
        <v>0</v>
      </c>
      <c r="J142" s="65"/>
      <c r="K142" s="63"/>
      <c r="L142" s="63">
        <f t="shared" si="12"/>
        <v>0</v>
      </c>
      <c r="M142" s="63"/>
      <c r="N142" s="63">
        <f t="shared" si="15"/>
        <v>0</v>
      </c>
      <c r="O142" s="63">
        <f t="shared" si="13"/>
        <v>0</v>
      </c>
      <c r="P142" s="63">
        <f t="shared" si="16"/>
        <v>0</v>
      </c>
      <c r="Q142" s="65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</row>
    <row r="143" spans="1:133" hidden="1" x14ac:dyDescent="0.2">
      <c r="A143" s="60">
        <v>5680</v>
      </c>
      <c r="B143" s="61">
        <v>402</v>
      </c>
      <c r="C143" s="62" t="s">
        <v>272</v>
      </c>
      <c r="D143" s="63">
        <f>+'[2]9500-7209-SFY22-A'!E141</f>
        <v>0</v>
      </c>
      <c r="E143" s="63"/>
      <c r="F143" s="63">
        <f t="shared" si="17"/>
        <v>0</v>
      </c>
      <c r="G143" s="63">
        <f>+'[2]9500-7209-SFY23-A'!E141</f>
        <v>0</v>
      </c>
      <c r="H143" s="63"/>
      <c r="I143" s="63">
        <f t="shared" si="14"/>
        <v>0</v>
      </c>
      <c r="J143" s="65"/>
      <c r="K143" s="63"/>
      <c r="L143" s="63">
        <f t="shared" si="12"/>
        <v>0</v>
      </c>
      <c r="M143" s="63"/>
      <c r="N143" s="63">
        <f t="shared" si="15"/>
        <v>0</v>
      </c>
      <c r="O143" s="63">
        <f t="shared" si="13"/>
        <v>0</v>
      </c>
      <c r="P143" s="63">
        <f t="shared" si="16"/>
        <v>0</v>
      </c>
      <c r="Q143" s="65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</row>
    <row r="144" spans="1:133" hidden="1" x14ac:dyDescent="0.2">
      <c r="A144" s="60">
        <v>5680</v>
      </c>
      <c r="B144" s="61">
        <v>403</v>
      </c>
      <c r="C144" s="62" t="s">
        <v>273</v>
      </c>
      <c r="D144" s="63">
        <f>+'[2]9500-7209-SFY22-A'!E142</f>
        <v>0</v>
      </c>
      <c r="E144" s="63"/>
      <c r="F144" s="63">
        <f t="shared" si="17"/>
        <v>0</v>
      </c>
      <c r="G144" s="63">
        <f>+'[2]9500-7209-SFY23-A'!E142</f>
        <v>0</v>
      </c>
      <c r="H144" s="63"/>
      <c r="I144" s="63">
        <f t="shared" si="14"/>
        <v>0</v>
      </c>
      <c r="J144" s="65"/>
      <c r="K144" s="63"/>
      <c r="L144" s="63">
        <f t="shared" si="12"/>
        <v>0</v>
      </c>
      <c r="M144" s="63"/>
      <c r="N144" s="63">
        <f t="shared" si="15"/>
        <v>0</v>
      </c>
      <c r="O144" s="63">
        <f t="shared" si="13"/>
        <v>0</v>
      </c>
      <c r="P144" s="63">
        <f t="shared" si="16"/>
        <v>0</v>
      </c>
      <c r="Q144" s="65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</row>
    <row r="145" spans="1:133" hidden="1" x14ac:dyDescent="0.2">
      <c r="A145" s="60">
        <v>5680</v>
      </c>
      <c r="B145" s="61">
        <v>404</v>
      </c>
      <c r="C145" s="62" t="s">
        <v>274</v>
      </c>
      <c r="D145" s="63">
        <f>+'[2]9500-7209-SFY22-A'!E143</f>
        <v>0</v>
      </c>
      <c r="E145" s="63"/>
      <c r="F145" s="63">
        <f t="shared" si="17"/>
        <v>0</v>
      </c>
      <c r="G145" s="63">
        <f>+'[2]9500-7209-SFY23-A'!E143</f>
        <v>0</v>
      </c>
      <c r="H145" s="63"/>
      <c r="I145" s="63">
        <f t="shared" si="14"/>
        <v>0</v>
      </c>
      <c r="J145" s="65"/>
      <c r="K145" s="63"/>
      <c r="L145" s="63">
        <f t="shared" si="12"/>
        <v>0</v>
      </c>
      <c r="M145" s="63"/>
      <c r="N145" s="63">
        <f t="shared" si="15"/>
        <v>0</v>
      </c>
      <c r="O145" s="63">
        <f t="shared" si="13"/>
        <v>0</v>
      </c>
      <c r="P145" s="63">
        <f t="shared" si="16"/>
        <v>0</v>
      </c>
      <c r="Q145" s="65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</row>
    <row r="146" spans="1:133" hidden="1" x14ac:dyDescent="0.2">
      <c r="A146" s="60">
        <v>5680</v>
      </c>
      <c r="B146" s="61">
        <v>405</v>
      </c>
      <c r="C146" s="62" t="s">
        <v>275</v>
      </c>
      <c r="D146" s="63">
        <f>+'[2]9500-7209-SFY22-A'!E144</f>
        <v>0</v>
      </c>
      <c r="E146" s="63"/>
      <c r="F146" s="63">
        <f t="shared" si="17"/>
        <v>0</v>
      </c>
      <c r="G146" s="63">
        <f>+'[2]9500-7209-SFY23-A'!E144</f>
        <v>0</v>
      </c>
      <c r="H146" s="63"/>
      <c r="I146" s="63">
        <f t="shared" si="14"/>
        <v>0</v>
      </c>
      <c r="J146" s="65"/>
      <c r="K146" s="63"/>
      <c r="L146" s="63">
        <f t="shared" si="12"/>
        <v>0</v>
      </c>
      <c r="M146" s="63"/>
      <c r="N146" s="63">
        <f t="shared" si="15"/>
        <v>0</v>
      </c>
      <c r="O146" s="63">
        <f t="shared" si="13"/>
        <v>0</v>
      </c>
      <c r="P146" s="63">
        <f t="shared" si="16"/>
        <v>0</v>
      </c>
      <c r="Q146" s="65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</row>
    <row r="147" spans="1:133" hidden="1" x14ac:dyDescent="0.2">
      <c r="A147" s="60">
        <v>5680</v>
      </c>
      <c r="B147" s="61">
        <v>406</v>
      </c>
      <c r="C147" s="62" t="s">
        <v>276</v>
      </c>
      <c r="D147" s="63">
        <f>+'[2]9500-7209-SFY22-A'!E145</f>
        <v>0</v>
      </c>
      <c r="E147" s="63"/>
      <c r="F147" s="63">
        <f t="shared" si="17"/>
        <v>0</v>
      </c>
      <c r="G147" s="63">
        <f>+'[2]9500-7209-SFY23-A'!E145</f>
        <v>0</v>
      </c>
      <c r="H147" s="63"/>
      <c r="I147" s="63">
        <f t="shared" si="14"/>
        <v>0</v>
      </c>
      <c r="J147" s="65"/>
      <c r="K147" s="63"/>
      <c r="L147" s="63">
        <f t="shared" si="12"/>
        <v>0</v>
      </c>
      <c r="M147" s="63"/>
      <c r="N147" s="63">
        <f t="shared" si="15"/>
        <v>0</v>
      </c>
      <c r="O147" s="63">
        <f t="shared" si="13"/>
        <v>0</v>
      </c>
      <c r="P147" s="63">
        <f t="shared" si="16"/>
        <v>0</v>
      </c>
      <c r="Q147" s="65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</row>
    <row r="148" spans="1:133" hidden="1" x14ac:dyDescent="0.2">
      <c r="A148" s="60">
        <v>5680</v>
      </c>
      <c r="B148" s="61">
        <v>407</v>
      </c>
      <c r="C148" s="62" t="s">
        <v>277</v>
      </c>
      <c r="D148" s="63">
        <f>+'[2]9500-7209-SFY22-A'!E146</f>
        <v>0</v>
      </c>
      <c r="E148" s="63"/>
      <c r="F148" s="63">
        <f t="shared" si="17"/>
        <v>0</v>
      </c>
      <c r="G148" s="63">
        <f>+'[2]9500-7209-SFY23-A'!E146</f>
        <v>0</v>
      </c>
      <c r="H148" s="63"/>
      <c r="I148" s="63">
        <f t="shared" si="14"/>
        <v>0</v>
      </c>
      <c r="J148" s="65"/>
      <c r="K148" s="63"/>
      <c r="L148" s="63">
        <f t="shared" si="12"/>
        <v>0</v>
      </c>
      <c r="M148" s="63"/>
      <c r="N148" s="63">
        <f t="shared" si="15"/>
        <v>0</v>
      </c>
      <c r="O148" s="63">
        <f t="shared" si="13"/>
        <v>0</v>
      </c>
      <c r="P148" s="63">
        <f t="shared" si="16"/>
        <v>0</v>
      </c>
      <c r="Q148" s="65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</row>
    <row r="149" spans="1:133" hidden="1" x14ac:dyDescent="0.2">
      <c r="A149" s="60">
        <v>5680</v>
      </c>
      <c r="B149" s="61">
        <v>409</v>
      </c>
      <c r="C149" s="62" t="s">
        <v>278</v>
      </c>
      <c r="D149" s="63">
        <f>+'[2]9500-7209-SFY22-A'!E147</f>
        <v>0</v>
      </c>
      <c r="E149" s="63"/>
      <c r="F149" s="63">
        <f t="shared" si="17"/>
        <v>0</v>
      </c>
      <c r="G149" s="63">
        <f>+'[2]9500-7209-SFY23-A'!E147</f>
        <v>0</v>
      </c>
      <c r="H149" s="63"/>
      <c r="I149" s="63">
        <f t="shared" si="14"/>
        <v>0</v>
      </c>
      <c r="J149" s="65"/>
      <c r="K149" s="63"/>
      <c r="L149" s="63">
        <f t="shared" si="12"/>
        <v>0</v>
      </c>
      <c r="M149" s="63"/>
      <c r="N149" s="63">
        <f t="shared" si="15"/>
        <v>0</v>
      </c>
      <c r="O149" s="63">
        <f t="shared" si="13"/>
        <v>0</v>
      </c>
      <c r="P149" s="63">
        <f t="shared" si="16"/>
        <v>0</v>
      </c>
      <c r="Q149" s="65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</row>
    <row r="150" spans="1:133" hidden="1" x14ac:dyDescent="0.2">
      <c r="A150" s="60">
        <v>5680</v>
      </c>
      <c r="B150" s="61">
        <v>411</v>
      </c>
      <c r="C150" s="62" t="s">
        <v>279</v>
      </c>
      <c r="D150" s="63">
        <f>+'[2]9500-7209-SFY22-A'!E148</f>
        <v>0</v>
      </c>
      <c r="E150" s="63"/>
      <c r="F150" s="63">
        <f t="shared" si="17"/>
        <v>0</v>
      </c>
      <c r="G150" s="63">
        <f>+'[2]9500-7209-SFY23-A'!E148</f>
        <v>0</v>
      </c>
      <c r="H150" s="63"/>
      <c r="I150" s="63">
        <f t="shared" si="14"/>
        <v>0</v>
      </c>
      <c r="J150" s="65"/>
      <c r="K150" s="63"/>
      <c r="L150" s="63">
        <f t="shared" si="12"/>
        <v>0</v>
      </c>
      <c r="M150" s="63"/>
      <c r="N150" s="63">
        <f t="shared" si="15"/>
        <v>0</v>
      </c>
      <c r="O150" s="63">
        <f t="shared" si="13"/>
        <v>0</v>
      </c>
      <c r="P150" s="63">
        <f t="shared" si="16"/>
        <v>0</v>
      </c>
      <c r="Q150" s="65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</row>
    <row r="151" spans="1:133" hidden="1" x14ac:dyDescent="0.2">
      <c r="A151" s="60">
        <v>5680</v>
      </c>
      <c r="B151" s="61">
        <v>414</v>
      </c>
      <c r="C151" s="62" t="s">
        <v>280</v>
      </c>
      <c r="D151" s="63">
        <f>+'[2]9500-7209-SFY22-A'!E149</f>
        <v>0</v>
      </c>
      <c r="E151" s="63"/>
      <c r="F151" s="63">
        <f t="shared" si="17"/>
        <v>0</v>
      </c>
      <c r="G151" s="63">
        <f>+'[2]9500-7209-SFY23-A'!E149</f>
        <v>0</v>
      </c>
      <c r="H151" s="63"/>
      <c r="I151" s="63">
        <f t="shared" si="14"/>
        <v>0</v>
      </c>
      <c r="J151" s="65"/>
      <c r="K151" s="63"/>
      <c r="L151" s="63">
        <f t="shared" si="12"/>
        <v>0</v>
      </c>
      <c r="M151" s="63"/>
      <c r="N151" s="63">
        <f t="shared" si="15"/>
        <v>0</v>
      </c>
      <c r="O151" s="63">
        <f t="shared" si="13"/>
        <v>0</v>
      </c>
      <c r="P151" s="63">
        <f t="shared" si="16"/>
        <v>0</v>
      </c>
      <c r="Q151" s="65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</row>
    <row r="152" spans="1:133" hidden="1" x14ac:dyDescent="0.2">
      <c r="A152" s="60">
        <v>5680</v>
      </c>
      <c r="B152" s="61">
        <v>416</v>
      </c>
      <c r="C152" s="62" t="s">
        <v>281</v>
      </c>
      <c r="D152" s="63">
        <f>+'[2]9500-7209-SFY22-A'!E150</f>
        <v>0</v>
      </c>
      <c r="E152" s="63"/>
      <c r="F152" s="63">
        <f t="shared" si="17"/>
        <v>0</v>
      </c>
      <c r="G152" s="63">
        <f>+'[2]9500-7209-SFY23-A'!E150</f>
        <v>0</v>
      </c>
      <c r="H152" s="63"/>
      <c r="I152" s="63">
        <f t="shared" si="14"/>
        <v>0</v>
      </c>
      <c r="J152" s="65"/>
      <c r="K152" s="63"/>
      <c r="L152" s="63">
        <f t="shared" si="12"/>
        <v>0</v>
      </c>
      <c r="M152" s="63"/>
      <c r="N152" s="63">
        <f t="shared" si="15"/>
        <v>0</v>
      </c>
      <c r="O152" s="63">
        <f t="shared" si="13"/>
        <v>0</v>
      </c>
      <c r="P152" s="63">
        <f t="shared" si="16"/>
        <v>0</v>
      </c>
      <c r="Q152" s="65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</row>
    <row r="153" spans="1:133" hidden="1" x14ac:dyDescent="0.2">
      <c r="A153" s="60">
        <v>5680</v>
      </c>
      <c r="B153" s="61">
        <v>501</v>
      </c>
      <c r="C153" s="62" t="s">
        <v>282</v>
      </c>
      <c r="D153" s="63">
        <f>+'[2]9500-7209-SFY22-A'!E151</f>
        <v>0</v>
      </c>
      <c r="E153" s="63"/>
      <c r="F153" s="63">
        <f t="shared" si="17"/>
        <v>0</v>
      </c>
      <c r="G153" s="63">
        <f>+'[2]9500-7209-SFY23-A'!E151</f>
        <v>0</v>
      </c>
      <c r="H153" s="63"/>
      <c r="I153" s="63">
        <f t="shared" si="14"/>
        <v>0</v>
      </c>
      <c r="J153" s="65"/>
      <c r="K153" s="63"/>
      <c r="L153" s="63">
        <f t="shared" si="12"/>
        <v>0</v>
      </c>
      <c r="M153" s="63"/>
      <c r="N153" s="63">
        <f t="shared" si="15"/>
        <v>0</v>
      </c>
      <c r="O153" s="63">
        <f t="shared" si="13"/>
        <v>0</v>
      </c>
      <c r="P153" s="63">
        <f t="shared" si="16"/>
        <v>0</v>
      </c>
      <c r="Q153" s="65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</row>
    <row r="154" spans="1:133" hidden="1" x14ac:dyDescent="0.2">
      <c r="A154" s="60">
        <v>5680</v>
      </c>
      <c r="B154" s="61">
        <v>502</v>
      </c>
      <c r="C154" s="62" t="s">
        <v>283</v>
      </c>
      <c r="D154" s="63">
        <f>+'[2]9500-7209-SFY22-A'!E152</f>
        <v>0</v>
      </c>
      <c r="E154" s="63"/>
      <c r="F154" s="63">
        <f t="shared" si="17"/>
        <v>0</v>
      </c>
      <c r="G154" s="63">
        <f>+'[2]9500-7209-SFY23-A'!E152</f>
        <v>0</v>
      </c>
      <c r="H154" s="63"/>
      <c r="I154" s="63">
        <f t="shared" si="14"/>
        <v>0</v>
      </c>
      <c r="J154" s="65"/>
      <c r="K154" s="63"/>
      <c r="L154" s="63">
        <f t="shared" si="12"/>
        <v>0</v>
      </c>
      <c r="M154" s="63"/>
      <c r="N154" s="63">
        <f t="shared" si="15"/>
        <v>0</v>
      </c>
      <c r="O154" s="63">
        <f t="shared" si="13"/>
        <v>0</v>
      </c>
      <c r="P154" s="63">
        <f t="shared" si="16"/>
        <v>0</v>
      </c>
      <c r="Q154" s="65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</row>
    <row r="155" spans="1:133" hidden="1" x14ac:dyDescent="0.2">
      <c r="A155" s="60">
        <v>5680</v>
      </c>
      <c r="B155" s="61">
        <v>503</v>
      </c>
      <c r="C155" s="62" t="s">
        <v>284</v>
      </c>
      <c r="D155" s="63">
        <f>+'[2]9500-7209-SFY22-A'!E153</f>
        <v>0</v>
      </c>
      <c r="E155" s="63"/>
      <c r="F155" s="63">
        <f t="shared" si="17"/>
        <v>0</v>
      </c>
      <c r="G155" s="63">
        <f>+'[2]9500-7209-SFY23-A'!E153</f>
        <v>0</v>
      </c>
      <c r="H155" s="63"/>
      <c r="I155" s="63">
        <f t="shared" si="14"/>
        <v>0</v>
      </c>
      <c r="J155" s="65"/>
      <c r="K155" s="63"/>
      <c r="L155" s="63">
        <f t="shared" si="12"/>
        <v>0</v>
      </c>
      <c r="M155" s="63"/>
      <c r="N155" s="63">
        <f t="shared" si="15"/>
        <v>0</v>
      </c>
      <c r="O155" s="63">
        <f t="shared" si="13"/>
        <v>0</v>
      </c>
      <c r="P155" s="63">
        <f t="shared" si="16"/>
        <v>0</v>
      </c>
      <c r="Q155" s="65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</row>
    <row r="156" spans="1:133" hidden="1" x14ac:dyDescent="0.2">
      <c r="A156" s="60">
        <v>5680</v>
      </c>
      <c r="B156" s="61">
        <v>504</v>
      </c>
      <c r="C156" s="62" t="s">
        <v>285</v>
      </c>
      <c r="D156" s="63">
        <f>+'[2]9500-7209-SFY22-A'!E154</f>
        <v>0</v>
      </c>
      <c r="E156" s="63"/>
      <c r="F156" s="63">
        <f t="shared" si="17"/>
        <v>0</v>
      </c>
      <c r="G156" s="63">
        <f>+'[2]9500-7209-SFY23-A'!E154</f>
        <v>0</v>
      </c>
      <c r="H156" s="63"/>
      <c r="I156" s="63">
        <f t="shared" si="14"/>
        <v>0</v>
      </c>
      <c r="J156" s="65"/>
      <c r="K156" s="63"/>
      <c r="L156" s="63">
        <f t="shared" si="12"/>
        <v>0</v>
      </c>
      <c r="M156" s="63"/>
      <c r="N156" s="63">
        <f t="shared" si="15"/>
        <v>0</v>
      </c>
      <c r="O156" s="63">
        <f t="shared" si="13"/>
        <v>0</v>
      </c>
      <c r="P156" s="63">
        <f t="shared" si="16"/>
        <v>0</v>
      </c>
      <c r="Q156" s="65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</row>
    <row r="157" spans="1:133" hidden="1" x14ac:dyDescent="0.2">
      <c r="A157" s="60">
        <v>5680</v>
      </c>
      <c r="B157" s="61">
        <v>505</v>
      </c>
      <c r="C157" s="62" t="s">
        <v>286</v>
      </c>
      <c r="D157" s="63">
        <f>+'[2]9500-7209-SFY22-A'!E155</f>
        <v>0</v>
      </c>
      <c r="E157" s="63"/>
      <c r="F157" s="63">
        <f t="shared" si="17"/>
        <v>0</v>
      </c>
      <c r="G157" s="63">
        <f>+'[2]9500-7209-SFY23-A'!E155</f>
        <v>0</v>
      </c>
      <c r="H157" s="63"/>
      <c r="I157" s="63">
        <f t="shared" si="14"/>
        <v>0</v>
      </c>
      <c r="J157" s="65"/>
      <c r="K157" s="63"/>
      <c r="L157" s="63">
        <f t="shared" si="12"/>
        <v>0</v>
      </c>
      <c r="M157" s="63"/>
      <c r="N157" s="63">
        <f t="shared" si="15"/>
        <v>0</v>
      </c>
      <c r="O157" s="63">
        <f t="shared" si="13"/>
        <v>0</v>
      </c>
      <c r="P157" s="63">
        <f t="shared" si="16"/>
        <v>0</v>
      </c>
      <c r="Q157" s="65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</row>
    <row r="158" spans="1:133" hidden="1" x14ac:dyDescent="0.2">
      <c r="A158" s="60">
        <v>5680</v>
      </c>
      <c r="B158" s="61">
        <v>506</v>
      </c>
      <c r="C158" s="62" t="s">
        <v>287</v>
      </c>
      <c r="D158" s="63">
        <f>+'[2]9500-7209-SFY22-A'!E156</f>
        <v>0</v>
      </c>
      <c r="E158" s="63"/>
      <c r="F158" s="63">
        <f t="shared" si="17"/>
        <v>0</v>
      </c>
      <c r="G158" s="63">
        <f>+'[2]9500-7209-SFY23-A'!E156</f>
        <v>0</v>
      </c>
      <c r="H158" s="63"/>
      <c r="I158" s="63">
        <f t="shared" si="14"/>
        <v>0</v>
      </c>
      <c r="J158" s="65"/>
      <c r="K158" s="63"/>
      <c r="L158" s="63">
        <f t="shared" si="12"/>
        <v>0</v>
      </c>
      <c r="M158" s="63"/>
      <c r="N158" s="63">
        <f t="shared" si="15"/>
        <v>0</v>
      </c>
      <c r="O158" s="63">
        <f t="shared" si="13"/>
        <v>0</v>
      </c>
      <c r="P158" s="63">
        <f t="shared" si="16"/>
        <v>0</v>
      </c>
      <c r="Q158" s="65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</row>
    <row r="159" spans="1:133" hidden="1" x14ac:dyDescent="0.2">
      <c r="A159" s="60">
        <v>5680</v>
      </c>
      <c r="B159" s="61">
        <v>509</v>
      </c>
      <c r="C159" s="62" t="s">
        <v>288</v>
      </c>
      <c r="D159" s="63">
        <f>+'[2]9500-7209-SFY22-A'!E157</f>
        <v>0</v>
      </c>
      <c r="E159" s="63"/>
      <c r="F159" s="63">
        <f t="shared" si="17"/>
        <v>0</v>
      </c>
      <c r="G159" s="63">
        <f>+'[2]9500-7209-SFY23-A'!E157</f>
        <v>0</v>
      </c>
      <c r="H159" s="63"/>
      <c r="I159" s="63">
        <f t="shared" si="14"/>
        <v>0</v>
      </c>
      <c r="J159" s="65"/>
      <c r="K159" s="63"/>
      <c r="L159" s="63">
        <f t="shared" si="12"/>
        <v>0</v>
      </c>
      <c r="M159" s="63"/>
      <c r="N159" s="63">
        <f t="shared" si="15"/>
        <v>0</v>
      </c>
      <c r="O159" s="63">
        <f t="shared" si="13"/>
        <v>0</v>
      </c>
      <c r="P159" s="63">
        <f t="shared" si="16"/>
        <v>0</v>
      </c>
      <c r="Q159" s="65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</row>
    <row r="160" spans="1:133" hidden="1" x14ac:dyDescent="0.2">
      <c r="A160" s="60">
        <v>5680</v>
      </c>
      <c r="B160" s="61">
        <v>510</v>
      </c>
      <c r="C160" s="62" t="s">
        <v>289</v>
      </c>
      <c r="D160" s="63">
        <f>+'[2]9500-7209-SFY22-A'!E158</f>
        <v>0</v>
      </c>
      <c r="E160" s="63"/>
      <c r="F160" s="63">
        <f t="shared" si="17"/>
        <v>0</v>
      </c>
      <c r="G160" s="63">
        <f>+'[2]9500-7209-SFY23-A'!E158</f>
        <v>0</v>
      </c>
      <c r="H160" s="63"/>
      <c r="I160" s="63">
        <f t="shared" si="14"/>
        <v>0</v>
      </c>
      <c r="J160" s="65"/>
      <c r="K160" s="63"/>
      <c r="L160" s="63">
        <f t="shared" si="12"/>
        <v>0</v>
      </c>
      <c r="M160" s="63"/>
      <c r="N160" s="63">
        <f t="shared" si="15"/>
        <v>0</v>
      </c>
      <c r="O160" s="63">
        <f t="shared" si="13"/>
        <v>0</v>
      </c>
      <c r="P160" s="63">
        <f t="shared" si="16"/>
        <v>0</v>
      </c>
      <c r="Q160" s="65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</row>
    <row r="161" spans="1:133" hidden="1" x14ac:dyDescent="0.2">
      <c r="A161" s="60">
        <v>5680</v>
      </c>
      <c r="B161" s="61">
        <v>511</v>
      </c>
      <c r="C161" s="62" t="s">
        <v>290</v>
      </c>
      <c r="D161" s="63">
        <f>+'[2]9500-7209-SFY22-A'!E159</f>
        <v>0</v>
      </c>
      <c r="E161" s="63"/>
      <c r="F161" s="63">
        <f t="shared" si="17"/>
        <v>0</v>
      </c>
      <c r="G161" s="63">
        <f>+'[2]9500-7209-SFY23-A'!E159</f>
        <v>0</v>
      </c>
      <c r="H161" s="63"/>
      <c r="I161" s="63">
        <f t="shared" si="14"/>
        <v>0</v>
      </c>
      <c r="J161" s="65"/>
      <c r="K161" s="63"/>
      <c r="L161" s="63">
        <f t="shared" si="12"/>
        <v>0</v>
      </c>
      <c r="M161" s="63"/>
      <c r="N161" s="63">
        <f t="shared" si="15"/>
        <v>0</v>
      </c>
      <c r="O161" s="63">
        <f t="shared" si="13"/>
        <v>0</v>
      </c>
      <c r="P161" s="63">
        <f t="shared" si="16"/>
        <v>0</v>
      </c>
      <c r="Q161" s="65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</row>
    <row r="162" spans="1:133" hidden="1" x14ac:dyDescent="0.2">
      <c r="A162" s="60">
        <v>5680</v>
      </c>
      <c r="B162" s="61">
        <v>512</v>
      </c>
      <c r="C162" s="62" t="s">
        <v>291</v>
      </c>
      <c r="D162" s="63">
        <f>+'[2]9500-7209-SFY22-A'!E160</f>
        <v>0</v>
      </c>
      <c r="E162" s="63"/>
      <c r="F162" s="63">
        <f t="shared" si="17"/>
        <v>0</v>
      </c>
      <c r="G162" s="63">
        <f>+'[2]9500-7209-SFY23-A'!E160</f>
        <v>0</v>
      </c>
      <c r="H162" s="63"/>
      <c r="I162" s="63">
        <f t="shared" si="14"/>
        <v>0</v>
      </c>
      <c r="J162" s="65"/>
      <c r="K162" s="63"/>
      <c r="L162" s="63">
        <f t="shared" si="12"/>
        <v>0</v>
      </c>
      <c r="M162" s="63"/>
      <c r="N162" s="63">
        <f t="shared" si="15"/>
        <v>0</v>
      </c>
      <c r="O162" s="63">
        <f t="shared" si="13"/>
        <v>0</v>
      </c>
      <c r="P162" s="63">
        <f t="shared" si="16"/>
        <v>0</v>
      </c>
      <c r="Q162" s="65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</row>
    <row r="163" spans="1:133" hidden="1" x14ac:dyDescent="0.2">
      <c r="A163" s="60">
        <v>5680</v>
      </c>
      <c r="B163" s="61">
        <v>513</v>
      </c>
      <c r="C163" s="62" t="s">
        <v>292</v>
      </c>
      <c r="D163" s="63">
        <f>+'[2]9500-7209-SFY22-A'!E161</f>
        <v>0</v>
      </c>
      <c r="E163" s="63"/>
      <c r="F163" s="63">
        <f t="shared" si="17"/>
        <v>0</v>
      </c>
      <c r="G163" s="63">
        <f>+'[2]9500-7209-SFY23-A'!E161</f>
        <v>0</v>
      </c>
      <c r="H163" s="63"/>
      <c r="I163" s="63">
        <f t="shared" si="14"/>
        <v>0</v>
      </c>
      <c r="J163" s="65"/>
      <c r="K163" s="63"/>
      <c r="L163" s="63">
        <f t="shared" si="12"/>
        <v>0</v>
      </c>
      <c r="M163" s="63"/>
      <c r="N163" s="63">
        <f t="shared" si="15"/>
        <v>0</v>
      </c>
      <c r="O163" s="63">
        <f t="shared" si="13"/>
        <v>0</v>
      </c>
      <c r="P163" s="63">
        <f t="shared" si="16"/>
        <v>0</v>
      </c>
      <c r="Q163" s="65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</row>
    <row r="164" spans="1:133" hidden="1" x14ac:dyDescent="0.2">
      <c r="A164" s="60">
        <v>5680</v>
      </c>
      <c r="B164" s="61">
        <v>514</v>
      </c>
      <c r="C164" s="62" t="s">
        <v>293</v>
      </c>
      <c r="D164" s="63">
        <f>+'[2]9500-7209-SFY22-A'!E162</f>
        <v>0</v>
      </c>
      <c r="E164" s="63"/>
      <c r="F164" s="63">
        <f t="shared" si="17"/>
        <v>0</v>
      </c>
      <c r="G164" s="63">
        <f>+'[2]9500-7209-SFY23-A'!E162</f>
        <v>0</v>
      </c>
      <c r="H164" s="63"/>
      <c r="I164" s="63">
        <f t="shared" si="14"/>
        <v>0</v>
      </c>
      <c r="J164" s="65"/>
      <c r="K164" s="63"/>
      <c r="L164" s="63">
        <f t="shared" si="12"/>
        <v>0</v>
      </c>
      <c r="M164" s="63"/>
      <c r="N164" s="63">
        <f t="shared" si="15"/>
        <v>0</v>
      </c>
      <c r="O164" s="63">
        <f t="shared" si="13"/>
        <v>0</v>
      </c>
      <c r="P164" s="63">
        <f t="shared" si="16"/>
        <v>0</v>
      </c>
      <c r="Q164" s="65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</row>
    <row r="165" spans="1:133" hidden="1" x14ac:dyDescent="0.2">
      <c r="A165" s="60">
        <v>5680</v>
      </c>
      <c r="B165" s="61">
        <v>515</v>
      </c>
      <c r="C165" s="62" t="s">
        <v>294</v>
      </c>
      <c r="D165" s="63">
        <f>+'[2]9500-7209-SFY22-A'!E163</f>
        <v>0</v>
      </c>
      <c r="E165" s="63"/>
      <c r="F165" s="63">
        <f t="shared" si="17"/>
        <v>0</v>
      </c>
      <c r="G165" s="63">
        <f>+'[2]9500-7209-SFY23-A'!E163</f>
        <v>0</v>
      </c>
      <c r="H165" s="63"/>
      <c r="I165" s="63">
        <f t="shared" si="14"/>
        <v>0</v>
      </c>
      <c r="J165" s="65"/>
      <c r="K165" s="63"/>
      <c r="L165" s="63">
        <f t="shared" si="12"/>
        <v>0</v>
      </c>
      <c r="M165" s="63"/>
      <c r="N165" s="63">
        <f t="shared" si="15"/>
        <v>0</v>
      </c>
      <c r="O165" s="63">
        <f t="shared" si="13"/>
        <v>0</v>
      </c>
      <c r="P165" s="63">
        <f t="shared" si="16"/>
        <v>0</v>
      </c>
      <c r="Q165" s="65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</row>
    <row r="166" spans="1:133" hidden="1" x14ac:dyDescent="0.2">
      <c r="A166" s="60">
        <v>5680</v>
      </c>
      <c r="B166" s="61">
        <v>516</v>
      </c>
      <c r="C166" s="62" t="s">
        <v>295</v>
      </c>
      <c r="D166" s="63">
        <f>+'[2]9500-7209-SFY22-A'!E164</f>
        <v>0</v>
      </c>
      <c r="E166" s="63"/>
      <c r="F166" s="63">
        <f t="shared" si="17"/>
        <v>0</v>
      </c>
      <c r="G166" s="63">
        <f>+'[2]9500-7209-SFY23-A'!E164</f>
        <v>0</v>
      </c>
      <c r="H166" s="63"/>
      <c r="I166" s="63">
        <f t="shared" si="14"/>
        <v>0</v>
      </c>
      <c r="J166" s="65"/>
      <c r="K166" s="63"/>
      <c r="L166" s="63">
        <f t="shared" si="12"/>
        <v>0</v>
      </c>
      <c r="M166" s="63"/>
      <c r="N166" s="63">
        <f t="shared" si="15"/>
        <v>0</v>
      </c>
      <c r="O166" s="63">
        <f t="shared" si="13"/>
        <v>0</v>
      </c>
      <c r="P166" s="63">
        <f t="shared" si="16"/>
        <v>0</v>
      </c>
      <c r="Q166" s="65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</row>
    <row r="167" spans="1:133" hidden="1" x14ac:dyDescent="0.2">
      <c r="A167" s="60">
        <v>5680</v>
      </c>
      <c r="B167" s="61">
        <v>517</v>
      </c>
      <c r="C167" s="62" t="s">
        <v>296</v>
      </c>
      <c r="D167" s="63">
        <f>+'[2]9500-7209-SFY22-A'!E165</f>
        <v>0</v>
      </c>
      <c r="E167" s="63"/>
      <c r="F167" s="63">
        <f t="shared" si="17"/>
        <v>0</v>
      </c>
      <c r="G167" s="63">
        <f>+'[2]9500-7209-SFY23-A'!E165</f>
        <v>0</v>
      </c>
      <c r="H167" s="63"/>
      <c r="I167" s="63">
        <f t="shared" si="14"/>
        <v>0</v>
      </c>
      <c r="J167" s="65"/>
      <c r="K167" s="63"/>
      <c r="L167" s="63">
        <f t="shared" si="12"/>
        <v>0</v>
      </c>
      <c r="M167" s="63"/>
      <c r="N167" s="63">
        <f t="shared" si="15"/>
        <v>0</v>
      </c>
      <c r="O167" s="63">
        <f t="shared" si="13"/>
        <v>0</v>
      </c>
      <c r="P167" s="63">
        <f t="shared" si="16"/>
        <v>0</v>
      </c>
      <c r="Q167" s="65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</row>
    <row r="168" spans="1:133" hidden="1" x14ac:dyDescent="0.2">
      <c r="A168" s="60">
        <v>5680</v>
      </c>
      <c r="B168" s="61">
        <v>518</v>
      </c>
      <c r="C168" s="62" t="s">
        <v>297</v>
      </c>
      <c r="D168" s="63">
        <f>+'[2]9500-7209-SFY22-A'!E166</f>
        <v>0</v>
      </c>
      <c r="E168" s="63"/>
      <c r="F168" s="63">
        <f t="shared" si="17"/>
        <v>0</v>
      </c>
      <c r="G168" s="63">
        <f>+'[2]9500-7209-SFY23-A'!E166</f>
        <v>0</v>
      </c>
      <c r="H168" s="63"/>
      <c r="I168" s="63">
        <f t="shared" si="14"/>
        <v>0</v>
      </c>
      <c r="J168" s="65"/>
      <c r="K168" s="63"/>
      <c r="L168" s="63">
        <f t="shared" si="12"/>
        <v>0</v>
      </c>
      <c r="M168" s="63"/>
      <c r="N168" s="63">
        <f t="shared" si="15"/>
        <v>0</v>
      </c>
      <c r="O168" s="63">
        <f t="shared" si="13"/>
        <v>0</v>
      </c>
      <c r="P168" s="63">
        <f t="shared" si="16"/>
        <v>0</v>
      </c>
      <c r="Q168" s="65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</row>
    <row r="169" spans="1:133" hidden="1" x14ac:dyDescent="0.2">
      <c r="A169" s="60">
        <v>5680</v>
      </c>
      <c r="B169" s="61">
        <v>519</v>
      </c>
      <c r="C169" s="62" t="s">
        <v>298</v>
      </c>
      <c r="D169" s="63">
        <f>+'[2]9500-7209-SFY22-A'!E167</f>
        <v>0</v>
      </c>
      <c r="E169" s="63"/>
      <c r="F169" s="63">
        <f t="shared" si="17"/>
        <v>0</v>
      </c>
      <c r="G169" s="63">
        <f>+'[2]9500-7209-SFY23-A'!E167</f>
        <v>0</v>
      </c>
      <c r="H169" s="63"/>
      <c r="I169" s="63">
        <f t="shared" si="14"/>
        <v>0</v>
      </c>
      <c r="J169" s="65"/>
      <c r="K169" s="63"/>
      <c r="L169" s="63">
        <f t="shared" si="12"/>
        <v>0</v>
      </c>
      <c r="M169" s="63"/>
      <c r="N169" s="63">
        <f t="shared" si="15"/>
        <v>0</v>
      </c>
      <c r="O169" s="63">
        <f t="shared" si="13"/>
        <v>0</v>
      </c>
      <c r="P169" s="63">
        <f t="shared" si="16"/>
        <v>0</v>
      </c>
      <c r="Q169" s="65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</row>
    <row r="170" spans="1:133" hidden="1" x14ac:dyDescent="0.2">
      <c r="A170" s="60">
        <v>5680</v>
      </c>
      <c r="B170" s="61">
        <v>520</v>
      </c>
      <c r="C170" s="62" t="s">
        <v>299</v>
      </c>
      <c r="D170" s="63">
        <f>+'[2]9500-7209-SFY22-A'!E168</f>
        <v>0</v>
      </c>
      <c r="E170" s="63"/>
      <c r="F170" s="63">
        <f t="shared" si="17"/>
        <v>0</v>
      </c>
      <c r="G170" s="63">
        <f>+'[2]9500-7209-SFY23-A'!E168</f>
        <v>0</v>
      </c>
      <c r="H170" s="63"/>
      <c r="I170" s="63">
        <f t="shared" si="14"/>
        <v>0</v>
      </c>
      <c r="J170" s="65"/>
      <c r="K170" s="63"/>
      <c r="L170" s="63">
        <f t="shared" si="12"/>
        <v>0</v>
      </c>
      <c r="M170" s="63"/>
      <c r="N170" s="63">
        <f t="shared" si="15"/>
        <v>0</v>
      </c>
      <c r="O170" s="63">
        <f t="shared" si="13"/>
        <v>0</v>
      </c>
      <c r="P170" s="63">
        <f t="shared" si="16"/>
        <v>0</v>
      </c>
      <c r="Q170" s="65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</row>
    <row r="171" spans="1:133" hidden="1" x14ac:dyDescent="0.2">
      <c r="A171" s="60">
        <v>5680</v>
      </c>
      <c r="B171" s="61">
        <v>521</v>
      </c>
      <c r="C171" s="62" t="s">
        <v>300</v>
      </c>
      <c r="D171" s="63">
        <f>+'[2]9500-7209-SFY22-A'!E169</f>
        <v>0</v>
      </c>
      <c r="E171" s="63"/>
      <c r="F171" s="63">
        <f t="shared" si="17"/>
        <v>0</v>
      </c>
      <c r="G171" s="63">
        <f>+'[2]9500-7209-SFY23-A'!E169</f>
        <v>0</v>
      </c>
      <c r="H171" s="63"/>
      <c r="I171" s="63">
        <f t="shared" si="14"/>
        <v>0</v>
      </c>
      <c r="J171" s="65"/>
      <c r="K171" s="63"/>
      <c r="L171" s="63">
        <f t="shared" si="12"/>
        <v>0</v>
      </c>
      <c r="M171" s="63"/>
      <c r="N171" s="63">
        <f t="shared" si="15"/>
        <v>0</v>
      </c>
      <c r="O171" s="63">
        <f t="shared" si="13"/>
        <v>0</v>
      </c>
      <c r="P171" s="63">
        <f t="shared" si="16"/>
        <v>0</v>
      </c>
      <c r="Q171" s="65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</row>
    <row r="172" spans="1:133" hidden="1" x14ac:dyDescent="0.2">
      <c r="A172" s="60">
        <v>5680</v>
      </c>
      <c r="B172" s="61">
        <v>522</v>
      </c>
      <c r="C172" s="62" t="s">
        <v>301</v>
      </c>
      <c r="D172" s="63">
        <f>+'[2]9500-7209-SFY22-A'!E170</f>
        <v>0</v>
      </c>
      <c r="E172" s="63"/>
      <c r="F172" s="63">
        <f t="shared" si="17"/>
        <v>0</v>
      </c>
      <c r="G172" s="63">
        <f>+'[2]9500-7209-SFY23-A'!E170</f>
        <v>0</v>
      </c>
      <c r="H172" s="63"/>
      <c r="I172" s="63">
        <f t="shared" si="14"/>
        <v>0</v>
      </c>
      <c r="J172" s="65"/>
      <c r="K172" s="63"/>
      <c r="L172" s="63">
        <f t="shared" si="12"/>
        <v>0</v>
      </c>
      <c r="M172" s="63"/>
      <c r="N172" s="63">
        <f t="shared" si="15"/>
        <v>0</v>
      </c>
      <c r="O172" s="63">
        <f t="shared" si="13"/>
        <v>0</v>
      </c>
      <c r="P172" s="63">
        <f t="shared" si="16"/>
        <v>0</v>
      </c>
      <c r="Q172" s="65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</row>
    <row r="173" spans="1:133" hidden="1" x14ac:dyDescent="0.2">
      <c r="A173" s="60">
        <v>5680</v>
      </c>
      <c r="B173" s="61">
        <v>523</v>
      </c>
      <c r="C173" s="62" t="s">
        <v>302</v>
      </c>
      <c r="D173" s="63">
        <f>+'[2]9500-7209-SFY22-A'!E171</f>
        <v>0</v>
      </c>
      <c r="E173" s="63"/>
      <c r="F173" s="63">
        <f t="shared" si="17"/>
        <v>0</v>
      </c>
      <c r="G173" s="63">
        <f>+'[2]9500-7209-SFY23-A'!E171</f>
        <v>0</v>
      </c>
      <c r="H173" s="63"/>
      <c r="I173" s="63">
        <f t="shared" si="14"/>
        <v>0</v>
      </c>
      <c r="J173" s="65"/>
      <c r="K173" s="63"/>
      <c r="L173" s="63">
        <f t="shared" si="12"/>
        <v>0</v>
      </c>
      <c r="M173" s="63"/>
      <c r="N173" s="63">
        <f t="shared" si="15"/>
        <v>0</v>
      </c>
      <c r="O173" s="63">
        <f t="shared" si="13"/>
        <v>0</v>
      </c>
      <c r="P173" s="63">
        <f t="shared" si="16"/>
        <v>0</v>
      </c>
      <c r="Q173" s="65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</row>
    <row r="174" spans="1:133" hidden="1" x14ac:dyDescent="0.2">
      <c r="A174" s="60">
        <v>5680</v>
      </c>
      <c r="B174" s="61">
        <v>529</v>
      </c>
      <c r="C174" s="62" t="s">
        <v>303</v>
      </c>
      <c r="D174" s="63">
        <f>+'[2]9500-7209-SFY22-A'!E172</f>
        <v>0</v>
      </c>
      <c r="E174" s="63"/>
      <c r="F174" s="63">
        <f t="shared" si="17"/>
        <v>0</v>
      </c>
      <c r="G174" s="63">
        <f>+'[2]9500-7209-SFY23-A'!E172</f>
        <v>0</v>
      </c>
      <c r="H174" s="63"/>
      <c r="I174" s="63">
        <f t="shared" si="14"/>
        <v>0</v>
      </c>
      <c r="J174" s="65"/>
      <c r="K174" s="63"/>
      <c r="L174" s="63">
        <f t="shared" si="12"/>
        <v>0</v>
      </c>
      <c r="M174" s="63"/>
      <c r="N174" s="63">
        <f t="shared" si="15"/>
        <v>0</v>
      </c>
      <c r="O174" s="63">
        <f t="shared" si="13"/>
        <v>0</v>
      </c>
      <c r="P174" s="63">
        <f t="shared" si="16"/>
        <v>0</v>
      </c>
      <c r="Q174" s="65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</row>
    <row r="175" spans="1:133" hidden="1" x14ac:dyDescent="0.2">
      <c r="A175" s="60">
        <v>5680</v>
      </c>
      <c r="B175" s="61">
        <v>530</v>
      </c>
      <c r="C175" s="62" t="s">
        <v>304</v>
      </c>
      <c r="D175" s="63">
        <f>+'[2]9500-7209-SFY22-A'!E173</f>
        <v>0</v>
      </c>
      <c r="E175" s="63"/>
      <c r="F175" s="63">
        <f t="shared" si="17"/>
        <v>0</v>
      </c>
      <c r="G175" s="63">
        <f>+'[2]9500-7209-SFY23-A'!E173</f>
        <v>0</v>
      </c>
      <c r="H175" s="63"/>
      <c r="I175" s="63">
        <f t="shared" si="14"/>
        <v>0</v>
      </c>
      <c r="J175" s="65"/>
      <c r="K175" s="63"/>
      <c r="L175" s="63">
        <f t="shared" si="12"/>
        <v>0</v>
      </c>
      <c r="M175" s="63"/>
      <c r="N175" s="63">
        <f t="shared" si="15"/>
        <v>0</v>
      </c>
      <c r="O175" s="63">
        <f t="shared" si="13"/>
        <v>0</v>
      </c>
      <c r="P175" s="63">
        <f t="shared" si="16"/>
        <v>0</v>
      </c>
      <c r="Q175" s="65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</row>
    <row r="176" spans="1:133" hidden="1" x14ac:dyDescent="0.2">
      <c r="A176" s="60">
        <v>5680</v>
      </c>
      <c r="B176" s="61">
        <v>531</v>
      </c>
      <c r="C176" s="62" t="s">
        <v>305</v>
      </c>
      <c r="D176" s="63">
        <f>+'[2]9500-7209-SFY22-A'!E174</f>
        <v>0</v>
      </c>
      <c r="E176" s="63"/>
      <c r="F176" s="63">
        <f t="shared" si="17"/>
        <v>0</v>
      </c>
      <c r="G176" s="63">
        <f>+'[2]9500-7209-SFY23-A'!E174</f>
        <v>0</v>
      </c>
      <c r="H176" s="63"/>
      <c r="I176" s="63">
        <f t="shared" si="14"/>
        <v>0</v>
      </c>
      <c r="J176" s="65"/>
      <c r="K176" s="63"/>
      <c r="L176" s="63">
        <f t="shared" si="12"/>
        <v>0</v>
      </c>
      <c r="M176" s="63"/>
      <c r="N176" s="63">
        <f t="shared" si="15"/>
        <v>0</v>
      </c>
      <c r="O176" s="63">
        <f t="shared" si="13"/>
        <v>0</v>
      </c>
      <c r="P176" s="63">
        <f t="shared" si="16"/>
        <v>0</v>
      </c>
      <c r="Q176" s="65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</row>
    <row r="177" spans="1:133" hidden="1" x14ac:dyDescent="0.2">
      <c r="A177" s="60">
        <v>5680</v>
      </c>
      <c r="B177" s="61">
        <v>533</v>
      </c>
      <c r="C177" s="62" t="s">
        <v>306</v>
      </c>
      <c r="D177" s="63">
        <f>+'[2]9500-7209-SFY22-A'!E175</f>
        <v>0</v>
      </c>
      <c r="E177" s="63"/>
      <c r="F177" s="63">
        <f t="shared" si="17"/>
        <v>0</v>
      </c>
      <c r="G177" s="63">
        <f>+'[2]9500-7209-SFY23-A'!E175</f>
        <v>0</v>
      </c>
      <c r="H177" s="63"/>
      <c r="I177" s="63">
        <f t="shared" si="14"/>
        <v>0</v>
      </c>
      <c r="J177" s="65"/>
      <c r="K177" s="63"/>
      <c r="L177" s="63">
        <f t="shared" si="12"/>
        <v>0</v>
      </c>
      <c r="M177" s="63"/>
      <c r="N177" s="63">
        <f t="shared" si="15"/>
        <v>0</v>
      </c>
      <c r="O177" s="63">
        <f t="shared" si="13"/>
        <v>0</v>
      </c>
      <c r="P177" s="63">
        <f t="shared" si="16"/>
        <v>0</v>
      </c>
      <c r="Q177" s="65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</row>
    <row r="178" spans="1:133" hidden="1" x14ac:dyDescent="0.2">
      <c r="A178" s="60">
        <v>5680</v>
      </c>
      <c r="B178" s="61">
        <v>534</v>
      </c>
      <c r="C178" s="62" t="s">
        <v>307</v>
      </c>
      <c r="D178" s="63">
        <f>+'[2]9500-7209-SFY22-A'!E176</f>
        <v>0</v>
      </c>
      <c r="E178" s="63"/>
      <c r="F178" s="63">
        <f t="shared" si="17"/>
        <v>0</v>
      </c>
      <c r="G178" s="63">
        <f>+'[2]9500-7209-SFY23-A'!E176</f>
        <v>0</v>
      </c>
      <c r="H178" s="63"/>
      <c r="I178" s="63">
        <f t="shared" si="14"/>
        <v>0</v>
      </c>
      <c r="J178" s="65"/>
      <c r="K178" s="63"/>
      <c r="L178" s="63">
        <f t="shared" si="12"/>
        <v>0</v>
      </c>
      <c r="M178" s="63"/>
      <c r="N178" s="63">
        <f t="shared" si="15"/>
        <v>0</v>
      </c>
      <c r="O178" s="63">
        <f t="shared" si="13"/>
        <v>0</v>
      </c>
      <c r="P178" s="63">
        <f t="shared" si="16"/>
        <v>0</v>
      </c>
      <c r="Q178" s="65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</row>
    <row r="179" spans="1:133" hidden="1" x14ac:dyDescent="0.2">
      <c r="A179" s="60">
        <v>5680</v>
      </c>
      <c r="B179" s="61">
        <v>535</v>
      </c>
      <c r="C179" s="62" t="s">
        <v>308</v>
      </c>
      <c r="D179" s="63">
        <f>+'[2]9500-7209-SFY22-A'!E177</f>
        <v>0</v>
      </c>
      <c r="E179" s="63"/>
      <c r="F179" s="63">
        <f t="shared" si="17"/>
        <v>0</v>
      </c>
      <c r="G179" s="63">
        <f>+'[2]9500-7209-SFY23-A'!E177</f>
        <v>0</v>
      </c>
      <c r="H179" s="63"/>
      <c r="I179" s="63">
        <f t="shared" si="14"/>
        <v>0</v>
      </c>
      <c r="J179" s="65"/>
      <c r="K179" s="63"/>
      <c r="L179" s="63">
        <f t="shared" si="12"/>
        <v>0</v>
      </c>
      <c r="M179" s="63"/>
      <c r="N179" s="63">
        <f t="shared" si="15"/>
        <v>0</v>
      </c>
      <c r="O179" s="63">
        <f t="shared" si="13"/>
        <v>0</v>
      </c>
      <c r="P179" s="63">
        <f t="shared" si="16"/>
        <v>0</v>
      </c>
      <c r="Q179" s="65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</row>
    <row r="180" spans="1:133" hidden="1" x14ac:dyDescent="0.2">
      <c r="A180" s="60">
        <v>5680</v>
      </c>
      <c r="B180" s="61">
        <v>536</v>
      </c>
      <c r="C180" s="62" t="s">
        <v>309</v>
      </c>
      <c r="D180" s="63">
        <f>+'[2]9500-7209-SFY22-A'!E178</f>
        <v>0</v>
      </c>
      <c r="E180" s="63"/>
      <c r="F180" s="63">
        <f t="shared" si="17"/>
        <v>0</v>
      </c>
      <c r="G180" s="63">
        <f>+'[2]9500-7209-SFY23-A'!E178</f>
        <v>0</v>
      </c>
      <c r="H180" s="63"/>
      <c r="I180" s="63">
        <f t="shared" si="14"/>
        <v>0</v>
      </c>
      <c r="J180" s="65"/>
      <c r="K180" s="63"/>
      <c r="L180" s="63">
        <f t="shared" si="12"/>
        <v>0</v>
      </c>
      <c r="M180" s="63"/>
      <c r="N180" s="63">
        <f t="shared" si="15"/>
        <v>0</v>
      </c>
      <c r="O180" s="63">
        <f t="shared" si="13"/>
        <v>0</v>
      </c>
      <c r="P180" s="63">
        <f t="shared" si="16"/>
        <v>0</v>
      </c>
      <c r="Q180" s="65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</row>
    <row r="181" spans="1:133" hidden="1" x14ac:dyDescent="0.2">
      <c r="A181" s="60">
        <v>5680</v>
      </c>
      <c r="B181" s="61">
        <v>537</v>
      </c>
      <c r="C181" s="62" t="s">
        <v>310</v>
      </c>
      <c r="D181" s="63">
        <f>+'[2]9500-7209-SFY22-A'!E179</f>
        <v>0</v>
      </c>
      <c r="E181" s="63"/>
      <c r="F181" s="63">
        <f t="shared" si="17"/>
        <v>0</v>
      </c>
      <c r="G181" s="63">
        <f>+'[2]9500-7209-SFY23-A'!E179</f>
        <v>0</v>
      </c>
      <c r="H181" s="63"/>
      <c r="I181" s="63">
        <f t="shared" si="14"/>
        <v>0</v>
      </c>
      <c r="J181" s="65"/>
      <c r="K181" s="63"/>
      <c r="L181" s="63">
        <f t="shared" si="12"/>
        <v>0</v>
      </c>
      <c r="M181" s="63"/>
      <c r="N181" s="63">
        <f t="shared" si="15"/>
        <v>0</v>
      </c>
      <c r="O181" s="63">
        <f t="shared" si="13"/>
        <v>0</v>
      </c>
      <c r="P181" s="63">
        <f t="shared" si="16"/>
        <v>0</v>
      </c>
      <c r="Q181" s="65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</row>
    <row r="182" spans="1:133" hidden="1" x14ac:dyDescent="0.2">
      <c r="A182" s="60">
        <v>5680</v>
      </c>
      <c r="B182" s="61">
        <v>538</v>
      </c>
      <c r="C182" s="62" t="s">
        <v>311</v>
      </c>
      <c r="D182" s="63">
        <f>+'[2]9500-7209-SFY22-A'!E180</f>
        <v>0</v>
      </c>
      <c r="E182" s="63"/>
      <c r="F182" s="63">
        <f t="shared" si="17"/>
        <v>0</v>
      </c>
      <c r="G182" s="63">
        <f>+'[2]9500-7209-SFY23-A'!E180</f>
        <v>0</v>
      </c>
      <c r="H182" s="63"/>
      <c r="I182" s="63">
        <f t="shared" si="14"/>
        <v>0</v>
      </c>
      <c r="J182" s="65"/>
      <c r="K182" s="63"/>
      <c r="L182" s="63">
        <f t="shared" si="12"/>
        <v>0</v>
      </c>
      <c r="M182" s="63"/>
      <c r="N182" s="63">
        <f t="shared" si="15"/>
        <v>0</v>
      </c>
      <c r="O182" s="63">
        <f t="shared" si="13"/>
        <v>0</v>
      </c>
      <c r="P182" s="63">
        <f t="shared" si="16"/>
        <v>0</v>
      </c>
      <c r="Q182" s="65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</row>
    <row r="183" spans="1:133" hidden="1" x14ac:dyDescent="0.2">
      <c r="A183" s="60">
        <v>5680</v>
      </c>
      <c r="B183" s="61">
        <v>540</v>
      </c>
      <c r="C183" s="62" t="s">
        <v>312</v>
      </c>
      <c r="D183" s="63">
        <f>+'[2]9500-7209-SFY22-A'!E181</f>
        <v>0</v>
      </c>
      <c r="E183" s="63"/>
      <c r="F183" s="63">
        <f t="shared" si="17"/>
        <v>0</v>
      </c>
      <c r="G183" s="63">
        <f>+'[2]9500-7209-SFY23-A'!E181</f>
        <v>0</v>
      </c>
      <c r="H183" s="63"/>
      <c r="I183" s="63">
        <f t="shared" si="14"/>
        <v>0</v>
      </c>
      <c r="J183" s="65"/>
      <c r="K183" s="63"/>
      <c r="L183" s="63">
        <f t="shared" si="12"/>
        <v>0</v>
      </c>
      <c r="M183" s="63"/>
      <c r="N183" s="63">
        <f t="shared" si="15"/>
        <v>0</v>
      </c>
      <c r="O183" s="63">
        <f t="shared" si="13"/>
        <v>0</v>
      </c>
      <c r="P183" s="63">
        <f t="shared" si="16"/>
        <v>0</v>
      </c>
      <c r="Q183" s="65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</row>
    <row r="184" spans="1:133" hidden="1" x14ac:dyDescent="0.2">
      <c r="A184" s="60">
        <v>5680</v>
      </c>
      <c r="B184" s="61">
        <v>541</v>
      </c>
      <c r="C184" s="62" t="s">
        <v>313</v>
      </c>
      <c r="D184" s="63">
        <f>+'[2]9500-7209-SFY22-A'!E182</f>
        <v>0</v>
      </c>
      <c r="E184" s="63"/>
      <c r="F184" s="63">
        <f t="shared" si="17"/>
        <v>0</v>
      </c>
      <c r="G184" s="63">
        <f>+'[2]9500-7209-SFY23-A'!E182</f>
        <v>0</v>
      </c>
      <c r="H184" s="63"/>
      <c r="I184" s="63">
        <f t="shared" si="14"/>
        <v>0</v>
      </c>
      <c r="J184" s="65"/>
      <c r="K184" s="63"/>
      <c r="L184" s="63">
        <f t="shared" si="12"/>
        <v>0</v>
      </c>
      <c r="M184" s="63"/>
      <c r="N184" s="63">
        <f t="shared" si="15"/>
        <v>0</v>
      </c>
      <c r="O184" s="63">
        <f t="shared" si="13"/>
        <v>0</v>
      </c>
      <c r="P184" s="63">
        <f t="shared" si="16"/>
        <v>0</v>
      </c>
      <c r="Q184" s="65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</row>
    <row r="185" spans="1:133" hidden="1" x14ac:dyDescent="0.2">
      <c r="A185" s="60">
        <v>5680</v>
      </c>
      <c r="B185" s="61">
        <v>542</v>
      </c>
      <c r="C185" s="62" t="s">
        <v>314</v>
      </c>
      <c r="D185" s="63">
        <f>+'[2]9500-7209-SFY22-A'!E183</f>
        <v>0</v>
      </c>
      <c r="E185" s="63"/>
      <c r="F185" s="63">
        <f t="shared" si="17"/>
        <v>0</v>
      </c>
      <c r="G185" s="63">
        <f>+'[2]9500-7209-SFY23-A'!E183</f>
        <v>0</v>
      </c>
      <c r="H185" s="63"/>
      <c r="I185" s="63">
        <f t="shared" si="14"/>
        <v>0</v>
      </c>
      <c r="J185" s="65"/>
      <c r="K185" s="63"/>
      <c r="L185" s="63">
        <f t="shared" si="12"/>
        <v>0</v>
      </c>
      <c r="M185" s="63"/>
      <c r="N185" s="63">
        <f t="shared" si="15"/>
        <v>0</v>
      </c>
      <c r="O185" s="63">
        <f t="shared" si="13"/>
        <v>0</v>
      </c>
      <c r="P185" s="63">
        <f t="shared" si="16"/>
        <v>0</v>
      </c>
      <c r="Q185" s="65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</row>
    <row r="186" spans="1:133" hidden="1" x14ac:dyDescent="0.2">
      <c r="A186" s="60">
        <v>5680</v>
      </c>
      <c r="B186" s="61">
        <v>543</v>
      </c>
      <c r="C186" s="62" t="s">
        <v>315</v>
      </c>
      <c r="D186" s="63">
        <f>+'[2]9500-7209-SFY22-A'!E184</f>
        <v>0</v>
      </c>
      <c r="E186" s="63"/>
      <c r="F186" s="63">
        <f t="shared" si="17"/>
        <v>0</v>
      </c>
      <c r="G186" s="63">
        <f>+'[2]9500-7209-SFY23-A'!E184</f>
        <v>0</v>
      </c>
      <c r="H186" s="63"/>
      <c r="I186" s="63">
        <f t="shared" si="14"/>
        <v>0</v>
      </c>
      <c r="J186" s="65"/>
      <c r="K186" s="63"/>
      <c r="L186" s="63">
        <f t="shared" si="12"/>
        <v>0</v>
      </c>
      <c r="M186" s="63"/>
      <c r="N186" s="63">
        <f t="shared" si="15"/>
        <v>0</v>
      </c>
      <c r="O186" s="63">
        <f t="shared" si="13"/>
        <v>0</v>
      </c>
      <c r="P186" s="63">
        <f t="shared" si="16"/>
        <v>0</v>
      </c>
      <c r="Q186" s="65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</row>
    <row r="187" spans="1:133" hidden="1" x14ac:dyDescent="0.2">
      <c r="A187" s="60">
        <v>5680</v>
      </c>
      <c r="B187" s="61">
        <v>544</v>
      </c>
      <c r="C187" s="62" t="s">
        <v>316</v>
      </c>
      <c r="D187" s="63">
        <f>+'[2]9500-7209-SFY22-A'!E185</f>
        <v>0</v>
      </c>
      <c r="E187" s="63"/>
      <c r="F187" s="63">
        <f t="shared" si="17"/>
        <v>0</v>
      </c>
      <c r="G187" s="63">
        <f>+'[2]9500-7209-SFY23-A'!E185</f>
        <v>0</v>
      </c>
      <c r="H187" s="63"/>
      <c r="I187" s="63">
        <f t="shared" si="14"/>
        <v>0</v>
      </c>
      <c r="J187" s="65"/>
      <c r="K187" s="63"/>
      <c r="L187" s="63">
        <f t="shared" si="12"/>
        <v>0</v>
      </c>
      <c r="M187" s="63"/>
      <c r="N187" s="63">
        <f t="shared" si="15"/>
        <v>0</v>
      </c>
      <c r="O187" s="63">
        <f t="shared" si="13"/>
        <v>0</v>
      </c>
      <c r="P187" s="63">
        <f t="shared" si="16"/>
        <v>0</v>
      </c>
      <c r="Q187" s="65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</row>
    <row r="188" spans="1:133" hidden="1" x14ac:dyDescent="0.2">
      <c r="A188" s="60">
        <v>5680</v>
      </c>
      <c r="B188" s="61">
        <v>545</v>
      </c>
      <c r="C188" s="62" t="s">
        <v>317</v>
      </c>
      <c r="D188" s="63">
        <f>+'[2]9500-7209-SFY22-A'!E186</f>
        <v>0</v>
      </c>
      <c r="E188" s="63"/>
      <c r="F188" s="63">
        <f t="shared" si="17"/>
        <v>0</v>
      </c>
      <c r="G188" s="63">
        <f>+'[2]9500-7209-SFY23-A'!E186</f>
        <v>0</v>
      </c>
      <c r="H188" s="63"/>
      <c r="I188" s="63">
        <f t="shared" si="14"/>
        <v>0</v>
      </c>
      <c r="J188" s="65"/>
      <c r="K188" s="63"/>
      <c r="L188" s="63">
        <f t="shared" si="12"/>
        <v>0</v>
      </c>
      <c r="M188" s="63"/>
      <c r="N188" s="63">
        <f t="shared" si="15"/>
        <v>0</v>
      </c>
      <c r="O188" s="63">
        <f t="shared" si="13"/>
        <v>0</v>
      </c>
      <c r="P188" s="63">
        <f t="shared" si="16"/>
        <v>0</v>
      </c>
      <c r="Q188" s="65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</row>
    <row r="189" spans="1:133" hidden="1" x14ac:dyDescent="0.2">
      <c r="A189" s="60">
        <v>5680</v>
      </c>
      <c r="B189" s="61">
        <v>546</v>
      </c>
      <c r="C189" s="62" t="s">
        <v>318</v>
      </c>
      <c r="D189" s="63">
        <f>+'[2]9500-7209-SFY22-A'!E187</f>
        <v>0</v>
      </c>
      <c r="E189" s="63"/>
      <c r="F189" s="63">
        <f t="shared" si="17"/>
        <v>0</v>
      </c>
      <c r="G189" s="63">
        <f>+'[2]9500-7209-SFY23-A'!E187</f>
        <v>0</v>
      </c>
      <c r="H189" s="63"/>
      <c r="I189" s="63">
        <f t="shared" si="14"/>
        <v>0</v>
      </c>
      <c r="J189" s="65"/>
      <c r="K189" s="63"/>
      <c r="L189" s="63">
        <f t="shared" si="12"/>
        <v>0</v>
      </c>
      <c r="M189" s="63"/>
      <c r="N189" s="63">
        <f t="shared" si="15"/>
        <v>0</v>
      </c>
      <c r="O189" s="63">
        <f t="shared" si="13"/>
        <v>0</v>
      </c>
      <c r="P189" s="63">
        <f t="shared" si="16"/>
        <v>0</v>
      </c>
      <c r="Q189" s="65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</row>
    <row r="190" spans="1:133" hidden="1" x14ac:dyDescent="0.2">
      <c r="A190" s="60">
        <v>5680</v>
      </c>
      <c r="B190" s="61">
        <v>547</v>
      </c>
      <c r="C190" s="62" t="s">
        <v>319</v>
      </c>
      <c r="D190" s="63">
        <f>+'[2]9500-7209-SFY22-A'!E188</f>
        <v>0</v>
      </c>
      <c r="E190" s="63"/>
      <c r="F190" s="63">
        <f t="shared" si="17"/>
        <v>0</v>
      </c>
      <c r="G190" s="63">
        <f>+'[2]9500-7209-SFY23-A'!E188</f>
        <v>0</v>
      </c>
      <c r="H190" s="63"/>
      <c r="I190" s="63">
        <f t="shared" si="14"/>
        <v>0</v>
      </c>
      <c r="J190" s="65"/>
      <c r="K190" s="63"/>
      <c r="L190" s="63">
        <f t="shared" si="12"/>
        <v>0</v>
      </c>
      <c r="M190" s="63"/>
      <c r="N190" s="63">
        <f t="shared" si="15"/>
        <v>0</v>
      </c>
      <c r="O190" s="63">
        <f t="shared" si="13"/>
        <v>0</v>
      </c>
      <c r="P190" s="63">
        <f t="shared" si="16"/>
        <v>0</v>
      </c>
      <c r="Q190" s="65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</row>
    <row r="191" spans="1:133" hidden="1" x14ac:dyDescent="0.2">
      <c r="A191" s="60">
        <v>5680</v>
      </c>
      <c r="B191" s="61">
        <v>548</v>
      </c>
      <c r="C191" s="62" t="s">
        <v>320</v>
      </c>
      <c r="D191" s="63">
        <f>+'[2]9500-7209-SFY22-A'!E189</f>
        <v>0</v>
      </c>
      <c r="E191" s="63"/>
      <c r="F191" s="63">
        <f t="shared" si="17"/>
        <v>0</v>
      </c>
      <c r="G191" s="63">
        <f>+'[2]9500-7209-SFY23-A'!E189</f>
        <v>0</v>
      </c>
      <c r="H191" s="63"/>
      <c r="I191" s="63">
        <f t="shared" si="14"/>
        <v>0</v>
      </c>
      <c r="J191" s="65"/>
      <c r="K191" s="63"/>
      <c r="L191" s="63">
        <f t="shared" si="12"/>
        <v>0</v>
      </c>
      <c r="M191" s="63"/>
      <c r="N191" s="63">
        <f t="shared" si="15"/>
        <v>0</v>
      </c>
      <c r="O191" s="63">
        <f t="shared" si="13"/>
        <v>0</v>
      </c>
      <c r="P191" s="63">
        <f t="shared" si="16"/>
        <v>0</v>
      </c>
      <c r="Q191" s="65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</row>
    <row r="192" spans="1:133" hidden="1" x14ac:dyDescent="0.2">
      <c r="A192" s="60">
        <v>5680</v>
      </c>
      <c r="B192" s="61">
        <v>549</v>
      </c>
      <c r="C192" s="62" t="s">
        <v>321</v>
      </c>
      <c r="D192" s="63">
        <f>+'[2]9500-7209-SFY22-A'!E190</f>
        <v>0</v>
      </c>
      <c r="E192" s="63"/>
      <c r="F192" s="63">
        <f t="shared" si="17"/>
        <v>0</v>
      </c>
      <c r="G192" s="63">
        <f>+'[2]9500-7209-SFY23-A'!E190</f>
        <v>0</v>
      </c>
      <c r="H192" s="63"/>
      <c r="I192" s="63">
        <f t="shared" si="14"/>
        <v>0</v>
      </c>
      <c r="J192" s="65"/>
      <c r="K192" s="63"/>
      <c r="L192" s="63">
        <f t="shared" si="12"/>
        <v>0</v>
      </c>
      <c r="M192" s="63"/>
      <c r="N192" s="63">
        <f t="shared" si="15"/>
        <v>0</v>
      </c>
      <c r="O192" s="63">
        <f t="shared" si="13"/>
        <v>0</v>
      </c>
      <c r="P192" s="63">
        <f t="shared" si="16"/>
        <v>0</v>
      </c>
      <c r="Q192" s="65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</row>
    <row r="193" spans="1:133" hidden="1" x14ac:dyDescent="0.2">
      <c r="A193" s="60">
        <v>5680</v>
      </c>
      <c r="B193" s="61">
        <v>550</v>
      </c>
      <c r="C193" s="62" t="s">
        <v>322</v>
      </c>
      <c r="D193" s="63">
        <f>+'[2]9500-7209-SFY22-A'!E191</f>
        <v>0</v>
      </c>
      <c r="E193" s="63"/>
      <c r="F193" s="63">
        <f t="shared" si="17"/>
        <v>0</v>
      </c>
      <c r="G193" s="63">
        <f>+'[2]9500-7209-SFY23-A'!E191</f>
        <v>0</v>
      </c>
      <c r="H193" s="63"/>
      <c r="I193" s="63">
        <f t="shared" si="14"/>
        <v>0</v>
      </c>
      <c r="J193" s="65"/>
      <c r="K193" s="63"/>
      <c r="L193" s="63">
        <f t="shared" si="12"/>
        <v>0</v>
      </c>
      <c r="M193" s="63"/>
      <c r="N193" s="63">
        <f t="shared" si="15"/>
        <v>0</v>
      </c>
      <c r="O193" s="63">
        <f t="shared" si="13"/>
        <v>0</v>
      </c>
      <c r="P193" s="63">
        <f t="shared" si="16"/>
        <v>0</v>
      </c>
      <c r="Q193" s="65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</row>
    <row r="194" spans="1:133" hidden="1" x14ac:dyDescent="0.2">
      <c r="A194" s="60">
        <v>5680</v>
      </c>
      <c r="B194" s="61">
        <v>557</v>
      </c>
      <c r="C194" s="62" t="s">
        <v>323</v>
      </c>
      <c r="D194" s="63">
        <f>+'[2]9500-7209-SFY22-A'!E192</f>
        <v>0</v>
      </c>
      <c r="E194" s="63"/>
      <c r="F194" s="63">
        <f t="shared" si="17"/>
        <v>0</v>
      </c>
      <c r="G194" s="63">
        <f>+'[2]9500-7209-SFY23-A'!E192</f>
        <v>0</v>
      </c>
      <c r="H194" s="63"/>
      <c r="I194" s="63">
        <f t="shared" si="14"/>
        <v>0</v>
      </c>
      <c r="J194" s="65"/>
      <c r="K194" s="63"/>
      <c r="L194" s="63">
        <f t="shared" si="12"/>
        <v>0</v>
      </c>
      <c r="M194" s="63"/>
      <c r="N194" s="63">
        <f t="shared" si="15"/>
        <v>0</v>
      </c>
      <c r="O194" s="63">
        <f t="shared" si="13"/>
        <v>0</v>
      </c>
      <c r="P194" s="63">
        <f t="shared" si="16"/>
        <v>0</v>
      </c>
      <c r="Q194" s="65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</row>
    <row r="195" spans="1:133" hidden="1" x14ac:dyDescent="0.2">
      <c r="A195" s="60">
        <v>5680</v>
      </c>
      <c r="B195" s="61">
        <v>558</v>
      </c>
      <c r="C195" s="62" t="s">
        <v>324</v>
      </c>
      <c r="D195" s="63">
        <f>+'[2]9500-7209-SFY22-A'!E193</f>
        <v>0</v>
      </c>
      <c r="E195" s="63"/>
      <c r="F195" s="63">
        <f t="shared" si="17"/>
        <v>0</v>
      </c>
      <c r="G195" s="63">
        <f>+'[2]9500-7209-SFY23-A'!E193</f>
        <v>0</v>
      </c>
      <c r="H195" s="63"/>
      <c r="I195" s="63">
        <f t="shared" si="14"/>
        <v>0</v>
      </c>
      <c r="J195" s="65"/>
      <c r="K195" s="63"/>
      <c r="L195" s="63">
        <f t="shared" si="12"/>
        <v>0</v>
      </c>
      <c r="M195" s="63"/>
      <c r="N195" s="63">
        <f t="shared" si="15"/>
        <v>0</v>
      </c>
      <c r="O195" s="63">
        <f t="shared" si="13"/>
        <v>0</v>
      </c>
      <c r="P195" s="63">
        <f t="shared" si="16"/>
        <v>0</v>
      </c>
      <c r="Q195" s="65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</row>
    <row r="196" spans="1:133" hidden="1" x14ac:dyDescent="0.2">
      <c r="A196" s="60">
        <v>5680</v>
      </c>
      <c r="B196" s="61">
        <v>561</v>
      </c>
      <c r="C196" s="62" t="s">
        <v>325</v>
      </c>
      <c r="D196" s="63">
        <f>+'[2]9500-7209-SFY22-A'!E194</f>
        <v>0</v>
      </c>
      <c r="E196" s="63"/>
      <c r="F196" s="63">
        <f t="shared" si="17"/>
        <v>0</v>
      </c>
      <c r="G196" s="63">
        <f>+'[2]9500-7209-SFY23-A'!E194</f>
        <v>0</v>
      </c>
      <c r="H196" s="63"/>
      <c r="I196" s="63">
        <f t="shared" si="14"/>
        <v>0</v>
      </c>
      <c r="J196" s="65"/>
      <c r="K196" s="63"/>
      <c r="L196" s="63">
        <f t="shared" si="12"/>
        <v>0</v>
      </c>
      <c r="M196" s="63"/>
      <c r="N196" s="63">
        <f t="shared" si="15"/>
        <v>0</v>
      </c>
      <c r="O196" s="63">
        <f t="shared" si="13"/>
        <v>0</v>
      </c>
      <c r="P196" s="63">
        <f t="shared" si="16"/>
        <v>0</v>
      </c>
      <c r="Q196" s="65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</row>
    <row r="197" spans="1:133" hidden="1" x14ac:dyDescent="0.2">
      <c r="A197" s="60">
        <v>5680</v>
      </c>
      <c r="B197" s="61">
        <v>562</v>
      </c>
      <c r="C197" s="62" t="s">
        <v>326</v>
      </c>
      <c r="D197" s="63">
        <f>+'[2]9500-7209-SFY22-A'!E195</f>
        <v>0</v>
      </c>
      <c r="E197" s="63"/>
      <c r="F197" s="63">
        <f t="shared" si="17"/>
        <v>0</v>
      </c>
      <c r="G197" s="63">
        <f>+'[2]9500-7209-SFY23-A'!E195</f>
        <v>0</v>
      </c>
      <c r="H197" s="63"/>
      <c r="I197" s="63">
        <f t="shared" si="14"/>
        <v>0</v>
      </c>
      <c r="J197" s="65"/>
      <c r="K197" s="63"/>
      <c r="L197" s="63">
        <f t="shared" si="12"/>
        <v>0</v>
      </c>
      <c r="M197" s="63"/>
      <c r="N197" s="63">
        <f t="shared" si="15"/>
        <v>0</v>
      </c>
      <c r="O197" s="63">
        <f t="shared" si="13"/>
        <v>0</v>
      </c>
      <c r="P197" s="63">
        <f t="shared" si="16"/>
        <v>0</v>
      </c>
      <c r="Q197" s="65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</row>
    <row r="198" spans="1:133" hidden="1" x14ac:dyDescent="0.2">
      <c r="A198" s="60">
        <v>5680</v>
      </c>
      <c r="B198" s="61">
        <v>563</v>
      </c>
      <c r="C198" s="62" t="s">
        <v>327</v>
      </c>
      <c r="D198" s="63">
        <f>+'[2]9500-7209-SFY22-A'!E196</f>
        <v>0</v>
      </c>
      <c r="E198" s="63"/>
      <c r="F198" s="63">
        <f t="shared" si="17"/>
        <v>0</v>
      </c>
      <c r="G198" s="63">
        <f>+'[2]9500-7209-SFY23-A'!E196</f>
        <v>0</v>
      </c>
      <c r="H198" s="63"/>
      <c r="I198" s="63">
        <f t="shared" si="14"/>
        <v>0</v>
      </c>
      <c r="J198" s="65"/>
      <c r="K198" s="63"/>
      <c r="L198" s="63">
        <f t="shared" si="12"/>
        <v>0</v>
      </c>
      <c r="M198" s="63"/>
      <c r="N198" s="63">
        <f t="shared" si="15"/>
        <v>0</v>
      </c>
      <c r="O198" s="63">
        <f t="shared" si="13"/>
        <v>0</v>
      </c>
      <c r="P198" s="63">
        <f t="shared" si="16"/>
        <v>0</v>
      </c>
      <c r="Q198" s="65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</row>
    <row r="199" spans="1:133" hidden="1" x14ac:dyDescent="0.2">
      <c r="A199" s="60">
        <v>5680</v>
      </c>
      <c r="B199" s="61">
        <v>564</v>
      </c>
      <c r="C199" s="62" t="s">
        <v>328</v>
      </c>
      <c r="D199" s="63">
        <f>+'[2]9500-7209-SFY22-A'!E197</f>
        <v>0</v>
      </c>
      <c r="E199" s="63"/>
      <c r="F199" s="63">
        <f t="shared" si="17"/>
        <v>0</v>
      </c>
      <c r="G199" s="63">
        <f>+'[2]9500-7209-SFY23-A'!E197</f>
        <v>0</v>
      </c>
      <c r="H199" s="63"/>
      <c r="I199" s="63">
        <f t="shared" si="14"/>
        <v>0</v>
      </c>
      <c r="J199" s="65"/>
      <c r="K199" s="63"/>
      <c r="L199" s="63">
        <f t="shared" si="12"/>
        <v>0</v>
      </c>
      <c r="M199" s="63"/>
      <c r="N199" s="63">
        <f t="shared" si="15"/>
        <v>0</v>
      </c>
      <c r="O199" s="63">
        <f t="shared" si="13"/>
        <v>0</v>
      </c>
      <c r="P199" s="63">
        <f t="shared" si="16"/>
        <v>0</v>
      </c>
      <c r="Q199" s="65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</row>
    <row r="200" spans="1:133" hidden="1" x14ac:dyDescent="0.2">
      <c r="A200" s="60">
        <v>5680</v>
      </c>
      <c r="B200" s="61">
        <v>565</v>
      </c>
      <c r="C200" s="62" t="s">
        <v>329</v>
      </c>
      <c r="D200" s="63">
        <f>+'[2]9500-7209-SFY22-A'!E198</f>
        <v>0</v>
      </c>
      <c r="E200" s="63"/>
      <c r="F200" s="63">
        <f t="shared" si="17"/>
        <v>0</v>
      </c>
      <c r="G200" s="63">
        <f>+'[2]9500-7209-SFY23-A'!E198</f>
        <v>0</v>
      </c>
      <c r="H200" s="63"/>
      <c r="I200" s="63">
        <f t="shared" si="14"/>
        <v>0</v>
      </c>
      <c r="J200" s="65"/>
      <c r="K200" s="63"/>
      <c r="L200" s="63">
        <f t="shared" ref="L200:L221" si="18">E200*100%</f>
        <v>0</v>
      </c>
      <c r="M200" s="63"/>
      <c r="N200" s="63">
        <f t="shared" si="15"/>
        <v>0</v>
      </c>
      <c r="O200" s="63">
        <f t="shared" ref="O200:O221" si="19">H200*100%</f>
        <v>0</v>
      </c>
      <c r="P200" s="63">
        <f t="shared" si="16"/>
        <v>0</v>
      </c>
      <c r="Q200" s="65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</row>
    <row r="201" spans="1:133" hidden="1" x14ac:dyDescent="0.2">
      <c r="A201" s="60">
        <v>5680</v>
      </c>
      <c r="B201" s="61">
        <v>566</v>
      </c>
      <c r="C201" s="62" t="s">
        <v>330</v>
      </c>
      <c r="D201" s="63">
        <f>+'[2]9500-7209-SFY22-A'!E199</f>
        <v>0</v>
      </c>
      <c r="E201" s="63"/>
      <c r="F201" s="63">
        <f t="shared" si="17"/>
        <v>0</v>
      </c>
      <c r="G201" s="63">
        <f>+'[2]9500-7209-SFY23-A'!E199</f>
        <v>0</v>
      </c>
      <c r="H201" s="63"/>
      <c r="I201" s="63">
        <f t="shared" ref="I201:I221" si="20">+G201+H201</f>
        <v>0</v>
      </c>
      <c r="J201" s="65"/>
      <c r="K201" s="63"/>
      <c r="L201" s="63">
        <f t="shared" si="18"/>
        <v>0</v>
      </c>
      <c r="M201" s="63"/>
      <c r="N201" s="63">
        <f t="shared" ref="N201:N221" si="21">+L201+M201</f>
        <v>0</v>
      </c>
      <c r="O201" s="63">
        <f t="shared" si="19"/>
        <v>0</v>
      </c>
      <c r="P201" s="63">
        <f t="shared" ref="P201:P221" si="22">+N201+O201</f>
        <v>0</v>
      </c>
      <c r="Q201" s="65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</row>
    <row r="202" spans="1:133" hidden="1" x14ac:dyDescent="0.2">
      <c r="A202" s="60">
        <v>5680</v>
      </c>
      <c r="B202" s="61">
        <v>567</v>
      </c>
      <c r="C202" s="62" t="s">
        <v>331</v>
      </c>
      <c r="D202" s="63">
        <f>+'[2]9500-7209-SFY22-A'!E200</f>
        <v>0</v>
      </c>
      <c r="E202" s="63"/>
      <c r="F202" s="63">
        <f t="shared" ref="F202:F221" si="23">+D202+E202</f>
        <v>0</v>
      </c>
      <c r="G202" s="63">
        <f>+'[2]9500-7209-SFY23-A'!E200</f>
        <v>0</v>
      </c>
      <c r="H202" s="63"/>
      <c r="I202" s="63">
        <f t="shared" si="20"/>
        <v>0</v>
      </c>
      <c r="J202" s="65"/>
      <c r="K202" s="63"/>
      <c r="L202" s="63">
        <f t="shared" si="18"/>
        <v>0</v>
      </c>
      <c r="M202" s="63"/>
      <c r="N202" s="63">
        <f t="shared" si="21"/>
        <v>0</v>
      </c>
      <c r="O202" s="63">
        <f t="shared" si="19"/>
        <v>0</v>
      </c>
      <c r="P202" s="63">
        <f t="shared" si="22"/>
        <v>0</v>
      </c>
      <c r="Q202" s="65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</row>
    <row r="203" spans="1:133" hidden="1" x14ac:dyDescent="0.2">
      <c r="A203" s="60">
        <v>5680</v>
      </c>
      <c r="B203" s="61">
        <v>568</v>
      </c>
      <c r="C203" s="62" t="s">
        <v>332</v>
      </c>
      <c r="D203" s="63">
        <f>+'[2]9500-7209-SFY22-A'!E201</f>
        <v>0</v>
      </c>
      <c r="E203" s="63"/>
      <c r="F203" s="63">
        <f t="shared" si="23"/>
        <v>0</v>
      </c>
      <c r="G203" s="63">
        <f>+'[2]9500-7209-SFY23-A'!E201</f>
        <v>0</v>
      </c>
      <c r="H203" s="63"/>
      <c r="I203" s="63">
        <f t="shared" si="20"/>
        <v>0</v>
      </c>
      <c r="J203" s="65"/>
      <c r="K203" s="63"/>
      <c r="L203" s="63">
        <f t="shared" si="18"/>
        <v>0</v>
      </c>
      <c r="M203" s="63"/>
      <c r="N203" s="63">
        <f t="shared" si="21"/>
        <v>0</v>
      </c>
      <c r="O203" s="63">
        <f t="shared" si="19"/>
        <v>0</v>
      </c>
      <c r="P203" s="63">
        <f t="shared" si="22"/>
        <v>0</v>
      </c>
      <c r="Q203" s="65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</row>
    <row r="204" spans="1:133" hidden="1" x14ac:dyDescent="0.2">
      <c r="A204" s="60">
        <v>5680</v>
      </c>
      <c r="B204" s="61">
        <v>570</v>
      </c>
      <c r="C204" s="62" t="s">
        <v>333</v>
      </c>
      <c r="D204" s="63">
        <f>+'[2]9500-7209-SFY22-A'!E202</f>
        <v>0</v>
      </c>
      <c r="E204" s="63"/>
      <c r="F204" s="63">
        <f t="shared" si="23"/>
        <v>0</v>
      </c>
      <c r="G204" s="63">
        <f>+'[2]9500-7209-SFY23-A'!E202</f>
        <v>0</v>
      </c>
      <c r="H204" s="63"/>
      <c r="I204" s="63">
        <f t="shared" si="20"/>
        <v>0</v>
      </c>
      <c r="J204" s="65"/>
      <c r="K204" s="63"/>
      <c r="L204" s="63">
        <f t="shared" si="18"/>
        <v>0</v>
      </c>
      <c r="M204" s="63"/>
      <c r="N204" s="63">
        <f t="shared" si="21"/>
        <v>0</v>
      </c>
      <c r="O204" s="63">
        <f t="shared" si="19"/>
        <v>0</v>
      </c>
      <c r="P204" s="63">
        <f t="shared" si="22"/>
        <v>0</v>
      </c>
      <c r="Q204" s="65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</row>
    <row r="205" spans="1:133" hidden="1" x14ac:dyDescent="0.2">
      <c r="A205" s="60">
        <v>5680</v>
      </c>
      <c r="B205" s="61">
        <v>571</v>
      </c>
      <c r="C205" s="62" t="s">
        <v>334</v>
      </c>
      <c r="D205" s="63">
        <f>+'[2]9500-7209-SFY22-A'!E203</f>
        <v>0</v>
      </c>
      <c r="E205" s="63"/>
      <c r="F205" s="63">
        <f t="shared" si="23"/>
        <v>0</v>
      </c>
      <c r="G205" s="63">
        <f>+'[2]9500-7209-SFY23-A'!E203</f>
        <v>0</v>
      </c>
      <c r="H205" s="63"/>
      <c r="I205" s="63">
        <f t="shared" si="20"/>
        <v>0</v>
      </c>
      <c r="J205" s="65"/>
      <c r="K205" s="63"/>
      <c r="L205" s="63">
        <f t="shared" si="18"/>
        <v>0</v>
      </c>
      <c r="M205" s="63"/>
      <c r="N205" s="63">
        <f t="shared" si="21"/>
        <v>0</v>
      </c>
      <c r="O205" s="63">
        <f t="shared" si="19"/>
        <v>0</v>
      </c>
      <c r="P205" s="63">
        <f t="shared" si="22"/>
        <v>0</v>
      </c>
      <c r="Q205" s="65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</row>
    <row r="206" spans="1:133" hidden="1" x14ac:dyDescent="0.2">
      <c r="A206" s="60">
        <v>5680</v>
      </c>
      <c r="B206" s="61">
        <v>573</v>
      </c>
      <c r="C206" s="62" t="s">
        <v>335</v>
      </c>
      <c r="D206" s="63">
        <f>+'[2]9500-7209-SFY22-A'!E204</f>
        <v>0</v>
      </c>
      <c r="E206" s="63"/>
      <c r="F206" s="63">
        <f t="shared" si="23"/>
        <v>0</v>
      </c>
      <c r="G206" s="63">
        <f>+'[2]9500-7209-SFY23-A'!E204</f>
        <v>0</v>
      </c>
      <c r="H206" s="63"/>
      <c r="I206" s="63">
        <f t="shared" si="20"/>
        <v>0</v>
      </c>
      <c r="J206" s="65"/>
      <c r="K206" s="63"/>
      <c r="L206" s="63">
        <f t="shared" si="18"/>
        <v>0</v>
      </c>
      <c r="M206" s="63"/>
      <c r="N206" s="63">
        <f t="shared" si="21"/>
        <v>0</v>
      </c>
      <c r="O206" s="63">
        <f t="shared" si="19"/>
        <v>0</v>
      </c>
      <c r="P206" s="63">
        <f t="shared" si="22"/>
        <v>0</v>
      </c>
      <c r="Q206" s="65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</row>
    <row r="207" spans="1:133" hidden="1" x14ac:dyDescent="0.2">
      <c r="A207" s="60">
        <v>5680</v>
      </c>
      <c r="B207" s="61">
        <v>574</v>
      </c>
      <c r="C207" s="62" t="s">
        <v>336</v>
      </c>
      <c r="D207" s="63">
        <f>+'[2]9500-7209-SFY22-A'!E205</f>
        <v>0</v>
      </c>
      <c r="E207" s="63"/>
      <c r="F207" s="63">
        <f t="shared" si="23"/>
        <v>0</v>
      </c>
      <c r="G207" s="63">
        <f>+'[2]9500-7209-SFY23-A'!E205</f>
        <v>0</v>
      </c>
      <c r="H207" s="63"/>
      <c r="I207" s="63">
        <f t="shared" si="20"/>
        <v>0</v>
      </c>
      <c r="J207" s="65"/>
      <c r="K207" s="63"/>
      <c r="L207" s="63">
        <f t="shared" si="18"/>
        <v>0</v>
      </c>
      <c r="M207" s="63"/>
      <c r="N207" s="63">
        <f t="shared" si="21"/>
        <v>0</v>
      </c>
      <c r="O207" s="63">
        <f t="shared" si="19"/>
        <v>0</v>
      </c>
      <c r="P207" s="63">
        <f t="shared" si="22"/>
        <v>0</v>
      </c>
      <c r="Q207" s="65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</row>
    <row r="208" spans="1:133" hidden="1" x14ac:dyDescent="0.2">
      <c r="A208" s="60">
        <v>5680</v>
      </c>
      <c r="B208" s="61">
        <v>575</v>
      </c>
      <c r="C208" s="62" t="s">
        <v>337</v>
      </c>
      <c r="D208" s="63">
        <f>+'[2]9500-7209-SFY22-A'!E206</f>
        <v>0</v>
      </c>
      <c r="E208" s="63"/>
      <c r="F208" s="63">
        <f t="shared" si="23"/>
        <v>0</v>
      </c>
      <c r="G208" s="63">
        <f>+'[2]9500-7209-SFY23-A'!E206</f>
        <v>0</v>
      </c>
      <c r="H208" s="63"/>
      <c r="I208" s="63">
        <f t="shared" si="20"/>
        <v>0</v>
      </c>
      <c r="J208" s="65"/>
      <c r="K208" s="63"/>
      <c r="L208" s="63">
        <f t="shared" si="18"/>
        <v>0</v>
      </c>
      <c r="M208" s="63"/>
      <c r="N208" s="63">
        <f t="shared" si="21"/>
        <v>0</v>
      </c>
      <c r="O208" s="63">
        <f t="shared" si="19"/>
        <v>0</v>
      </c>
      <c r="P208" s="63">
        <f t="shared" si="22"/>
        <v>0</v>
      </c>
      <c r="Q208" s="65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</row>
    <row r="209" spans="1:133" hidden="1" x14ac:dyDescent="0.2">
      <c r="A209" s="60">
        <v>5680</v>
      </c>
      <c r="B209" s="61">
        <v>600</v>
      </c>
      <c r="C209" s="62" t="s">
        <v>338</v>
      </c>
      <c r="D209" s="63">
        <f>+'[2]9500-7209-SFY22-A'!E207</f>
        <v>0</v>
      </c>
      <c r="E209" s="63"/>
      <c r="F209" s="63">
        <f t="shared" si="23"/>
        <v>0</v>
      </c>
      <c r="G209" s="63">
        <f>+'[2]9500-7209-SFY23-A'!E207</f>
        <v>0</v>
      </c>
      <c r="H209" s="63"/>
      <c r="I209" s="63">
        <f t="shared" si="20"/>
        <v>0</v>
      </c>
      <c r="J209" s="65"/>
      <c r="K209" s="63"/>
      <c r="L209" s="63">
        <f t="shared" si="18"/>
        <v>0</v>
      </c>
      <c r="M209" s="63"/>
      <c r="N209" s="63">
        <f t="shared" si="21"/>
        <v>0</v>
      </c>
      <c r="O209" s="63">
        <f t="shared" si="19"/>
        <v>0</v>
      </c>
      <c r="P209" s="63">
        <f t="shared" si="22"/>
        <v>0</v>
      </c>
      <c r="Q209" s="65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</row>
    <row r="210" spans="1:133" hidden="1" x14ac:dyDescent="0.2">
      <c r="A210" s="60">
        <v>5680</v>
      </c>
      <c r="B210" s="61">
        <v>601</v>
      </c>
      <c r="C210" s="62" t="s">
        <v>339</v>
      </c>
      <c r="D210" s="63">
        <f>+'[2]9500-7209-SFY22-A'!E208</f>
        <v>0</v>
      </c>
      <c r="E210" s="63"/>
      <c r="F210" s="63">
        <f t="shared" si="23"/>
        <v>0</v>
      </c>
      <c r="G210" s="63">
        <f>+'[2]9500-7209-SFY23-A'!E208</f>
        <v>0</v>
      </c>
      <c r="H210" s="63"/>
      <c r="I210" s="63">
        <f t="shared" si="20"/>
        <v>0</v>
      </c>
      <c r="J210" s="65"/>
      <c r="K210" s="63"/>
      <c r="L210" s="63">
        <f t="shared" si="18"/>
        <v>0</v>
      </c>
      <c r="M210" s="63"/>
      <c r="N210" s="63">
        <f t="shared" si="21"/>
        <v>0</v>
      </c>
      <c r="O210" s="63">
        <f t="shared" si="19"/>
        <v>0</v>
      </c>
      <c r="P210" s="63">
        <f t="shared" si="22"/>
        <v>0</v>
      </c>
      <c r="Q210" s="65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</row>
    <row r="211" spans="1:133" hidden="1" x14ac:dyDescent="0.2">
      <c r="A211" s="60">
        <v>5680</v>
      </c>
      <c r="B211" s="61">
        <v>602</v>
      </c>
      <c r="C211" s="62" t="s">
        <v>340</v>
      </c>
      <c r="D211" s="63">
        <f>+'[2]9500-7209-SFY22-A'!E209</f>
        <v>0</v>
      </c>
      <c r="E211" s="63"/>
      <c r="F211" s="63">
        <f t="shared" si="23"/>
        <v>0</v>
      </c>
      <c r="G211" s="63">
        <f>+'[2]9500-7209-SFY23-A'!E209</f>
        <v>0</v>
      </c>
      <c r="H211" s="63"/>
      <c r="I211" s="63">
        <f t="shared" si="20"/>
        <v>0</v>
      </c>
      <c r="J211" s="65"/>
      <c r="K211" s="63"/>
      <c r="L211" s="63">
        <f t="shared" si="18"/>
        <v>0</v>
      </c>
      <c r="M211" s="63"/>
      <c r="N211" s="63">
        <f t="shared" si="21"/>
        <v>0</v>
      </c>
      <c r="O211" s="63">
        <f t="shared" si="19"/>
        <v>0</v>
      </c>
      <c r="P211" s="63">
        <f t="shared" si="22"/>
        <v>0</v>
      </c>
      <c r="Q211" s="65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G211" s="47"/>
      <c r="CH211" s="47"/>
      <c r="CI211" s="47"/>
      <c r="CJ211" s="47"/>
      <c r="CK211" s="47"/>
      <c r="CL211" s="47"/>
      <c r="CM211" s="47"/>
      <c r="CN211" s="47"/>
      <c r="CO211" s="47"/>
      <c r="CP211" s="4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</row>
    <row r="212" spans="1:133" hidden="1" x14ac:dyDescent="0.2">
      <c r="A212" s="60">
        <v>5680</v>
      </c>
      <c r="B212" s="61">
        <v>603</v>
      </c>
      <c r="C212" s="62" t="s">
        <v>341</v>
      </c>
      <c r="D212" s="63">
        <f>+'[2]9500-7209-SFY22-A'!E210</f>
        <v>0</v>
      </c>
      <c r="E212" s="63"/>
      <c r="F212" s="63">
        <f t="shared" si="23"/>
        <v>0</v>
      </c>
      <c r="G212" s="63">
        <f>+'[2]9500-7209-SFY23-A'!E210</f>
        <v>0</v>
      </c>
      <c r="H212" s="63"/>
      <c r="I212" s="63">
        <f t="shared" si="20"/>
        <v>0</v>
      </c>
      <c r="J212" s="65"/>
      <c r="K212" s="63"/>
      <c r="L212" s="63">
        <f t="shared" si="18"/>
        <v>0</v>
      </c>
      <c r="M212" s="63"/>
      <c r="N212" s="63">
        <f t="shared" si="21"/>
        <v>0</v>
      </c>
      <c r="O212" s="63">
        <f t="shared" si="19"/>
        <v>0</v>
      </c>
      <c r="P212" s="63">
        <f t="shared" si="22"/>
        <v>0</v>
      </c>
      <c r="Q212" s="65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</row>
    <row r="213" spans="1:133" hidden="1" x14ac:dyDescent="0.2">
      <c r="A213" s="60">
        <v>5680</v>
      </c>
      <c r="B213" s="61">
        <v>604</v>
      </c>
      <c r="C213" s="62" t="s">
        <v>342</v>
      </c>
      <c r="D213" s="63">
        <f>+'[2]9500-7209-SFY22-A'!E211</f>
        <v>0</v>
      </c>
      <c r="E213" s="63"/>
      <c r="F213" s="63">
        <f t="shared" si="23"/>
        <v>0</v>
      </c>
      <c r="G213" s="63">
        <f>+'[2]9500-7209-SFY23-A'!E211</f>
        <v>0</v>
      </c>
      <c r="H213" s="63"/>
      <c r="I213" s="63">
        <f t="shared" si="20"/>
        <v>0</v>
      </c>
      <c r="J213" s="65"/>
      <c r="K213" s="63"/>
      <c r="L213" s="63">
        <f t="shared" si="18"/>
        <v>0</v>
      </c>
      <c r="M213" s="63"/>
      <c r="N213" s="63">
        <f t="shared" si="21"/>
        <v>0</v>
      </c>
      <c r="O213" s="63">
        <f t="shared" si="19"/>
        <v>0</v>
      </c>
      <c r="P213" s="63">
        <f t="shared" si="22"/>
        <v>0</v>
      </c>
      <c r="Q213" s="65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G213" s="47"/>
      <c r="CH213" s="47"/>
      <c r="CI213" s="47"/>
      <c r="CJ213" s="47"/>
      <c r="CK213" s="47"/>
      <c r="CL213" s="47"/>
      <c r="CM213" s="47"/>
      <c r="CN213" s="47"/>
      <c r="CO213" s="47"/>
      <c r="CP213" s="4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</row>
    <row r="214" spans="1:133" hidden="1" x14ac:dyDescent="0.2">
      <c r="A214" s="60">
        <v>5680</v>
      </c>
      <c r="B214" s="61">
        <v>606</v>
      </c>
      <c r="C214" s="62" t="s">
        <v>343</v>
      </c>
      <c r="D214" s="63">
        <f>+'[2]9500-7209-SFY22-A'!E212</f>
        <v>0</v>
      </c>
      <c r="E214" s="63"/>
      <c r="F214" s="63">
        <f t="shared" si="23"/>
        <v>0</v>
      </c>
      <c r="G214" s="63">
        <f>+'[2]9500-7209-SFY23-A'!E212</f>
        <v>0</v>
      </c>
      <c r="H214" s="63"/>
      <c r="I214" s="63">
        <f t="shared" si="20"/>
        <v>0</v>
      </c>
      <c r="J214" s="65"/>
      <c r="K214" s="63"/>
      <c r="L214" s="63">
        <f t="shared" si="18"/>
        <v>0</v>
      </c>
      <c r="M214" s="63"/>
      <c r="N214" s="63">
        <f t="shared" si="21"/>
        <v>0</v>
      </c>
      <c r="O214" s="63">
        <f t="shared" si="19"/>
        <v>0</v>
      </c>
      <c r="P214" s="63">
        <f t="shared" si="22"/>
        <v>0</v>
      </c>
      <c r="Q214" s="65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</row>
    <row r="215" spans="1:133" hidden="1" x14ac:dyDescent="0.2">
      <c r="A215" s="60">
        <v>5680</v>
      </c>
      <c r="B215" s="61">
        <v>607</v>
      </c>
      <c r="C215" s="62" t="s">
        <v>344</v>
      </c>
      <c r="D215" s="63">
        <f>+'[2]9500-7209-SFY22-A'!E213</f>
        <v>0</v>
      </c>
      <c r="E215" s="63"/>
      <c r="F215" s="63">
        <f t="shared" si="23"/>
        <v>0</v>
      </c>
      <c r="G215" s="63">
        <f>+'[2]9500-7209-SFY23-A'!E213</f>
        <v>0</v>
      </c>
      <c r="H215" s="63"/>
      <c r="I215" s="63">
        <f t="shared" si="20"/>
        <v>0</v>
      </c>
      <c r="J215" s="65"/>
      <c r="K215" s="63"/>
      <c r="L215" s="63">
        <f t="shared" si="18"/>
        <v>0</v>
      </c>
      <c r="M215" s="63"/>
      <c r="N215" s="63">
        <f t="shared" si="21"/>
        <v>0</v>
      </c>
      <c r="O215" s="63">
        <f t="shared" si="19"/>
        <v>0</v>
      </c>
      <c r="P215" s="63">
        <f t="shared" si="22"/>
        <v>0</v>
      </c>
      <c r="Q215" s="65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G215" s="47"/>
      <c r="CH215" s="47"/>
      <c r="CI215" s="47"/>
      <c r="CJ215" s="47"/>
      <c r="CK215" s="47"/>
      <c r="CL215" s="47"/>
      <c r="CM215" s="47"/>
      <c r="CN215" s="47"/>
      <c r="CO215" s="47"/>
      <c r="CP215" s="4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</row>
    <row r="216" spans="1:133" hidden="1" x14ac:dyDescent="0.2">
      <c r="A216" s="60">
        <v>5680</v>
      </c>
      <c r="B216" s="61">
        <v>608</v>
      </c>
      <c r="C216" s="62" t="s">
        <v>345</v>
      </c>
      <c r="D216" s="63">
        <f>+'[2]9500-7209-SFY22-A'!E214</f>
        <v>0</v>
      </c>
      <c r="E216" s="63"/>
      <c r="F216" s="63">
        <f t="shared" si="23"/>
        <v>0</v>
      </c>
      <c r="G216" s="63">
        <f>+'[2]9500-7209-SFY23-A'!E214</f>
        <v>0</v>
      </c>
      <c r="H216" s="63"/>
      <c r="I216" s="63">
        <f t="shared" si="20"/>
        <v>0</v>
      </c>
      <c r="J216" s="65"/>
      <c r="K216" s="63"/>
      <c r="L216" s="63">
        <f t="shared" si="18"/>
        <v>0</v>
      </c>
      <c r="M216" s="63"/>
      <c r="N216" s="63">
        <f t="shared" si="21"/>
        <v>0</v>
      </c>
      <c r="O216" s="63">
        <f t="shared" si="19"/>
        <v>0</v>
      </c>
      <c r="P216" s="63">
        <f t="shared" si="22"/>
        <v>0</v>
      </c>
      <c r="Q216" s="65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G216" s="47"/>
      <c r="CH216" s="47"/>
      <c r="CI216" s="47"/>
      <c r="CJ216" s="47"/>
      <c r="CK216" s="47"/>
      <c r="CL216" s="47"/>
      <c r="CM216" s="47"/>
      <c r="CN216" s="47"/>
      <c r="CO216" s="47"/>
      <c r="CP216" s="4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</row>
    <row r="217" spans="1:133" hidden="1" x14ac:dyDescent="0.2">
      <c r="A217" s="60">
        <v>5680</v>
      </c>
      <c r="B217" s="61">
        <v>609</v>
      </c>
      <c r="C217" s="62" t="s">
        <v>346</v>
      </c>
      <c r="D217" s="63">
        <f>+'[2]9500-7209-SFY22-A'!E215</f>
        <v>0</v>
      </c>
      <c r="E217" s="63"/>
      <c r="F217" s="63">
        <f t="shared" si="23"/>
        <v>0</v>
      </c>
      <c r="G217" s="63">
        <f>+'[2]9500-7209-SFY23-A'!E215</f>
        <v>0</v>
      </c>
      <c r="H217" s="63"/>
      <c r="I217" s="63">
        <f t="shared" si="20"/>
        <v>0</v>
      </c>
      <c r="J217" s="65"/>
      <c r="K217" s="63"/>
      <c r="L217" s="63">
        <f t="shared" si="18"/>
        <v>0</v>
      </c>
      <c r="M217" s="63"/>
      <c r="N217" s="63">
        <f t="shared" si="21"/>
        <v>0</v>
      </c>
      <c r="O217" s="63">
        <f t="shared" si="19"/>
        <v>0</v>
      </c>
      <c r="P217" s="63">
        <f t="shared" si="22"/>
        <v>0</v>
      </c>
      <c r="Q217" s="65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G217" s="47"/>
      <c r="CH217" s="47"/>
      <c r="CI217" s="47"/>
      <c r="CJ217" s="47"/>
      <c r="CK217" s="47"/>
      <c r="CL217" s="47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</row>
    <row r="218" spans="1:133" hidden="1" x14ac:dyDescent="0.2">
      <c r="A218" s="60">
        <v>5680</v>
      </c>
      <c r="B218" s="61">
        <v>610</v>
      </c>
      <c r="C218" s="62" t="s">
        <v>347</v>
      </c>
      <c r="D218" s="63">
        <f>+'[2]9500-7209-SFY22-A'!E216</f>
        <v>0</v>
      </c>
      <c r="E218" s="63"/>
      <c r="F218" s="63">
        <f t="shared" si="23"/>
        <v>0</v>
      </c>
      <c r="G218" s="63">
        <f>+'[2]9500-7209-SFY23-A'!E216</f>
        <v>0</v>
      </c>
      <c r="H218" s="63"/>
      <c r="I218" s="63">
        <f t="shared" si="20"/>
        <v>0</v>
      </c>
      <c r="J218" s="65"/>
      <c r="K218" s="63"/>
      <c r="L218" s="63">
        <f t="shared" si="18"/>
        <v>0</v>
      </c>
      <c r="M218" s="63"/>
      <c r="N218" s="63">
        <f t="shared" si="21"/>
        <v>0</v>
      </c>
      <c r="O218" s="63">
        <f t="shared" si="19"/>
        <v>0</v>
      </c>
      <c r="P218" s="63">
        <f t="shared" si="22"/>
        <v>0</v>
      </c>
      <c r="Q218" s="65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</row>
    <row r="219" spans="1:133" hidden="1" x14ac:dyDescent="0.2">
      <c r="A219" s="60">
        <v>5680</v>
      </c>
      <c r="B219" s="61">
        <v>611</v>
      </c>
      <c r="C219" s="62" t="s">
        <v>348</v>
      </c>
      <c r="D219" s="63">
        <f>+'[2]9500-7209-SFY22-A'!E217</f>
        <v>0</v>
      </c>
      <c r="E219" s="63"/>
      <c r="F219" s="63">
        <f t="shared" si="23"/>
        <v>0</v>
      </c>
      <c r="G219" s="63">
        <f>+'[2]9500-7209-SFY23-A'!E217</f>
        <v>0</v>
      </c>
      <c r="H219" s="63"/>
      <c r="I219" s="63">
        <f t="shared" si="20"/>
        <v>0</v>
      </c>
      <c r="J219" s="65"/>
      <c r="K219" s="63"/>
      <c r="L219" s="63">
        <f t="shared" si="18"/>
        <v>0</v>
      </c>
      <c r="M219" s="63"/>
      <c r="N219" s="63">
        <f t="shared" si="21"/>
        <v>0</v>
      </c>
      <c r="O219" s="63">
        <f t="shared" si="19"/>
        <v>0</v>
      </c>
      <c r="P219" s="63">
        <f t="shared" si="22"/>
        <v>0</v>
      </c>
      <c r="Q219" s="65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G219" s="47"/>
      <c r="CH219" s="47"/>
      <c r="CI219" s="47"/>
      <c r="CJ219" s="47"/>
      <c r="CK219" s="47"/>
      <c r="CL219" s="47"/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</row>
    <row r="220" spans="1:133" hidden="1" x14ac:dyDescent="0.2">
      <c r="A220" s="60">
        <v>5680</v>
      </c>
      <c r="B220" s="61">
        <v>612</v>
      </c>
      <c r="C220" s="62" t="s">
        <v>349</v>
      </c>
      <c r="D220" s="63">
        <f>+'[2]9500-7209-SFY22-A'!E218</f>
        <v>0</v>
      </c>
      <c r="E220" s="63"/>
      <c r="F220" s="63">
        <f t="shared" si="23"/>
        <v>0</v>
      </c>
      <c r="G220" s="63">
        <f>+'[2]9500-7209-SFY23-A'!E218</f>
        <v>0</v>
      </c>
      <c r="H220" s="63"/>
      <c r="I220" s="63">
        <f t="shared" si="20"/>
        <v>0</v>
      </c>
      <c r="J220" s="65"/>
      <c r="K220" s="63"/>
      <c r="L220" s="63">
        <f t="shared" si="18"/>
        <v>0</v>
      </c>
      <c r="M220" s="63"/>
      <c r="N220" s="63">
        <f t="shared" si="21"/>
        <v>0</v>
      </c>
      <c r="O220" s="63">
        <f t="shared" si="19"/>
        <v>0</v>
      </c>
      <c r="P220" s="63">
        <f t="shared" si="22"/>
        <v>0</v>
      </c>
      <c r="Q220" s="65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G220" s="47"/>
      <c r="CH220" s="47"/>
      <c r="CI220" s="47"/>
      <c r="CJ220" s="47"/>
      <c r="CK220" s="47"/>
      <c r="CL220" s="47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</row>
    <row r="221" spans="1:133" x14ac:dyDescent="0.2">
      <c r="A221" s="60">
        <v>5680</v>
      </c>
      <c r="B221" s="61">
        <v>617</v>
      </c>
      <c r="C221" s="62" t="s">
        <v>350</v>
      </c>
      <c r="D221" s="63">
        <f>+'[2]9500-7209-SFY22-A'!E219</f>
        <v>0</v>
      </c>
      <c r="E221" s="63"/>
      <c r="F221" s="63">
        <f t="shared" si="23"/>
        <v>0</v>
      </c>
      <c r="G221" s="63">
        <f>+'[2]9500-7209-SFY23-A'!E219</f>
        <v>0</v>
      </c>
      <c r="H221" s="63"/>
      <c r="I221" s="63">
        <f t="shared" si="20"/>
        <v>0</v>
      </c>
      <c r="J221" s="65"/>
      <c r="K221" s="63"/>
      <c r="L221" s="63">
        <f t="shared" si="18"/>
        <v>0</v>
      </c>
      <c r="M221" s="63"/>
      <c r="N221" s="63">
        <f t="shared" si="21"/>
        <v>0</v>
      </c>
      <c r="O221" s="63">
        <f t="shared" si="19"/>
        <v>0</v>
      </c>
      <c r="P221" s="63">
        <f t="shared" si="22"/>
        <v>0</v>
      </c>
      <c r="Q221" s="65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G221" s="47"/>
      <c r="CH221" s="47"/>
      <c r="CI221" s="47"/>
      <c r="CJ221" s="47"/>
      <c r="CK221" s="47"/>
      <c r="CL221" s="47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</row>
    <row r="222" spans="1:133" s="71" customFormat="1" x14ac:dyDescent="0.2">
      <c r="A222" s="60"/>
      <c r="B222" s="67"/>
      <c r="C222" s="67" t="s">
        <v>351</v>
      </c>
      <c r="D222" s="68">
        <f>SUM(D7:D221)</f>
        <v>10836915</v>
      </c>
      <c r="E222" s="68">
        <f t="shared" ref="E222:H222" si="24">SUM(E7:E221)</f>
        <v>0</v>
      </c>
      <c r="F222" s="68">
        <f t="shared" si="24"/>
        <v>10836915</v>
      </c>
      <c r="G222" s="68">
        <f>SUM(G7:G221)+1</f>
        <v>11410447</v>
      </c>
      <c r="H222" s="68">
        <f t="shared" si="24"/>
        <v>0</v>
      </c>
      <c r="I222" s="68">
        <f>SUM(I7:I221)+1</f>
        <v>11410447</v>
      </c>
      <c r="J222" s="70"/>
      <c r="K222" s="68"/>
      <c r="L222" s="68">
        <f>SUM(L7:L221)</f>
        <v>0</v>
      </c>
      <c r="M222" s="68">
        <f t="shared" ref="M222:BX222" si="25">SUM(M7:M221)</f>
        <v>0</v>
      </c>
      <c r="N222" s="68">
        <f>SUM(N7:N221)</f>
        <v>0</v>
      </c>
      <c r="O222" s="68">
        <f>SUM(O7:O221)</f>
        <v>0</v>
      </c>
      <c r="P222" s="68">
        <f t="shared" si="25"/>
        <v>0</v>
      </c>
      <c r="Q222" s="70">
        <f>SUM(Q7:Q77)</f>
        <v>0</v>
      </c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89"/>
      <c r="BE222" s="89"/>
      <c r="BF222" s="89"/>
      <c r="BG222" s="89"/>
      <c r="BH222" s="89"/>
      <c r="BI222" s="89"/>
      <c r="BJ222" s="89"/>
      <c r="BK222" s="89"/>
      <c r="BL222" s="89"/>
      <c r="BM222" s="89"/>
      <c r="BN222" s="89"/>
      <c r="BO222" s="89"/>
      <c r="BP222" s="89"/>
      <c r="BQ222" s="89"/>
      <c r="BR222" s="89"/>
      <c r="BS222" s="89"/>
      <c r="BT222" s="89"/>
      <c r="BU222" s="89"/>
      <c r="BV222" s="89"/>
      <c r="BW222" s="89"/>
      <c r="BX222" s="89"/>
      <c r="BY222" s="89"/>
      <c r="BZ222" s="89"/>
      <c r="CA222" s="89"/>
      <c r="CB222" s="89"/>
      <c r="CC222" s="89"/>
      <c r="CD222" s="89"/>
      <c r="CE222" s="89"/>
      <c r="CF222" s="89"/>
      <c r="CG222" s="89"/>
      <c r="CH222" s="89"/>
      <c r="CI222" s="89"/>
      <c r="CJ222" s="89"/>
      <c r="CK222" s="89"/>
      <c r="CL222" s="89"/>
      <c r="CM222" s="89"/>
      <c r="CN222" s="89"/>
      <c r="CO222" s="89"/>
      <c r="CP222" s="89"/>
      <c r="CQ222" s="89"/>
      <c r="CR222" s="89"/>
      <c r="CS222" s="89"/>
      <c r="CT222" s="89"/>
      <c r="CU222" s="89"/>
      <c r="CV222" s="89"/>
      <c r="CW222" s="89"/>
      <c r="CX222" s="89"/>
      <c r="CY222" s="89"/>
      <c r="CZ222" s="89"/>
      <c r="DA222" s="89"/>
      <c r="DB222" s="89"/>
      <c r="DC222" s="89"/>
      <c r="DD222" s="89"/>
      <c r="DE222" s="89"/>
      <c r="DF222" s="89"/>
      <c r="DG222" s="89"/>
      <c r="DH222" s="89"/>
      <c r="DI222" s="89"/>
      <c r="DJ222" s="89"/>
      <c r="DK222" s="89"/>
      <c r="DL222" s="89"/>
      <c r="DM222" s="89"/>
      <c r="DN222" s="89"/>
      <c r="DO222" s="89"/>
      <c r="DP222" s="89"/>
      <c r="DQ222" s="89"/>
      <c r="DR222" s="89"/>
      <c r="DS222" s="89"/>
      <c r="DT222" s="89"/>
      <c r="DU222" s="89"/>
      <c r="DV222" s="89"/>
      <c r="DW222" s="89"/>
      <c r="DX222" s="89"/>
      <c r="DY222" s="89"/>
      <c r="DZ222" s="89"/>
      <c r="EA222" s="89"/>
      <c r="EB222" s="89"/>
      <c r="EC222" s="89"/>
    </row>
    <row r="223" spans="1:133" x14ac:dyDescent="0.2">
      <c r="A223" s="72" t="s">
        <v>352</v>
      </c>
      <c r="B223" s="62"/>
      <c r="C223" s="62"/>
      <c r="D223" s="63"/>
      <c r="E223" s="63"/>
      <c r="F223" s="63"/>
      <c r="G223" s="63">
        <f>+'[2]9500-7209-SFY23-A'!E221</f>
        <v>0</v>
      </c>
      <c r="H223" s="63"/>
      <c r="I223" s="63"/>
      <c r="J223" s="65"/>
      <c r="K223" s="63"/>
      <c r="L223" s="63"/>
      <c r="M223" s="63"/>
      <c r="N223" s="63"/>
      <c r="O223" s="63"/>
      <c r="P223" s="63"/>
      <c r="Q223" s="65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47"/>
      <c r="AQ223" s="47"/>
      <c r="AR223" s="47"/>
      <c r="AS223" s="47"/>
      <c r="AT223" s="47"/>
      <c r="AU223" s="47"/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  <c r="BZ223" s="47"/>
      <c r="CA223" s="47"/>
      <c r="CB223" s="47"/>
      <c r="CC223" s="47"/>
      <c r="CD223" s="47"/>
      <c r="CE223" s="47"/>
      <c r="CF223" s="47"/>
      <c r="CG223" s="47"/>
      <c r="CH223" s="47"/>
      <c r="CI223" s="47"/>
      <c r="CJ223" s="47"/>
      <c r="CK223" s="47"/>
      <c r="CL223" s="47"/>
      <c r="CM223" s="47"/>
      <c r="CN223" s="47"/>
      <c r="CO223" s="47"/>
      <c r="CP223" s="4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</row>
    <row r="224" spans="1:133" x14ac:dyDescent="0.2">
      <c r="A224" s="60">
        <v>404717</v>
      </c>
      <c r="B224" s="73" t="s">
        <v>353</v>
      </c>
      <c r="C224" s="62" t="s">
        <v>354</v>
      </c>
      <c r="D224" s="63">
        <v>4366013</v>
      </c>
      <c r="E224" s="63">
        <v>0</v>
      </c>
      <c r="F224" s="63">
        <f>SUM(D224:E224)</f>
        <v>4366013</v>
      </c>
      <c r="G224" s="63">
        <v>4592718</v>
      </c>
      <c r="H224" s="63">
        <v>0</v>
      </c>
      <c r="I224" s="63">
        <f>SUM(G224:H224)</f>
        <v>4592718</v>
      </c>
      <c r="J224" s="63"/>
      <c r="K224" s="74" t="s">
        <v>355</v>
      </c>
      <c r="L224" s="75">
        <f>L222-E224</f>
        <v>0</v>
      </c>
      <c r="M224" s="76"/>
      <c r="N224" s="76"/>
      <c r="O224" s="75">
        <v>0</v>
      </c>
      <c r="P224" s="76"/>
      <c r="Q224" s="7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G224" s="47"/>
      <c r="CH224" s="47"/>
      <c r="CI224" s="47"/>
      <c r="CJ224" s="47"/>
      <c r="CK224" s="47"/>
      <c r="CL224" s="47"/>
      <c r="CM224" s="47"/>
      <c r="CN224" s="47"/>
      <c r="CO224" s="47"/>
      <c r="CP224" s="4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</row>
    <row r="225" spans="1:133" x14ac:dyDescent="0.2">
      <c r="A225" s="60">
        <v>407688</v>
      </c>
      <c r="B225" s="73" t="s">
        <v>353</v>
      </c>
      <c r="C225" s="62" t="s">
        <v>354</v>
      </c>
      <c r="D225" s="63">
        <v>0</v>
      </c>
      <c r="E225" s="63"/>
      <c r="F225" s="63">
        <v>0</v>
      </c>
      <c r="G225" s="63">
        <v>0</v>
      </c>
      <c r="H225" s="63"/>
      <c r="I225" s="63">
        <f>SUM(G225:H225)</f>
        <v>0</v>
      </c>
      <c r="J225" s="63"/>
      <c r="K225" s="74"/>
      <c r="L225" s="75"/>
      <c r="M225" s="76"/>
      <c r="N225" s="76"/>
      <c r="O225" s="75"/>
      <c r="P225" s="76"/>
      <c r="Q225" s="7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G225" s="47"/>
      <c r="CH225" s="47"/>
      <c r="CI225" s="47"/>
      <c r="CJ225" s="47"/>
      <c r="CK225" s="47"/>
      <c r="CL225" s="47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</row>
    <row r="226" spans="1:133" x14ac:dyDescent="0.2">
      <c r="A226" s="60">
        <v>407234</v>
      </c>
      <c r="B226" s="73" t="s">
        <v>371</v>
      </c>
      <c r="C226" s="62" t="s">
        <v>356</v>
      </c>
      <c r="D226" s="63">
        <v>63474</v>
      </c>
      <c r="E226" s="63">
        <v>500000</v>
      </c>
      <c r="F226" s="63">
        <f t="shared" ref="F226:F227" si="26">SUM(D226:E226)</f>
        <v>563474</v>
      </c>
      <c r="G226" s="63">
        <v>67097</v>
      </c>
      <c r="H226" s="63">
        <v>500000</v>
      </c>
      <c r="I226" s="63">
        <f t="shared" ref="I226:I228" si="27">SUM(G226:H226)</f>
        <v>567097</v>
      </c>
      <c r="J226" s="63"/>
      <c r="K226" s="74" t="s">
        <v>355</v>
      </c>
      <c r="L226" s="76"/>
      <c r="M226" s="75">
        <v>0</v>
      </c>
      <c r="N226" s="76"/>
      <c r="O226" s="76"/>
      <c r="P226" s="75">
        <v>0</v>
      </c>
      <c r="Q226" s="7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G226" s="47"/>
      <c r="CH226" s="47"/>
      <c r="CI226" s="47"/>
      <c r="CJ226" s="47"/>
      <c r="CK226" s="47"/>
      <c r="CL226" s="47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</row>
    <row r="227" spans="1:133" ht="13.5" thickBot="1" x14ac:dyDescent="0.25">
      <c r="A227" s="62"/>
      <c r="B227" s="60" t="s">
        <v>357</v>
      </c>
      <c r="C227" s="62" t="s">
        <v>358</v>
      </c>
      <c r="D227" s="63">
        <v>6407428</v>
      </c>
      <c r="E227" s="63">
        <v>-500000</v>
      </c>
      <c r="F227" s="63">
        <f t="shared" si="26"/>
        <v>5907428</v>
      </c>
      <c r="G227" s="63">
        <v>6750631</v>
      </c>
      <c r="H227" s="63">
        <v>-500000</v>
      </c>
      <c r="I227" s="63">
        <f t="shared" si="27"/>
        <v>6250631</v>
      </c>
      <c r="J227" s="63"/>
      <c r="K227" s="78" t="s">
        <v>355</v>
      </c>
      <c r="L227" s="79"/>
      <c r="M227" s="79"/>
      <c r="N227" s="80">
        <v>0</v>
      </c>
      <c r="O227" s="79"/>
      <c r="P227" s="79"/>
      <c r="Q227" s="81">
        <v>0</v>
      </c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G227" s="47"/>
      <c r="CH227" s="47"/>
      <c r="CI227" s="47"/>
      <c r="CJ227" s="47"/>
      <c r="CK227" s="47"/>
      <c r="CL227" s="47"/>
      <c r="CM227" s="47"/>
      <c r="CN227" s="47"/>
      <c r="CO227" s="47"/>
      <c r="CP227" s="4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</row>
    <row r="228" spans="1:133" x14ac:dyDescent="0.2">
      <c r="A228" s="62"/>
      <c r="B228" s="62"/>
      <c r="C228" s="67" t="s">
        <v>359</v>
      </c>
      <c r="D228" s="63">
        <f>SUM(D224:D227)</f>
        <v>10836915</v>
      </c>
      <c r="E228" s="63">
        <f t="shared" ref="E228:F228" si="28">SUM(E224:E227)</f>
        <v>0</v>
      </c>
      <c r="F228" s="63">
        <f t="shared" si="28"/>
        <v>10836915</v>
      </c>
      <c r="G228" s="63">
        <f>SUM(G224:G227)+1</f>
        <v>11410447</v>
      </c>
      <c r="H228" s="95">
        <v>0</v>
      </c>
      <c r="I228" s="63">
        <f t="shared" si="27"/>
        <v>11410447</v>
      </c>
      <c r="J228" s="63"/>
      <c r="K228" s="63"/>
      <c r="L228" s="63"/>
      <c r="M228" s="63"/>
      <c r="N228" s="63"/>
      <c r="O228" s="63"/>
      <c r="P228" s="63"/>
      <c r="Q228" s="63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</row>
    <row r="229" spans="1:133" x14ac:dyDescent="0.2"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</row>
    <row r="230" spans="1:133" x14ac:dyDescent="0.2"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</row>
    <row r="231" spans="1:133" x14ac:dyDescent="0.2">
      <c r="A231" s="82" t="s">
        <v>360</v>
      </c>
      <c r="B231" s="83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G231" s="47"/>
      <c r="CH231" s="47"/>
      <c r="CI231" s="47"/>
      <c r="CJ231" s="47"/>
      <c r="CK231" s="47"/>
      <c r="CL231" s="47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</row>
    <row r="232" spans="1:133" x14ac:dyDescent="0.2">
      <c r="A232" s="83" t="s">
        <v>520</v>
      </c>
      <c r="B232" s="83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G232" s="47"/>
      <c r="CH232" s="47"/>
      <c r="CI232" s="47"/>
      <c r="CJ232" s="47"/>
      <c r="CK232" s="47"/>
      <c r="CL232" s="47"/>
      <c r="CM232" s="47"/>
      <c r="CN232" s="47"/>
      <c r="CO232" s="47"/>
      <c r="CP232" s="4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</row>
    <row r="233" spans="1:133" x14ac:dyDescent="0.2">
      <c r="A233" s="83"/>
      <c r="B233" s="83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G233" s="47"/>
      <c r="CH233" s="47"/>
      <c r="CI233" s="47"/>
      <c r="CJ233" s="47"/>
      <c r="CK233" s="47"/>
      <c r="CL233" s="47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</row>
    <row r="234" spans="1:133" x14ac:dyDescent="0.2">
      <c r="A234" s="83"/>
      <c r="B234" s="83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G234" s="47"/>
      <c r="CH234" s="47"/>
      <c r="CI234" s="47"/>
      <c r="CJ234" s="47"/>
      <c r="CK234" s="47"/>
      <c r="CL234" s="47"/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</row>
    <row r="235" spans="1:133" x14ac:dyDescent="0.2">
      <c r="A235" s="83"/>
      <c r="B235" s="83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</row>
    <row r="236" spans="1:133" x14ac:dyDescent="0.2"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G236" s="47"/>
      <c r="CH236" s="47"/>
      <c r="CI236" s="47"/>
      <c r="CJ236" s="47"/>
      <c r="CK236" s="47"/>
      <c r="CL236" s="47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</row>
    <row r="237" spans="1:133" x14ac:dyDescent="0.2"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G237" s="47"/>
      <c r="CH237" s="47"/>
      <c r="CI237" s="47"/>
      <c r="CJ237" s="47"/>
      <c r="CK237" s="47"/>
      <c r="CL237" s="47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</row>
    <row r="238" spans="1:133" x14ac:dyDescent="0.2"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G238" s="47"/>
      <c r="CH238" s="47"/>
      <c r="CI238" s="47"/>
      <c r="CJ238" s="47"/>
      <c r="CK238" s="47"/>
      <c r="CL238" s="47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</row>
    <row r="239" spans="1:133" x14ac:dyDescent="0.2"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G239" s="47"/>
      <c r="CH239" s="47"/>
      <c r="CI239" s="47"/>
      <c r="CJ239" s="47"/>
      <c r="CK239" s="47"/>
      <c r="CL239" s="47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</row>
    <row r="240" spans="1:133" x14ac:dyDescent="0.2"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</row>
    <row r="241" spans="4:133" x14ac:dyDescent="0.2"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</row>
    <row r="242" spans="4:133" x14ac:dyDescent="0.2">
      <c r="D242" s="47"/>
      <c r="E242" s="47"/>
      <c r="F242" s="47"/>
      <c r="G242" s="47"/>
      <c r="H242" s="93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G242" s="47"/>
      <c r="CH242" s="47"/>
      <c r="CI242" s="47"/>
      <c r="CJ242" s="47"/>
      <c r="CK242" s="47"/>
      <c r="CL242" s="47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</row>
    <row r="243" spans="4:133" x14ac:dyDescent="0.2">
      <c r="D243" s="47"/>
      <c r="E243" s="47"/>
      <c r="F243" s="47"/>
      <c r="G243" s="47"/>
      <c r="H243" s="93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</row>
    <row r="244" spans="4:133" x14ac:dyDescent="0.2">
      <c r="D244" s="47"/>
      <c r="E244" s="47"/>
      <c r="F244" s="47"/>
      <c r="G244" s="47"/>
      <c r="H244" s="93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</row>
    <row r="245" spans="4:133" x14ac:dyDescent="0.2">
      <c r="D245" s="47"/>
      <c r="E245" s="47"/>
      <c r="F245" s="47"/>
      <c r="G245" s="47"/>
      <c r="H245" s="93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</row>
    <row r="246" spans="4:133" x14ac:dyDescent="0.2">
      <c r="D246" s="47"/>
      <c r="E246" s="47"/>
      <c r="F246" s="47"/>
      <c r="G246" s="47"/>
      <c r="H246" s="93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</row>
    <row r="247" spans="4:133" x14ac:dyDescent="0.2">
      <c r="D247" s="47"/>
      <c r="E247" s="47"/>
      <c r="F247" s="47"/>
      <c r="G247" s="47"/>
      <c r="H247" s="93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</row>
    <row r="248" spans="4:133" x14ac:dyDescent="0.2">
      <c r="D248" s="47"/>
      <c r="E248" s="47"/>
      <c r="F248" s="47"/>
      <c r="G248" s="47"/>
      <c r="H248" s="93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</row>
    <row r="249" spans="4:133" x14ac:dyDescent="0.2">
      <c r="D249" s="47"/>
      <c r="E249" s="47"/>
      <c r="F249" s="47"/>
      <c r="G249" s="202"/>
      <c r="H249" s="203"/>
      <c r="I249" s="202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</row>
    <row r="250" spans="4:133" x14ac:dyDescent="0.2">
      <c r="D250" s="47"/>
      <c r="E250" s="47"/>
      <c r="F250" s="47"/>
      <c r="G250" s="47"/>
      <c r="H250" s="93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</row>
    <row r="251" spans="4:133" x14ac:dyDescent="0.2">
      <c r="D251" s="47"/>
      <c r="E251" s="47"/>
      <c r="F251" s="47"/>
      <c r="G251" s="47"/>
      <c r="H251" s="93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</row>
    <row r="252" spans="4:133" x14ac:dyDescent="0.2"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</row>
    <row r="253" spans="4:133" x14ac:dyDescent="0.2"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</row>
    <row r="254" spans="4:133" x14ac:dyDescent="0.2">
      <c r="D254" s="47"/>
      <c r="E254" s="47"/>
      <c r="F254" s="47"/>
      <c r="G254" s="47"/>
      <c r="H254" s="204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</row>
    <row r="255" spans="4:133" x14ac:dyDescent="0.2">
      <c r="D255" s="47"/>
      <c r="E255" s="47"/>
      <c r="F255" s="47"/>
      <c r="G255" s="47"/>
      <c r="H255" s="204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</row>
    <row r="256" spans="4:133" x14ac:dyDescent="0.2"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</row>
    <row r="257" spans="4:133" x14ac:dyDescent="0.2"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</row>
    <row r="258" spans="4:133" x14ac:dyDescent="0.2"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</row>
    <row r="259" spans="4:133" x14ac:dyDescent="0.2"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G259" s="47"/>
      <c r="CH259" s="47"/>
      <c r="CI259" s="47"/>
      <c r="CJ259" s="47"/>
      <c r="CK259" s="47"/>
      <c r="CL259" s="47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</row>
    <row r="260" spans="4:133" x14ac:dyDescent="0.2"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</row>
    <row r="261" spans="4:133" x14ac:dyDescent="0.2">
      <c r="D261" s="47"/>
      <c r="E261" s="47"/>
      <c r="F261" s="47"/>
      <c r="G261" s="202"/>
      <c r="H261" s="203"/>
      <c r="I261" s="202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G261" s="47"/>
      <c r="CH261" s="47"/>
      <c r="CI261" s="47"/>
      <c r="CJ261" s="47"/>
      <c r="CK261" s="47"/>
      <c r="CL261" s="47"/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</row>
    <row r="262" spans="4:133" x14ac:dyDescent="0.2">
      <c r="D262" s="47"/>
      <c r="E262" s="47"/>
      <c r="F262" s="47"/>
      <c r="G262" s="47"/>
      <c r="H262" s="93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</row>
    <row r="263" spans="4:133" x14ac:dyDescent="0.2">
      <c r="D263" s="47"/>
      <c r="E263" s="47"/>
      <c r="F263" s="47"/>
      <c r="G263" s="47"/>
      <c r="H263" s="93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G263" s="47"/>
      <c r="CH263" s="47"/>
      <c r="CI263" s="47"/>
      <c r="CJ263" s="47"/>
      <c r="CK263" s="47"/>
      <c r="CL263" s="47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</row>
    <row r="264" spans="4:133" x14ac:dyDescent="0.2"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</row>
    <row r="265" spans="4:133" x14ac:dyDescent="0.2"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</row>
    <row r="266" spans="4:133" x14ac:dyDescent="0.2"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</row>
    <row r="267" spans="4:133" x14ac:dyDescent="0.2">
      <c r="D267" s="47"/>
      <c r="E267" s="47"/>
      <c r="F267" s="47"/>
      <c r="G267" s="47"/>
      <c r="H267" s="204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</row>
    <row r="268" spans="4:133" x14ac:dyDescent="0.2"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</row>
    <row r="269" spans="4:133" x14ac:dyDescent="0.2"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</row>
    <row r="270" spans="4:133" x14ac:dyDescent="0.2"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</row>
    <row r="271" spans="4:133" x14ac:dyDescent="0.2"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</row>
    <row r="272" spans="4:133" x14ac:dyDescent="0.2"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</row>
    <row r="273" spans="4:133" x14ac:dyDescent="0.2"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</row>
    <row r="274" spans="4:133" x14ac:dyDescent="0.2"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</row>
    <row r="275" spans="4:133" x14ac:dyDescent="0.2"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</row>
    <row r="276" spans="4:133" x14ac:dyDescent="0.2"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</row>
    <row r="277" spans="4:133" x14ac:dyDescent="0.2"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</row>
    <row r="278" spans="4:133" x14ac:dyDescent="0.2"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</row>
    <row r="279" spans="4:133" x14ac:dyDescent="0.2"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</row>
    <row r="280" spans="4:133" x14ac:dyDescent="0.2"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</row>
    <row r="281" spans="4:133" x14ac:dyDescent="0.2"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</row>
    <row r="282" spans="4:133" x14ac:dyDescent="0.2"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</row>
    <row r="283" spans="4:133" x14ac:dyDescent="0.2"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</row>
    <row r="284" spans="4:133" x14ac:dyDescent="0.2"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</row>
    <row r="285" spans="4:133" x14ac:dyDescent="0.2"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</row>
    <row r="286" spans="4:133" x14ac:dyDescent="0.2"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</row>
    <row r="287" spans="4:133" x14ac:dyDescent="0.2"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</row>
    <row r="288" spans="4:133" x14ac:dyDescent="0.2"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</row>
    <row r="289" spans="4:133" x14ac:dyDescent="0.2"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</row>
    <row r="290" spans="4:133" x14ac:dyDescent="0.2"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G290" s="47"/>
      <c r="CH290" s="47"/>
      <c r="CI290" s="47"/>
      <c r="CJ290" s="47"/>
      <c r="CK290" s="47"/>
      <c r="CL290" s="47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</row>
    <row r="291" spans="4:133" x14ac:dyDescent="0.2"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</row>
    <row r="292" spans="4:133" x14ac:dyDescent="0.2"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G292" s="47"/>
      <c r="CH292" s="47"/>
      <c r="CI292" s="47"/>
      <c r="CJ292" s="47"/>
      <c r="CK292" s="47"/>
      <c r="CL292" s="47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</row>
    <row r="293" spans="4:133" x14ac:dyDescent="0.2"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</row>
    <row r="294" spans="4:133" x14ac:dyDescent="0.2"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47"/>
      <c r="AQ294" s="47"/>
      <c r="AR294" s="47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G294" s="47"/>
      <c r="CH294" s="47"/>
      <c r="CI294" s="47"/>
      <c r="CJ294" s="47"/>
      <c r="CK294" s="47"/>
      <c r="CL294" s="47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</row>
    <row r="295" spans="4:133" x14ac:dyDescent="0.2"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</row>
    <row r="296" spans="4:133" x14ac:dyDescent="0.2"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  <c r="AR296" s="47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G296" s="47"/>
      <c r="CH296" s="47"/>
      <c r="CI296" s="47"/>
      <c r="CJ296" s="47"/>
      <c r="CK296" s="47"/>
      <c r="CL296" s="47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</row>
    <row r="297" spans="4:133" x14ac:dyDescent="0.2"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</row>
    <row r="298" spans="4:133" x14ac:dyDescent="0.2"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G298" s="47"/>
      <c r="CH298" s="47"/>
      <c r="CI298" s="47"/>
      <c r="CJ298" s="47"/>
      <c r="CK298" s="47"/>
      <c r="CL298" s="47"/>
      <c r="CM298" s="47"/>
      <c r="CN298" s="47"/>
      <c r="CO298" s="47"/>
      <c r="CP298" s="4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</row>
    <row r="299" spans="4:133" x14ac:dyDescent="0.2"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</row>
    <row r="300" spans="4:133" x14ac:dyDescent="0.2"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</row>
    <row r="301" spans="4:133" x14ac:dyDescent="0.2"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</row>
    <row r="302" spans="4:133" x14ac:dyDescent="0.2"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</row>
    <row r="303" spans="4:133" x14ac:dyDescent="0.2"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</row>
    <row r="304" spans="4:133" x14ac:dyDescent="0.2"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</row>
    <row r="305" spans="4:133" x14ac:dyDescent="0.2"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</row>
    <row r="306" spans="4:133" x14ac:dyDescent="0.2"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</row>
    <row r="307" spans="4:133" x14ac:dyDescent="0.2"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</row>
    <row r="308" spans="4:133" x14ac:dyDescent="0.2"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</row>
    <row r="309" spans="4:133" x14ac:dyDescent="0.2"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</row>
    <row r="310" spans="4:133" x14ac:dyDescent="0.2"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</row>
    <row r="311" spans="4:133" x14ac:dyDescent="0.2"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</row>
    <row r="312" spans="4:133" x14ac:dyDescent="0.2"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</row>
    <row r="313" spans="4:133" x14ac:dyDescent="0.2"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</row>
    <row r="314" spans="4:133" x14ac:dyDescent="0.2"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</row>
    <row r="315" spans="4:133" x14ac:dyDescent="0.2"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</row>
    <row r="316" spans="4:133" x14ac:dyDescent="0.2"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</row>
    <row r="317" spans="4:133" x14ac:dyDescent="0.2"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</row>
    <row r="318" spans="4:133" x14ac:dyDescent="0.2"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</row>
    <row r="319" spans="4:133" x14ac:dyDescent="0.2"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</row>
    <row r="320" spans="4:133" x14ac:dyDescent="0.2"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</row>
    <row r="321" spans="4:133" x14ac:dyDescent="0.2"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</row>
    <row r="322" spans="4:133" x14ac:dyDescent="0.2"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</row>
    <row r="323" spans="4:133" x14ac:dyDescent="0.2"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G323" s="47"/>
      <c r="CH323" s="47"/>
      <c r="CI323" s="47"/>
      <c r="CJ323" s="47"/>
      <c r="CK323" s="47"/>
      <c r="CL323" s="47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</row>
    <row r="324" spans="4:133" x14ac:dyDescent="0.2"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G324" s="47"/>
      <c r="CH324" s="47"/>
      <c r="CI324" s="47"/>
      <c r="CJ324" s="47"/>
      <c r="CK324" s="47"/>
      <c r="CL324" s="47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</row>
    <row r="325" spans="4:133" x14ac:dyDescent="0.2"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</row>
    <row r="326" spans="4:133" x14ac:dyDescent="0.2"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</row>
    <row r="327" spans="4:133" x14ac:dyDescent="0.2"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</row>
    <row r="328" spans="4:133" x14ac:dyDescent="0.2"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</row>
    <row r="329" spans="4:133" x14ac:dyDescent="0.2"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G329" s="47"/>
      <c r="CH329" s="47"/>
      <c r="CI329" s="47"/>
      <c r="CJ329" s="47"/>
      <c r="CK329" s="47"/>
      <c r="CL329" s="47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</row>
    <row r="330" spans="4:133" x14ac:dyDescent="0.2"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</row>
    <row r="331" spans="4:133" x14ac:dyDescent="0.2"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</row>
    <row r="332" spans="4:133" x14ac:dyDescent="0.2"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</row>
    <row r="333" spans="4:133" x14ac:dyDescent="0.2"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</row>
    <row r="334" spans="4:133" x14ac:dyDescent="0.2"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</row>
    <row r="335" spans="4:133" x14ac:dyDescent="0.2"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</row>
    <row r="336" spans="4:133" x14ac:dyDescent="0.2"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</row>
    <row r="337" spans="4:133" x14ac:dyDescent="0.2"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</row>
    <row r="338" spans="4:133" x14ac:dyDescent="0.2"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</row>
    <row r="339" spans="4:133" x14ac:dyDescent="0.2"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G339" s="47"/>
      <c r="CH339" s="47"/>
      <c r="CI339" s="47"/>
      <c r="CJ339" s="47"/>
      <c r="CK339" s="47"/>
      <c r="CL339" s="47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</row>
    <row r="340" spans="4:133" x14ac:dyDescent="0.2"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</row>
    <row r="341" spans="4:133" x14ac:dyDescent="0.2"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G341" s="47"/>
      <c r="CH341" s="47"/>
      <c r="CI341" s="47"/>
      <c r="CJ341" s="47"/>
      <c r="CK341" s="47"/>
      <c r="CL341" s="47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</row>
    <row r="342" spans="4:133" x14ac:dyDescent="0.2"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</row>
    <row r="343" spans="4:133" x14ac:dyDescent="0.2"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G343" s="47"/>
      <c r="CH343" s="47"/>
      <c r="CI343" s="47"/>
      <c r="CJ343" s="47"/>
      <c r="CK343" s="47"/>
      <c r="CL343" s="47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</row>
    <row r="344" spans="4:133" x14ac:dyDescent="0.2"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G344" s="47"/>
      <c r="CH344" s="47"/>
      <c r="CI344" s="47"/>
      <c r="CJ344" s="47"/>
      <c r="CK344" s="47"/>
      <c r="CL344" s="47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</row>
    <row r="345" spans="4:133" x14ac:dyDescent="0.2"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</row>
    <row r="346" spans="4:133" x14ac:dyDescent="0.2"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G346" s="47"/>
      <c r="CH346" s="47"/>
      <c r="CI346" s="47"/>
      <c r="CJ346" s="47"/>
      <c r="CK346" s="47"/>
      <c r="CL346" s="47"/>
      <c r="CM346" s="47"/>
      <c r="CN346" s="47"/>
      <c r="CO346" s="47"/>
      <c r="CP346" s="4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</row>
    <row r="347" spans="4:133" x14ac:dyDescent="0.2"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</row>
    <row r="348" spans="4:133" x14ac:dyDescent="0.2"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</row>
    <row r="349" spans="4:133" x14ac:dyDescent="0.2"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</row>
    <row r="350" spans="4:133" x14ac:dyDescent="0.2"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</row>
    <row r="351" spans="4:133" x14ac:dyDescent="0.2"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</row>
    <row r="352" spans="4:133" x14ac:dyDescent="0.2"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G352" s="47"/>
      <c r="CH352" s="47"/>
      <c r="CI352" s="47"/>
      <c r="CJ352" s="47"/>
      <c r="CK352" s="47"/>
      <c r="CL352" s="47"/>
      <c r="CM352" s="47"/>
      <c r="CN352" s="47"/>
      <c r="CO352" s="47"/>
      <c r="CP352" s="4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</row>
    <row r="353" spans="4:133" x14ac:dyDescent="0.2"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</row>
    <row r="354" spans="4:133" x14ac:dyDescent="0.2"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G354" s="47"/>
      <c r="CH354" s="47"/>
      <c r="CI354" s="47"/>
      <c r="CJ354" s="47"/>
      <c r="CK354" s="47"/>
      <c r="CL354" s="47"/>
      <c r="CM354" s="47"/>
      <c r="CN354" s="47"/>
      <c r="CO354" s="47"/>
      <c r="CP354" s="4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</row>
    <row r="355" spans="4:133" x14ac:dyDescent="0.2"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</row>
    <row r="356" spans="4:133" x14ac:dyDescent="0.2"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G356" s="47"/>
      <c r="CH356" s="47"/>
      <c r="CI356" s="47"/>
      <c r="CJ356" s="47"/>
      <c r="CK356" s="47"/>
      <c r="CL356" s="47"/>
      <c r="CM356" s="47"/>
      <c r="CN356" s="47"/>
      <c r="CO356" s="47"/>
      <c r="CP356" s="4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</row>
    <row r="357" spans="4:133" x14ac:dyDescent="0.2"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</row>
    <row r="358" spans="4:133" x14ac:dyDescent="0.2"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G358" s="47"/>
      <c r="CH358" s="47"/>
      <c r="CI358" s="47"/>
      <c r="CJ358" s="47"/>
      <c r="CK358" s="47"/>
      <c r="CL358" s="47"/>
      <c r="CM358" s="47"/>
      <c r="CN358" s="47"/>
      <c r="CO358" s="47"/>
      <c r="CP358" s="4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</row>
    <row r="359" spans="4:133" x14ac:dyDescent="0.2"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</row>
    <row r="360" spans="4:133" x14ac:dyDescent="0.2"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G360" s="47"/>
      <c r="CH360" s="47"/>
      <c r="CI360" s="47"/>
      <c r="CJ360" s="47"/>
      <c r="CK360" s="47"/>
      <c r="CL360" s="47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</row>
    <row r="361" spans="4:133" x14ac:dyDescent="0.2"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</row>
    <row r="362" spans="4:133" x14ac:dyDescent="0.2"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G362" s="47"/>
      <c r="CH362" s="47"/>
      <c r="CI362" s="47"/>
      <c r="CJ362" s="47"/>
      <c r="CK362" s="47"/>
      <c r="CL362" s="47"/>
      <c r="CM362" s="47"/>
      <c r="CN362" s="47"/>
      <c r="CO362" s="47"/>
      <c r="CP362" s="4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</row>
    <row r="363" spans="4:133" x14ac:dyDescent="0.2"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</row>
    <row r="364" spans="4:133" x14ac:dyDescent="0.2"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G364" s="47"/>
      <c r="CH364" s="47"/>
      <c r="CI364" s="47"/>
      <c r="CJ364" s="47"/>
      <c r="CK364" s="47"/>
      <c r="CL364" s="47"/>
      <c r="CM364" s="47"/>
      <c r="CN364" s="47"/>
      <c r="CO364" s="47"/>
      <c r="CP364" s="4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</row>
    <row r="365" spans="4:133" x14ac:dyDescent="0.2"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</row>
    <row r="366" spans="4:133" x14ac:dyDescent="0.2"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G366" s="47"/>
      <c r="CH366" s="47"/>
      <c r="CI366" s="47"/>
      <c r="CJ366" s="47"/>
      <c r="CK366" s="47"/>
      <c r="CL366" s="47"/>
      <c r="CM366" s="47"/>
      <c r="CN366" s="47"/>
      <c r="CO366" s="47"/>
      <c r="CP366" s="4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</row>
    <row r="367" spans="4:133" x14ac:dyDescent="0.2"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</row>
    <row r="368" spans="4:133" x14ac:dyDescent="0.2"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G368" s="47"/>
      <c r="CH368" s="47"/>
      <c r="CI368" s="47"/>
      <c r="CJ368" s="47"/>
      <c r="CK368" s="47"/>
      <c r="CL368" s="47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</row>
    <row r="369" spans="4:133" x14ac:dyDescent="0.2"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</row>
    <row r="370" spans="4:133" x14ac:dyDescent="0.2"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G370" s="47"/>
      <c r="CH370" s="47"/>
      <c r="CI370" s="47"/>
      <c r="CJ370" s="47"/>
      <c r="CK370" s="47"/>
      <c r="CL370" s="47"/>
      <c r="CM370" s="47"/>
      <c r="CN370" s="47"/>
      <c r="CO370" s="47"/>
      <c r="CP370" s="4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</row>
    <row r="371" spans="4:133" x14ac:dyDescent="0.2"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G371" s="47"/>
      <c r="CH371" s="47"/>
      <c r="CI371" s="47"/>
      <c r="CJ371" s="47"/>
      <c r="CK371" s="47"/>
      <c r="CL371" s="47"/>
      <c r="CM371" s="47"/>
      <c r="CN371" s="47"/>
      <c r="CO371" s="47"/>
      <c r="CP371" s="4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</row>
    <row r="372" spans="4:133" x14ac:dyDescent="0.2"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47"/>
      <c r="AQ372" s="47"/>
      <c r="AR372" s="47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G372" s="47"/>
      <c r="CH372" s="47"/>
      <c r="CI372" s="47"/>
      <c r="CJ372" s="47"/>
      <c r="CK372" s="47"/>
      <c r="CL372" s="47"/>
      <c r="CM372" s="47"/>
      <c r="CN372" s="47"/>
      <c r="CO372" s="47"/>
      <c r="CP372" s="4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</row>
    <row r="373" spans="4:133" x14ac:dyDescent="0.2"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</row>
    <row r="374" spans="4:133" x14ac:dyDescent="0.2"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47"/>
      <c r="AQ374" s="47"/>
      <c r="AR374" s="47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G374" s="47"/>
      <c r="CH374" s="47"/>
      <c r="CI374" s="47"/>
      <c r="CJ374" s="47"/>
      <c r="CK374" s="47"/>
      <c r="CL374" s="47"/>
      <c r="CM374" s="47"/>
      <c r="CN374" s="47"/>
      <c r="CO374" s="47"/>
      <c r="CP374" s="4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</row>
    <row r="375" spans="4:133" x14ac:dyDescent="0.2"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G375" s="47"/>
      <c r="CH375" s="47"/>
      <c r="CI375" s="47"/>
      <c r="CJ375" s="47"/>
      <c r="CK375" s="47"/>
      <c r="CL375" s="47"/>
      <c r="CM375" s="47"/>
      <c r="CN375" s="47"/>
      <c r="CO375" s="47"/>
      <c r="CP375" s="4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</row>
    <row r="376" spans="4:133" x14ac:dyDescent="0.2"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G376" s="47"/>
      <c r="CH376" s="47"/>
      <c r="CI376" s="47"/>
      <c r="CJ376" s="47"/>
      <c r="CK376" s="47"/>
      <c r="CL376" s="47"/>
      <c r="CM376" s="47"/>
      <c r="CN376" s="47"/>
      <c r="CO376" s="47"/>
      <c r="CP376" s="4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</row>
    <row r="377" spans="4:133" x14ac:dyDescent="0.2"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</row>
    <row r="378" spans="4:133" x14ac:dyDescent="0.2"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G378" s="47"/>
      <c r="CH378" s="47"/>
      <c r="CI378" s="47"/>
      <c r="CJ378" s="47"/>
      <c r="CK378" s="47"/>
      <c r="CL378" s="47"/>
      <c r="CM378" s="47"/>
      <c r="CN378" s="47"/>
      <c r="CO378" s="47"/>
      <c r="CP378" s="4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</row>
    <row r="379" spans="4:133" x14ac:dyDescent="0.2"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</row>
    <row r="380" spans="4:133" x14ac:dyDescent="0.2"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</row>
    <row r="381" spans="4:133" x14ac:dyDescent="0.2"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G381" s="47"/>
      <c r="CH381" s="47"/>
      <c r="CI381" s="47"/>
      <c r="CJ381" s="47"/>
      <c r="CK381" s="47"/>
      <c r="CL381" s="47"/>
      <c r="CM381" s="47"/>
      <c r="CN381" s="47"/>
      <c r="CO381" s="47"/>
      <c r="CP381" s="4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</row>
    <row r="382" spans="4:133" x14ac:dyDescent="0.2"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G382" s="47"/>
      <c r="CH382" s="47"/>
      <c r="CI382" s="47"/>
      <c r="CJ382" s="47"/>
      <c r="CK382" s="47"/>
      <c r="CL382" s="47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</row>
    <row r="383" spans="4:133" x14ac:dyDescent="0.2"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G383" s="47"/>
      <c r="CH383" s="47"/>
      <c r="CI383" s="47"/>
      <c r="CJ383" s="47"/>
      <c r="CK383" s="47"/>
      <c r="CL383" s="47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</row>
    <row r="384" spans="4:133" x14ac:dyDescent="0.2"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</row>
    <row r="385" spans="4:133" x14ac:dyDescent="0.2"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</row>
    <row r="386" spans="4:133" x14ac:dyDescent="0.2"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G386" s="47"/>
      <c r="CH386" s="47"/>
      <c r="CI386" s="47"/>
      <c r="CJ386" s="47"/>
      <c r="CK386" s="47"/>
      <c r="CL386" s="47"/>
      <c r="CM386" s="47"/>
      <c r="CN386" s="47"/>
      <c r="CO386" s="47"/>
      <c r="CP386" s="4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</row>
    <row r="387" spans="4:133" x14ac:dyDescent="0.2"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G387" s="47"/>
      <c r="CH387" s="47"/>
      <c r="CI387" s="47"/>
      <c r="CJ387" s="47"/>
      <c r="CK387" s="47"/>
      <c r="CL387" s="47"/>
      <c r="CM387" s="47"/>
      <c r="CN387" s="47"/>
      <c r="CO387" s="47"/>
      <c r="CP387" s="4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</row>
    <row r="388" spans="4:133" x14ac:dyDescent="0.2"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G388" s="47"/>
      <c r="CH388" s="47"/>
      <c r="CI388" s="47"/>
      <c r="CJ388" s="47"/>
      <c r="CK388" s="47"/>
      <c r="CL388" s="47"/>
      <c r="CM388" s="47"/>
      <c r="CN388" s="47"/>
      <c r="CO388" s="47"/>
      <c r="CP388" s="4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</row>
    <row r="389" spans="4:133" x14ac:dyDescent="0.2"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G389" s="47"/>
      <c r="CH389" s="47"/>
      <c r="CI389" s="47"/>
      <c r="CJ389" s="47"/>
      <c r="CK389" s="47"/>
      <c r="CL389" s="47"/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</row>
    <row r="390" spans="4:133" x14ac:dyDescent="0.2"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</row>
    <row r="391" spans="4:133" x14ac:dyDescent="0.2"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</row>
    <row r="392" spans="4:133" x14ac:dyDescent="0.2"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</row>
    <row r="393" spans="4:133" x14ac:dyDescent="0.2"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G393" s="47"/>
      <c r="CH393" s="47"/>
      <c r="CI393" s="47"/>
      <c r="CJ393" s="47"/>
      <c r="CK393" s="47"/>
      <c r="CL393" s="47"/>
      <c r="CM393" s="47"/>
      <c r="CN393" s="47"/>
      <c r="CO393" s="47"/>
      <c r="CP393" s="4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</row>
    <row r="394" spans="4:133" x14ac:dyDescent="0.2"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</row>
    <row r="395" spans="4:133" x14ac:dyDescent="0.2"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</row>
    <row r="396" spans="4:133" x14ac:dyDescent="0.2"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</row>
    <row r="397" spans="4:133" x14ac:dyDescent="0.2"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</row>
    <row r="398" spans="4:133" x14ac:dyDescent="0.2"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</row>
    <row r="399" spans="4:133" x14ac:dyDescent="0.2"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</row>
    <row r="400" spans="4:133" x14ac:dyDescent="0.2"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</row>
    <row r="401" spans="4:133" x14ac:dyDescent="0.2"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</row>
    <row r="402" spans="4:133" x14ac:dyDescent="0.2"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</row>
    <row r="403" spans="4:133" x14ac:dyDescent="0.2"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</row>
    <row r="404" spans="4:133" x14ac:dyDescent="0.2"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</row>
    <row r="405" spans="4:133" x14ac:dyDescent="0.2"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</row>
    <row r="406" spans="4:133" x14ac:dyDescent="0.2"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</row>
    <row r="407" spans="4:133" x14ac:dyDescent="0.2"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</row>
    <row r="408" spans="4:133" x14ac:dyDescent="0.2"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</row>
    <row r="409" spans="4:133" x14ac:dyDescent="0.2"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</row>
    <row r="410" spans="4:133" x14ac:dyDescent="0.2"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</row>
    <row r="411" spans="4:133" x14ac:dyDescent="0.2"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</row>
    <row r="412" spans="4:133" x14ac:dyDescent="0.2"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</row>
    <row r="413" spans="4:133" x14ac:dyDescent="0.2"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</row>
    <row r="414" spans="4:133" x14ac:dyDescent="0.2"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</row>
    <row r="415" spans="4:133" x14ac:dyDescent="0.2"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</row>
    <row r="416" spans="4:133" x14ac:dyDescent="0.2"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</row>
    <row r="417" spans="4:133" x14ac:dyDescent="0.2"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</row>
    <row r="418" spans="4:133" x14ac:dyDescent="0.2"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</row>
    <row r="419" spans="4:133" x14ac:dyDescent="0.2"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</row>
    <row r="420" spans="4:133" x14ac:dyDescent="0.2"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47"/>
      <c r="AQ420" s="47"/>
      <c r="AR420" s="47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G420" s="47"/>
      <c r="CH420" s="47"/>
      <c r="CI420" s="47"/>
      <c r="CJ420" s="47"/>
      <c r="CK420" s="47"/>
      <c r="CL420" s="47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</row>
    <row r="421" spans="4:133" x14ac:dyDescent="0.2"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</row>
    <row r="422" spans="4:133" x14ac:dyDescent="0.2"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G422" s="47"/>
      <c r="CH422" s="47"/>
      <c r="CI422" s="47"/>
      <c r="CJ422" s="47"/>
      <c r="CK422" s="47"/>
      <c r="CL422" s="47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</row>
    <row r="423" spans="4:133" x14ac:dyDescent="0.2"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47"/>
      <c r="AQ423" s="47"/>
      <c r="AR423" s="47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</row>
    <row r="424" spans="4:133" x14ac:dyDescent="0.2"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</row>
    <row r="425" spans="4:133" x14ac:dyDescent="0.2"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47"/>
      <c r="AQ425" s="47"/>
      <c r="AR425" s="47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</row>
    <row r="426" spans="4:133" x14ac:dyDescent="0.2"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G426" s="47"/>
      <c r="CH426" s="47"/>
      <c r="CI426" s="47"/>
      <c r="CJ426" s="47"/>
      <c r="CK426" s="47"/>
      <c r="CL426" s="47"/>
      <c r="CM426" s="47"/>
      <c r="CN426" s="47"/>
      <c r="CO426" s="47"/>
      <c r="CP426" s="4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</row>
    <row r="427" spans="4:133" x14ac:dyDescent="0.2"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</row>
    <row r="428" spans="4:133" x14ac:dyDescent="0.2"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G428" s="47"/>
      <c r="CH428" s="47"/>
      <c r="CI428" s="47"/>
      <c r="CJ428" s="47"/>
      <c r="CK428" s="47"/>
      <c r="CL428" s="47"/>
      <c r="CM428" s="47"/>
      <c r="CN428" s="47"/>
      <c r="CO428" s="47"/>
      <c r="CP428" s="4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</row>
    <row r="429" spans="4:133" x14ac:dyDescent="0.2"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</row>
    <row r="430" spans="4:133" x14ac:dyDescent="0.2"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G430" s="47"/>
      <c r="CH430" s="47"/>
      <c r="CI430" s="47"/>
      <c r="CJ430" s="47"/>
      <c r="CK430" s="47"/>
      <c r="CL430" s="47"/>
      <c r="CM430" s="47"/>
      <c r="CN430" s="47"/>
      <c r="CO430" s="47"/>
      <c r="CP430" s="4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</row>
    <row r="431" spans="4:133" x14ac:dyDescent="0.2"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</row>
    <row r="432" spans="4:133" x14ac:dyDescent="0.2"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G432" s="47"/>
      <c r="CH432" s="47"/>
      <c r="CI432" s="47"/>
      <c r="CJ432" s="47"/>
      <c r="CK432" s="47"/>
      <c r="CL432" s="47"/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</row>
    <row r="433" spans="4:133" x14ac:dyDescent="0.2"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</row>
  </sheetData>
  <pageMargins left="0.7" right="0.7" top="0.75" bottom="0.75" header="0.3" footer="0.3"/>
  <pageSetup scale="4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1156C-2E0D-4BCA-B60F-B61F8E0370B9}">
  <sheetPr>
    <pageSetUpPr fitToPage="1"/>
  </sheetPr>
  <dimension ref="A1:Q443"/>
  <sheetViews>
    <sheetView topLeftCell="G1" zoomScaleNormal="100" workbookViewId="0">
      <pane ySplit="5" topLeftCell="A6" activePane="bottomLeft" state="frozen"/>
      <selection pane="bottomLeft" activeCell="Q240" sqref="Q240"/>
    </sheetView>
  </sheetViews>
  <sheetFormatPr defaultColWidth="9.140625" defaultRowHeight="12.75" x14ac:dyDescent="0.2"/>
  <cols>
    <col min="1" max="1" width="16.85546875" style="45" customWidth="1"/>
    <col min="2" max="2" width="9.140625" style="45"/>
    <col min="3" max="3" width="32.28515625" style="45" customWidth="1"/>
    <col min="4" max="5" width="15" style="45" customWidth="1"/>
    <col min="6" max="6" width="13.42578125" style="45" customWidth="1"/>
    <col min="7" max="7" width="14.42578125" style="45" customWidth="1"/>
    <col min="8" max="8" width="15" style="45" customWidth="1"/>
    <col min="9" max="9" width="12.140625" style="45" customWidth="1"/>
    <col min="10" max="10" width="3.28515625" style="45" customWidth="1"/>
    <col min="11" max="11" width="7.85546875" style="45" customWidth="1"/>
    <col min="12" max="13" width="11.42578125" style="45" customWidth="1"/>
    <col min="14" max="14" width="10.85546875" style="45" customWidth="1"/>
    <col min="15" max="15" width="12" style="45" customWidth="1"/>
    <col min="16" max="17" width="11.85546875" style="45" customWidth="1"/>
    <col min="18" max="16384" width="9.140625" style="45"/>
  </cols>
  <sheetData>
    <row r="1" spans="1:17" ht="15.75" x14ac:dyDescent="0.25">
      <c r="A1" s="42" t="s">
        <v>0</v>
      </c>
      <c r="B1" s="43"/>
      <c r="C1" s="44"/>
    </row>
    <row r="2" spans="1:17" ht="15.75" x14ac:dyDescent="0.25">
      <c r="A2" s="42" t="s">
        <v>59</v>
      </c>
      <c r="B2" s="43"/>
      <c r="C2" s="44"/>
    </row>
    <row r="3" spans="1:17" ht="48" thickBot="1" x14ac:dyDescent="0.25">
      <c r="A3" s="46" t="s">
        <v>60</v>
      </c>
      <c r="B3" s="43"/>
      <c r="C3" s="44" t="s">
        <v>16</v>
      </c>
      <c r="D3" s="47"/>
      <c r="E3" s="47"/>
      <c r="F3" s="47"/>
      <c r="G3" s="47"/>
      <c r="H3" s="47"/>
      <c r="L3" s="47"/>
      <c r="M3" s="47"/>
      <c r="N3" s="47"/>
      <c r="O3" s="47"/>
      <c r="P3" s="47"/>
      <c r="Q3" s="47"/>
    </row>
    <row r="4" spans="1:17" ht="15.75" x14ac:dyDescent="0.25">
      <c r="A4" s="42" t="s">
        <v>61</v>
      </c>
      <c r="B4" s="48"/>
      <c r="C4" s="49">
        <v>44241</v>
      </c>
      <c r="D4" s="50" t="s">
        <v>62</v>
      </c>
      <c r="E4" s="50" t="s">
        <v>62</v>
      </c>
      <c r="F4" s="50" t="s">
        <v>62</v>
      </c>
      <c r="G4" s="50" t="s">
        <v>63</v>
      </c>
      <c r="H4" s="50" t="s">
        <v>63</v>
      </c>
      <c r="I4" s="50" t="s">
        <v>63</v>
      </c>
      <c r="J4" s="50"/>
      <c r="K4" s="51"/>
      <c r="L4" s="52" t="s">
        <v>62</v>
      </c>
      <c r="M4" s="52" t="s">
        <v>62</v>
      </c>
      <c r="N4" s="52" t="s">
        <v>62</v>
      </c>
      <c r="O4" s="52" t="s">
        <v>63</v>
      </c>
      <c r="P4" s="52" t="s">
        <v>63</v>
      </c>
      <c r="Q4" s="53" t="s">
        <v>63</v>
      </c>
    </row>
    <row r="5" spans="1:17" ht="25.5" x14ac:dyDescent="0.2">
      <c r="A5" s="54" t="s">
        <v>4</v>
      </c>
      <c r="B5" s="54" t="s">
        <v>64</v>
      </c>
      <c r="C5" s="54" t="s">
        <v>65</v>
      </c>
      <c r="D5" s="55" t="s">
        <v>66</v>
      </c>
      <c r="E5" s="55" t="s">
        <v>67</v>
      </c>
      <c r="F5" s="55" t="s">
        <v>68</v>
      </c>
      <c r="G5" s="55" t="s">
        <v>66</v>
      </c>
      <c r="H5" s="55" t="s">
        <v>67</v>
      </c>
      <c r="I5" s="55" t="s">
        <v>68</v>
      </c>
      <c r="J5" s="55"/>
      <c r="K5" s="56"/>
      <c r="L5" s="55" t="s">
        <v>69</v>
      </c>
      <c r="M5" s="55" t="s">
        <v>70</v>
      </c>
      <c r="N5" s="55" t="s">
        <v>71</v>
      </c>
      <c r="O5" s="55" t="s">
        <v>69</v>
      </c>
      <c r="P5" s="55" t="s">
        <v>70</v>
      </c>
      <c r="Q5" s="57" t="s">
        <v>71</v>
      </c>
    </row>
    <row r="6" spans="1:17" hidden="1" x14ac:dyDescent="0.2">
      <c r="K6" s="58"/>
      <c r="Q6" s="59"/>
    </row>
    <row r="7" spans="1:17" hidden="1" x14ac:dyDescent="0.2">
      <c r="A7" s="60">
        <v>1371</v>
      </c>
      <c r="B7" s="61" t="s">
        <v>72</v>
      </c>
      <c r="C7" s="62" t="s">
        <v>73</v>
      </c>
      <c r="D7" s="63">
        <v>0</v>
      </c>
      <c r="E7" s="63">
        <v>0</v>
      </c>
      <c r="F7" s="63">
        <f>+D7+E7</f>
        <v>0</v>
      </c>
      <c r="G7" s="63">
        <v>0</v>
      </c>
      <c r="H7" s="63">
        <v>0</v>
      </c>
      <c r="I7" s="63">
        <f>+G7+H7</f>
        <v>0</v>
      </c>
      <c r="J7" s="63"/>
      <c r="K7" s="64"/>
      <c r="L7" s="63">
        <f>E7*100%</f>
        <v>0</v>
      </c>
      <c r="M7" s="63"/>
      <c r="N7" s="63">
        <v>0</v>
      </c>
      <c r="O7" s="63">
        <f>H7*100%</f>
        <v>0</v>
      </c>
      <c r="P7" s="63">
        <f>+N7+O7</f>
        <v>0</v>
      </c>
      <c r="Q7" s="65">
        <v>0</v>
      </c>
    </row>
    <row r="8" spans="1:17" hidden="1" x14ac:dyDescent="0.2">
      <c r="A8" s="60">
        <v>1371</v>
      </c>
      <c r="B8" s="61" t="s">
        <v>74</v>
      </c>
      <c r="C8" s="62" t="s">
        <v>75</v>
      </c>
      <c r="D8" s="63">
        <v>0</v>
      </c>
      <c r="E8" s="63">
        <v>0</v>
      </c>
      <c r="F8" s="63">
        <f t="shared" ref="F8:F71" si="0">+D8+E8</f>
        <v>0</v>
      </c>
      <c r="G8" s="63">
        <v>0</v>
      </c>
      <c r="H8" s="63">
        <v>0</v>
      </c>
      <c r="I8" s="63">
        <f t="shared" ref="I8:I71" si="1">+G8+H8</f>
        <v>0</v>
      </c>
      <c r="J8" s="63"/>
      <c r="K8" s="64"/>
      <c r="L8" s="63">
        <f t="shared" ref="L8:L71" si="2">E8*100%</f>
        <v>0</v>
      </c>
      <c r="M8" s="63"/>
      <c r="N8" s="63">
        <f t="shared" ref="N8:N71" si="3">+L8+M8</f>
        <v>0</v>
      </c>
      <c r="O8" s="63">
        <f t="shared" ref="O8:O71" si="4">H8*100%</f>
        <v>0</v>
      </c>
      <c r="P8" s="63">
        <f t="shared" ref="P8:P71" si="5">+N8+O8</f>
        <v>0</v>
      </c>
      <c r="Q8" s="65">
        <v>0</v>
      </c>
    </row>
    <row r="9" spans="1:17" hidden="1" x14ac:dyDescent="0.2">
      <c r="A9" s="60">
        <v>1371</v>
      </c>
      <c r="B9" s="61" t="s">
        <v>76</v>
      </c>
      <c r="C9" s="62" t="s">
        <v>75</v>
      </c>
      <c r="D9" s="63">
        <v>0</v>
      </c>
      <c r="E9" s="63">
        <v>0</v>
      </c>
      <c r="F9" s="63">
        <f t="shared" si="0"/>
        <v>0</v>
      </c>
      <c r="G9" s="63">
        <v>0</v>
      </c>
      <c r="H9" s="63">
        <v>0</v>
      </c>
      <c r="I9" s="63">
        <f t="shared" si="1"/>
        <v>0</v>
      </c>
      <c r="J9" s="63"/>
      <c r="K9" s="64"/>
      <c r="L9" s="63">
        <f t="shared" si="2"/>
        <v>0</v>
      </c>
      <c r="M9" s="63"/>
      <c r="N9" s="63">
        <f t="shared" si="3"/>
        <v>0</v>
      </c>
      <c r="O9" s="63">
        <f t="shared" si="4"/>
        <v>0</v>
      </c>
      <c r="P9" s="63">
        <f t="shared" si="5"/>
        <v>0</v>
      </c>
      <c r="Q9" s="65">
        <v>0</v>
      </c>
    </row>
    <row r="10" spans="1:17" hidden="1" x14ac:dyDescent="0.2">
      <c r="A10" s="60">
        <v>1371</v>
      </c>
      <c r="B10" s="61" t="s">
        <v>77</v>
      </c>
      <c r="C10" s="62" t="s">
        <v>75</v>
      </c>
      <c r="D10" s="63">
        <v>0</v>
      </c>
      <c r="E10" s="63">
        <v>0</v>
      </c>
      <c r="F10" s="63">
        <f t="shared" si="0"/>
        <v>0</v>
      </c>
      <c r="G10" s="63">
        <v>0</v>
      </c>
      <c r="H10" s="63">
        <v>0</v>
      </c>
      <c r="I10" s="63">
        <f t="shared" si="1"/>
        <v>0</v>
      </c>
      <c r="J10" s="63"/>
      <c r="K10" s="64"/>
      <c r="L10" s="63">
        <f t="shared" si="2"/>
        <v>0</v>
      </c>
      <c r="M10" s="63"/>
      <c r="N10" s="63">
        <f t="shared" si="3"/>
        <v>0</v>
      </c>
      <c r="O10" s="63">
        <f t="shared" si="4"/>
        <v>0</v>
      </c>
      <c r="P10" s="63">
        <f t="shared" si="5"/>
        <v>0</v>
      </c>
      <c r="Q10" s="65">
        <v>0</v>
      </c>
    </row>
    <row r="11" spans="1:17" hidden="1" x14ac:dyDescent="0.2">
      <c r="A11" s="60">
        <v>1371</v>
      </c>
      <c r="B11" s="61" t="s">
        <v>78</v>
      </c>
      <c r="C11" s="62" t="s">
        <v>75</v>
      </c>
      <c r="D11" s="63">
        <v>0</v>
      </c>
      <c r="E11" s="63">
        <v>0</v>
      </c>
      <c r="F11" s="63">
        <f t="shared" si="0"/>
        <v>0</v>
      </c>
      <c r="G11" s="63">
        <v>0</v>
      </c>
      <c r="H11" s="63">
        <v>0</v>
      </c>
      <c r="I11" s="63">
        <f t="shared" si="1"/>
        <v>0</v>
      </c>
      <c r="J11" s="63"/>
      <c r="K11" s="64"/>
      <c r="L11" s="63">
        <f t="shared" si="2"/>
        <v>0</v>
      </c>
      <c r="M11" s="63"/>
      <c r="N11" s="63">
        <f t="shared" si="3"/>
        <v>0</v>
      </c>
      <c r="O11" s="63">
        <f t="shared" si="4"/>
        <v>0</v>
      </c>
      <c r="P11" s="63">
        <f t="shared" si="5"/>
        <v>0</v>
      </c>
      <c r="Q11" s="65">
        <v>0</v>
      </c>
    </row>
    <row r="12" spans="1:17" hidden="1" x14ac:dyDescent="0.2">
      <c r="A12" s="60">
        <v>1371</v>
      </c>
      <c r="B12" s="61" t="s">
        <v>79</v>
      </c>
      <c r="C12" s="62" t="s">
        <v>75</v>
      </c>
      <c r="D12" s="63">
        <v>0</v>
      </c>
      <c r="E12" s="63">
        <v>0</v>
      </c>
      <c r="F12" s="63">
        <f t="shared" si="0"/>
        <v>0</v>
      </c>
      <c r="G12" s="63">
        <v>0</v>
      </c>
      <c r="H12" s="63">
        <v>0</v>
      </c>
      <c r="I12" s="63">
        <f t="shared" si="1"/>
        <v>0</v>
      </c>
      <c r="J12" s="63"/>
      <c r="K12" s="64"/>
      <c r="L12" s="63">
        <f t="shared" si="2"/>
        <v>0</v>
      </c>
      <c r="M12" s="63"/>
      <c r="N12" s="63">
        <f t="shared" si="3"/>
        <v>0</v>
      </c>
      <c r="O12" s="63">
        <f t="shared" si="4"/>
        <v>0</v>
      </c>
      <c r="P12" s="63">
        <f t="shared" si="5"/>
        <v>0</v>
      </c>
      <c r="Q12" s="65">
        <v>0</v>
      </c>
    </row>
    <row r="13" spans="1:17" hidden="1" x14ac:dyDescent="0.2">
      <c r="A13" s="60">
        <v>1371</v>
      </c>
      <c r="B13" s="61" t="s">
        <v>80</v>
      </c>
      <c r="C13" s="62" t="s">
        <v>81</v>
      </c>
      <c r="D13" s="63">
        <v>0</v>
      </c>
      <c r="E13" s="63">
        <v>0</v>
      </c>
      <c r="F13" s="63">
        <f t="shared" si="0"/>
        <v>0</v>
      </c>
      <c r="G13" s="63">
        <v>0</v>
      </c>
      <c r="H13" s="63">
        <v>0</v>
      </c>
      <c r="I13" s="63">
        <f t="shared" si="1"/>
        <v>0</v>
      </c>
      <c r="J13" s="63"/>
      <c r="K13" s="64"/>
      <c r="L13" s="63">
        <f t="shared" si="2"/>
        <v>0</v>
      </c>
      <c r="M13" s="63"/>
      <c r="N13" s="63">
        <f t="shared" si="3"/>
        <v>0</v>
      </c>
      <c r="O13" s="63">
        <f t="shared" si="4"/>
        <v>0</v>
      </c>
      <c r="P13" s="63">
        <f t="shared" si="5"/>
        <v>0</v>
      </c>
      <c r="Q13" s="65">
        <v>0</v>
      </c>
    </row>
    <row r="14" spans="1:17" hidden="1" x14ac:dyDescent="0.2">
      <c r="A14" s="60">
        <v>1371</v>
      </c>
      <c r="B14" s="61" t="s">
        <v>82</v>
      </c>
      <c r="C14" s="62" t="s">
        <v>83</v>
      </c>
      <c r="D14" s="63">
        <v>0</v>
      </c>
      <c r="E14" s="63">
        <v>0</v>
      </c>
      <c r="F14" s="63">
        <f t="shared" si="0"/>
        <v>0</v>
      </c>
      <c r="G14" s="63">
        <v>0</v>
      </c>
      <c r="H14" s="63">
        <v>0</v>
      </c>
      <c r="I14" s="63">
        <f t="shared" si="1"/>
        <v>0</v>
      </c>
      <c r="J14" s="63"/>
      <c r="K14" s="64"/>
      <c r="L14" s="63">
        <f t="shared" si="2"/>
        <v>0</v>
      </c>
      <c r="M14" s="63"/>
      <c r="N14" s="63">
        <f t="shared" si="3"/>
        <v>0</v>
      </c>
      <c r="O14" s="63">
        <f t="shared" si="4"/>
        <v>0</v>
      </c>
      <c r="P14" s="63">
        <f t="shared" si="5"/>
        <v>0</v>
      </c>
      <c r="Q14" s="65">
        <v>0</v>
      </c>
    </row>
    <row r="15" spans="1:17" hidden="1" x14ac:dyDescent="0.2">
      <c r="A15" s="60">
        <v>1371</v>
      </c>
      <c r="B15" s="61" t="s">
        <v>84</v>
      </c>
      <c r="C15" s="62" t="s">
        <v>85</v>
      </c>
      <c r="D15" s="63">
        <v>0</v>
      </c>
      <c r="E15" s="63">
        <v>0</v>
      </c>
      <c r="F15" s="63">
        <f t="shared" si="0"/>
        <v>0</v>
      </c>
      <c r="G15" s="63">
        <v>0</v>
      </c>
      <c r="H15" s="63">
        <v>0</v>
      </c>
      <c r="I15" s="63">
        <f t="shared" si="1"/>
        <v>0</v>
      </c>
      <c r="J15" s="63"/>
      <c r="K15" s="64"/>
      <c r="L15" s="63">
        <f t="shared" si="2"/>
        <v>0</v>
      </c>
      <c r="M15" s="63"/>
      <c r="N15" s="63">
        <f t="shared" si="3"/>
        <v>0</v>
      </c>
      <c r="O15" s="63">
        <f t="shared" si="4"/>
        <v>0</v>
      </c>
      <c r="P15" s="63">
        <f t="shared" si="5"/>
        <v>0</v>
      </c>
      <c r="Q15" s="65">
        <v>0</v>
      </c>
    </row>
    <row r="16" spans="1:17" hidden="1" x14ac:dyDescent="0.2">
      <c r="A16" s="60">
        <v>1371</v>
      </c>
      <c r="B16" s="61" t="s">
        <v>86</v>
      </c>
      <c r="C16" s="62" t="s">
        <v>87</v>
      </c>
      <c r="D16" s="63">
        <v>0</v>
      </c>
      <c r="E16" s="63">
        <v>0</v>
      </c>
      <c r="F16" s="63">
        <f t="shared" si="0"/>
        <v>0</v>
      </c>
      <c r="G16" s="63">
        <v>0</v>
      </c>
      <c r="H16" s="63">
        <v>0</v>
      </c>
      <c r="I16" s="63">
        <f t="shared" si="1"/>
        <v>0</v>
      </c>
      <c r="J16" s="63"/>
      <c r="K16" s="64"/>
      <c r="L16" s="63">
        <f t="shared" si="2"/>
        <v>0</v>
      </c>
      <c r="M16" s="63"/>
      <c r="N16" s="63">
        <f t="shared" si="3"/>
        <v>0</v>
      </c>
      <c r="O16" s="63">
        <f t="shared" si="4"/>
        <v>0</v>
      </c>
      <c r="P16" s="63">
        <f t="shared" si="5"/>
        <v>0</v>
      </c>
      <c r="Q16" s="65">
        <v>0</v>
      </c>
    </row>
    <row r="17" spans="1:17" s="66" customFormat="1" x14ac:dyDescent="0.2">
      <c r="A17" s="60">
        <v>1371</v>
      </c>
      <c r="B17" s="61" t="s">
        <v>88</v>
      </c>
      <c r="C17" s="62" t="s">
        <v>89</v>
      </c>
      <c r="D17" s="63">
        <v>250</v>
      </c>
      <c r="E17" s="63">
        <v>0</v>
      </c>
      <c r="F17" s="63">
        <f t="shared" si="0"/>
        <v>250</v>
      </c>
      <c r="G17" s="63">
        <v>250</v>
      </c>
      <c r="H17" s="63">
        <v>0</v>
      </c>
      <c r="I17" s="63">
        <f t="shared" si="1"/>
        <v>250</v>
      </c>
      <c r="J17" s="63"/>
      <c r="K17" s="64"/>
      <c r="L17" s="63">
        <f t="shared" si="2"/>
        <v>0</v>
      </c>
      <c r="M17" s="63"/>
      <c r="N17" s="63">
        <f t="shared" si="3"/>
        <v>0</v>
      </c>
      <c r="O17" s="63">
        <f t="shared" si="4"/>
        <v>0</v>
      </c>
      <c r="P17" s="63">
        <f t="shared" si="5"/>
        <v>0</v>
      </c>
      <c r="Q17" s="65">
        <v>0</v>
      </c>
    </row>
    <row r="18" spans="1:17" s="66" customFormat="1" hidden="1" x14ac:dyDescent="0.2">
      <c r="A18" s="60">
        <v>1371</v>
      </c>
      <c r="B18" s="61" t="s">
        <v>90</v>
      </c>
      <c r="C18" s="62" t="s">
        <v>91</v>
      </c>
      <c r="D18" s="63">
        <v>0</v>
      </c>
      <c r="E18" s="63">
        <v>0</v>
      </c>
      <c r="F18" s="63">
        <f t="shared" si="0"/>
        <v>0</v>
      </c>
      <c r="G18" s="63">
        <v>0</v>
      </c>
      <c r="H18" s="63">
        <v>0</v>
      </c>
      <c r="I18" s="63">
        <f t="shared" si="1"/>
        <v>0</v>
      </c>
      <c r="J18" s="63"/>
      <c r="K18" s="64"/>
      <c r="L18" s="63">
        <f t="shared" si="2"/>
        <v>0</v>
      </c>
      <c r="M18" s="63"/>
      <c r="N18" s="63">
        <f t="shared" si="3"/>
        <v>0</v>
      </c>
      <c r="O18" s="63">
        <f t="shared" si="4"/>
        <v>0</v>
      </c>
      <c r="P18" s="63">
        <f t="shared" si="5"/>
        <v>0</v>
      </c>
      <c r="Q18" s="65">
        <v>0</v>
      </c>
    </row>
    <row r="19" spans="1:17" s="66" customFormat="1" hidden="1" x14ac:dyDescent="0.2">
      <c r="A19" s="60">
        <v>1371</v>
      </c>
      <c r="B19" s="61" t="s">
        <v>92</v>
      </c>
      <c r="C19" s="62" t="s">
        <v>93</v>
      </c>
      <c r="D19" s="63">
        <v>0</v>
      </c>
      <c r="E19" s="63">
        <v>0</v>
      </c>
      <c r="F19" s="63">
        <f t="shared" si="0"/>
        <v>0</v>
      </c>
      <c r="G19" s="63">
        <v>0</v>
      </c>
      <c r="H19" s="63">
        <v>0</v>
      </c>
      <c r="I19" s="63">
        <f t="shared" si="1"/>
        <v>0</v>
      </c>
      <c r="J19" s="63"/>
      <c r="K19" s="64"/>
      <c r="L19" s="63">
        <f t="shared" si="2"/>
        <v>0</v>
      </c>
      <c r="M19" s="63"/>
      <c r="N19" s="63">
        <f t="shared" si="3"/>
        <v>0</v>
      </c>
      <c r="O19" s="63">
        <f t="shared" si="4"/>
        <v>0</v>
      </c>
      <c r="P19" s="63">
        <f t="shared" si="5"/>
        <v>0</v>
      </c>
      <c r="Q19" s="65">
        <v>0</v>
      </c>
    </row>
    <row r="20" spans="1:17" s="66" customFormat="1" hidden="1" x14ac:dyDescent="0.2">
      <c r="A20" s="60">
        <v>1371</v>
      </c>
      <c r="B20" s="61" t="s">
        <v>94</v>
      </c>
      <c r="C20" s="62" t="s">
        <v>95</v>
      </c>
      <c r="D20" s="63">
        <v>0</v>
      </c>
      <c r="E20" s="63">
        <v>0</v>
      </c>
      <c r="F20" s="63">
        <f t="shared" si="0"/>
        <v>0</v>
      </c>
      <c r="G20" s="63">
        <v>0</v>
      </c>
      <c r="H20" s="63">
        <v>0</v>
      </c>
      <c r="I20" s="63">
        <f t="shared" si="1"/>
        <v>0</v>
      </c>
      <c r="J20" s="63"/>
      <c r="K20" s="64"/>
      <c r="L20" s="63">
        <f t="shared" si="2"/>
        <v>0</v>
      </c>
      <c r="M20" s="63"/>
      <c r="N20" s="63">
        <f t="shared" si="3"/>
        <v>0</v>
      </c>
      <c r="O20" s="63">
        <f t="shared" si="4"/>
        <v>0</v>
      </c>
      <c r="P20" s="63">
        <f t="shared" si="5"/>
        <v>0</v>
      </c>
      <c r="Q20" s="65">
        <v>0</v>
      </c>
    </row>
    <row r="21" spans="1:17" s="66" customFormat="1" hidden="1" x14ac:dyDescent="0.2">
      <c r="A21" s="60">
        <v>1371</v>
      </c>
      <c r="B21" s="61" t="s">
        <v>96</v>
      </c>
      <c r="C21" s="62" t="s">
        <v>97</v>
      </c>
      <c r="D21" s="63">
        <v>0</v>
      </c>
      <c r="E21" s="63">
        <v>0</v>
      </c>
      <c r="F21" s="63">
        <f t="shared" si="0"/>
        <v>0</v>
      </c>
      <c r="G21" s="63">
        <v>0</v>
      </c>
      <c r="H21" s="63">
        <v>0</v>
      </c>
      <c r="I21" s="63">
        <f t="shared" si="1"/>
        <v>0</v>
      </c>
      <c r="J21" s="63"/>
      <c r="K21" s="64"/>
      <c r="L21" s="63">
        <f t="shared" si="2"/>
        <v>0</v>
      </c>
      <c r="M21" s="63"/>
      <c r="N21" s="63">
        <f t="shared" si="3"/>
        <v>0</v>
      </c>
      <c r="O21" s="63">
        <f t="shared" si="4"/>
        <v>0</v>
      </c>
      <c r="P21" s="63">
        <f t="shared" si="5"/>
        <v>0</v>
      </c>
      <c r="Q21" s="65">
        <v>0</v>
      </c>
    </row>
    <row r="22" spans="1:17" s="66" customFormat="1" hidden="1" x14ac:dyDescent="0.2">
      <c r="A22" s="60">
        <v>1371</v>
      </c>
      <c r="B22" s="61" t="s">
        <v>98</v>
      </c>
      <c r="C22" s="62" t="s">
        <v>99</v>
      </c>
      <c r="D22" s="63">
        <v>0</v>
      </c>
      <c r="E22" s="63">
        <v>0</v>
      </c>
      <c r="F22" s="63">
        <f t="shared" si="0"/>
        <v>0</v>
      </c>
      <c r="G22" s="63">
        <v>0</v>
      </c>
      <c r="H22" s="63">
        <v>0</v>
      </c>
      <c r="I22" s="63">
        <f t="shared" si="1"/>
        <v>0</v>
      </c>
      <c r="J22" s="63"/>
      <c r="K22" s="64"/>
      <c r="L22" s="63">
        <f t="shared" si="2"/>
        <v>0</v>
      </c>
      <c r="M22" s="63"/>
      <c r="N22" s="63">
        <f t="shared" si="3"/>
        <v>0</v>
      </c>
      <c r="O22" s="63">
        <f t="shared" si="4"/>
        <v>0</v>
      </c>
      <c r="P22" s="63">
        <f t="shared" si="5"/>
        <v>0</v>
      </c>
      <c r="Q22" s="65">
        <v>0</v>
      </c>
    </row>
    <row r="23" spans="1:17" s="66" customFormat="1" hidden="1" x14ac:dyDescent="0.2">
      <c r="A23" s="60">
        <v>1371</v>
      </c>
      <c r="B23" s="61" t="s">
        <v>100</v>
      </c>
      <c r="C23" s="62" t="s">
        <v>101</v>
      </c>
      <c r="D23" s="63">
        <v>0</v>
      </c>
      <c r="E23" s="63">
        <v>0</v>
      </c>
      <c r="F23" s="63">
        <f t="shared" si="0"/>
        <v>0</v>
      </c>
      <c r="G23" s="63">
        <v>0</v>
      </c>
      <c r="H23" s="63">
        <v>0</v>
      </c>
      <c r="I23" s="63">
        <f t="shared" si="1"/>
        <v>0</v>
      </c>
      <c r="J23" s="63"/>
      <c r="K23" s="64"/>
      <c r="L23" s="63">
        <f t="shared" si="2"/>
        <v>0</v>
      </c>
      <c r="M23" s="63"/>
      <c r="N23" s="63">
        <f t="shared" si="3"/>
        <v>0</v>
      </c>
      <c r="O23" s="63">
        <f t="shared" si="4"/>
        <v>0</v>
      </c>
      <c r="P23" s="63">
        <f t="shared" si="5"/>
        <v>0</v>
      </c>
      <c r="Q23" s="65">
        <v>0</v>
      </c>
    </row>
    <row r="24" spans="1:17" s="66" customFormat="1" hidden="1" x14ac:dyDescent="0.2">
      <c r="A24" s="60">
        <v>1371</v>
      </c>
      <c r="B24" s="61" t="s">
        <v>102</v>
      </c>
      <c r="C24" s="62" t="s">
        <v>103</v>
      </c>
      <c r="D24" s="63">
        <v>0</v>
      </c>
      <c r="E24" s="63">
        <v>0</v>
      </c>
      <c r="F24" s="63">
        <f t="shared" si="0"/>
        <v>0</v>
      </c>
      <c r="G24" s="63">
        <v>0</v>
      </c>
      <c r="H24" s="63">
        <v>0</v>
      </c>
      <c r="I24" s="63">
        <f t="shared" si="1"/>
        <v>0</v>
      </c>
      <c r="J24" s="63"/>
      <c r="K24" s="64"/>
      <c r="L24" s="63">
        <f t="shared" si="2"/>
        <v>0</v>
      </c>
      <c r="M24" s="63"/>
      <c r="N24" s="63">
        <f t="shared" si="3"/>
        <v>0</v>
      </c>
      <c r="O24" s="63">
        <f t="shared" si="4"/>
        <v>0</v>
      </c>
      <c r="P24" s="63">
        <f t="shared" si="5"/>
        <v>0</v>
      </c>
      <c r="Q24" s="65">
        <v>0</v>
      </c>
    </row>
    <row r="25" spans="1:17" s="66" customFormat="1" hidden="1" x14ac:dyDescent="0.2">
      <c r="A25" s="60">
        <v>1371</v>
      </c>
      <c r="B25" s="61" t="s">
        <v>104</v>
      </c>
      <c r="C25" s="62" t="s">
        <v>105</v>
      </c>
      <c r="D25" s="63">
        <v>0</v>
      </c>
      <c r="E25" s="63">
        <v>0</v>
      </c>
      <c r="F25" s="63">
        <f t="shared" si="0"/>
        <v>0</v>
      </c>
      <c r="G25" s="63">
        <v>0</v>
      </c>
      <c r="H25" s="63">
        <v>0</v>
      </c>
      <c r="I25" s="63">
        <f t="shared" si="1"/>
        <v>0</v>
      </c>
      <c r="J25" s="63"/>
      <c r="K25" s="64"/>
      <c r="L25" s="63">
        <f t="shared" si="2"/>
        <v>0</v>
      </c>
      <c r="M25" s="63"/>
      <c r="N25" s="63">
        <f t="shared" si="3"/>
        <v>0</v>
      </c>
      <c r="O25" s="63">
        <f t="shared" si="4"/>
        <v>0</v>
      </c>
      <c r="P25" s="63">
        <f t="shared" si="5"/>
        <v>0</v>
      </c>
      <c r="Q25" s="65">
        <v>0</v>
      </c>
    </row>
    <row r="26" spans="1:17" s="66" customFormat="1" hidden="1" x14ac:dyDescent="0.2">
      <c r="A26" s="60">
        <v>1371</v>
      </c>
      <c r="B26" s="61" t="s">
        <v>106</v>
      </c>
      <c r="C26" s="62" t="s">
        <v>107</v>
      </c>
      <c r="D26" s="63">
        <v>0</v>
      </c>
      <c r="E26" s="63">
        <v>0</v>
      </c>
      <c r="F26" s="63">
        <f t="shared" si="0"/>
        <v>0</v>
      </c>
      <c r="G26" s="63">
        <v>0</v>
      </c>
      <c r="H26" s="63">
        <v>0</v>
      </c>
      <c r="I26" s="63">
        <f t="shared" si="1"/>
        <v>0</v>
      </c>
      <c r="J26" s="63"/>
      <c r="K26" s="64"/>
      <c r="L26" s="63">
        <f t="shared" si="2"/>
        <v>0</v>
      </c>
      <c r="M26" s="63"/>
      <c r="N26" s="63">
        <f t="shared" si="3"/>
        <v>0</v>
      </c>
      <c r="O26" s="63">
        <f t="shared" si="4"/>
        <v>0</v>
      </c>
      <c r="P26" s="63">
        <f t="shared" si="5"/>
        <v>0</v>
      </c>
      <c r="Q26" s="65">
        <v>0</v>
      </c>
    </row>
    <row r="27" spans="1:17" s="66" customFormat="1" hidden="1" x14ac:dyDescent="0.2">
      <c r="A27" s="60">
        <v>1371</v>
      </c>
      <c r="B27" s="61" t="s">
        <v>108</v>
      </c>
      <c r="C27" s="62" t="s">
        <v>109</v>
      </c>
      <c r="D27" s="63">
        <v>0</v>
      </c>
      <c r="E27" s="63">
        <v>0</v>
      </c>
      <c r="F27" s="63">
        <f t="shared" si="0"/>
        <v>0</v>
      </c>
      <c r="G27" s="63">
        <v>0</v>
      </c>
      <c r="H27" s="63">
        <v>0</v>
      </c>
      <c r="I27" s="63">
        <f t="shared" si="1"/>
        <v>0</v>
      </c>
      <c r="J27" s="63"/>
      <c r="K27" s="64"/>
      <c r="L27" s="63">
        <f t="shared" si="2"/>
        <v>0</v>
      </c>
      <c r="M27" s="63"/>
      <c r="N27" s="63">
        <f t="shared" si="3"/>
        <v>0</v>
      </c>
      <c r="O27" s="63">
        <f t="shared" si="4"/>
        <v>0</v>
      </c>
      <c r="P27" s="63">
        <f t="shared" si="5"/>
        <v>0</v>
      </c>
      <c r="Q27" s="65">
        <v>0</v>
      </c>
    </row>
    <row r="28" spans="1:17" s="66" customFormat="1" hidden="1" x14ac:dyDescent="0.2">
      <c r="A28" s="60">
        <v>1371</v>
      </c>
      <c r="B28" s="61" t="s">
        <v>110</v>
      </c>
      <c r="C28" s="62" t="s">
        <v>111</v>
      </c>
      <c r="D28" s="63">
        <v>0</v>
      </c>
      <c r="E28" s="63">
        <v>0</v>
      </c>
      <c r="F28" s="63">
        <f t="shared" si="0"/>
        <v>0</v>
      </c>
      <c r="G28" s="63">
        <v>0</v>
      </c>
      <c r="H28" s="63">
        <v>0</v>
      </c>
      <c r="I28" s="63">
        <f t="shared" si="1"/>
        <v>0</v>
      </c>
      <c r="J28" s="63"/>
      <c r="K28" s="64"/>
      <c r="L28" s="63">
        <f t="shared" si="2"/>
        <v>0</v>
      </c>
      <c r="M28" s="63"/>
      <c r="N28" s="63">
        <f t="shared" si="3"/>
        <v>0</v>
      </c>
      <c r="O28" s="63">
        <f t="shared" si="4"/>
        <v>0</v>
      </c>
      <c r="P28" s="63">
        <f t="shared" si="5"/>
        <v>0</v>
      </c>
      <c r="Q28" s="65">
        <v>0</v>
      </c>
    </row>
    <row r="29" spans="1:17" s="66" customFormat="1" hidden="1" x14ac:dyDescent="0.2">
      <c r="A29" s="60">
        <v>1371</v>
      </c>
      <c r="B29" s="61" t="s">
        <v>112</v>
      </c>
      <c r="C29" s="62" t="s">
        <v>113</v>
      </c>
      <c r="D29" s="63">
        <v>0</v>
      </c>
      <c r="E29" s="63">
        <v>0</v>
      </c>
      <c r="F29" s="63">
        <f t="shared" si="0"/>
        <v>0</v>
      </c>
      <c r="G29" s="63">
        <v>0</v>
      </c>
      <c r="H29" s="63">
        <v>0</v>
      </c>
      <c r="I29" s="63">
        <f t="shared" si="1"/>
        <v>0</v>
      </c>
      <c r="J29" s="63"/>
      <c r="K29" s="64"/>
      <c r="L29" s="63">
        <f t="shared" si="2"/>
        <v>0</v>
      </c>
      <c r="M29" s="63"/>
      <c r="N29" s="63">
        <f t="shared" si="3"/>
        <v>0</v>
      </c>
      <c r="O29" s="63">
        <f t="shared" si="4"/>
        <v>0</v>
      </c>
      <c r="P29" s="63">
        <f t="shared" si="5"/>
        <v>0</v>
      </c>
      <c r="Q29" s="65">
        <v>0</v>
      </c>
    </row>
    <row r="30" spans="1:17" s="66" customFormat="1" hidden="1" x14ac:dyDescent="0.2">
      <c r="A30" s="60">
        <v>1371</v>
      </c>
      <c r="B30" s="61" t="s">
        <v>114</v>
      </c>
      <c r="C30" s="62" t="s">
        <v>115</v>
      </c>
      <c r="D30" s="63">
        <v>0</v>
      </c>
      <c r="E30" s="63">
        <v>0</v>
      </c>
      <c r="F30" s="63">
        <f t="shared" si="0"/>
        <v>0</v>
      </c>
      <c r="G30" s="63">
        <v>0</v>
      </c>
      <c r="H30" s="63">
        <v>0</v>
      </c>
      <c r="I30" s="63">
        <f t="shared" si="1"/>
        <v>0</v>
      </c>
      <c r="J30" s="63"/>
      <c r="K30" s="64"/>
      <c r="L30" s="63">
        <f t="shared" si="2"/>
        <v>0</v>
      </c>
      <c r="M30" s="63"/>
      <c r="N30" s="63">
        <f t="shared" si="3"/>
        <v>0</v>
      </c>
      <c r="O30" s="63">
        <f t="shared" si="4"/>
        <v>0</v>
      </c>
      <c r="P30" s="63">
        <f t="shared" si="5"/>
        <v>0</v>
      </c>
      <c r="Q30" s="65">
        <v>0</v>
      </c>
    </row>
    <row r="31" spans="1:17" s="66" customFormat="1" hidden="1" x14ac:dyDescent="0.2">
      <c r="A31" s="60">
        <v>1371</v>
      </c>
      <c r="B31" s="61" t="s">
        <v>116</v>
      </c>
      <c r="C31" s="62" t="s">
        <v>117</v>
      </c>
      <c r="D31" s="63">
        <v>0</v>
      </c>
      <c r="E31" s="63">
        <v>0</v>
      </c>
      <c r="F31" s="63">
        <f t="shared" si="0"/>
        <v>0</v>
      </c>
      <c r="G31" s="63">
        <v>0</v>
      </c>
      <c r="H31" s="63">
        <v>0</v>
      </c>
      <c r="I31" s="63">
        <f t="shared" si="1"/>
        <v>0</v>
      </c>
      <c r="J31" s="63"/>
      <c r="K31" s="64"/>
      <c r="L31" s="63">
        <f t="shared" si="2"/>
        <v>0</v>
      </c>
      <c r="M31" s="63"/>
      <c r="N31" s="63">
        <f t="shared" si="3"/>
        <v>0</v>
      </c>
      <c r="O31" s="63">
        <f t="shared" si="4"/>
        <v>0</v>
      </c>
      <c r="P31" s="63">
        <f t="shared" si="5"/>
        <v>0</v>
      </c>
      <c r="Q31" s="65">
        <v>0</v>
      </c>
    </row>
    <row r="32" spans="1:17" s="66" customFormat="1" hidden="1" x14ac:dyDescent="0.2">
      <c r="A32" s="60">
        <v>1371</v>
      </c>
      <c r="B32" s="61" t="s">
        <v>118</v>
      </c>
      <c r="C32" s="62" t="s">
        <v>119</v>
      </c>
      <c r="D32" s="63">
        <v>0</v>
      </c>
      <c r="E32" s="63">
        <v>0</v>
      </c>
      <c r="F32" s="63">
        <f t="shared" si="0"/>
        <v>0</v>
      </c>
      <c r="G32" s="63">
        <v>0</v>
      </c>
      <c r="H32" s="63">
        <v>0</v>
      </c>
      <c r="I32" s="63">
        <f t="shared" si="1"/>
        <v>0</v>
      </c>
      <c r="J32" s="63"/>
      <c r="K32" s="64"/>
      <c r="L32" s="63">
        <f t="shared" si="2"/>
        <v>0</v>
      </c>
      <c r="M32" s="63"/>
      <c r="N32" s="63">
        <f t="shared" si="3"/>
        <v>0</v>
      </c>
      <c r="O32" s="63">
        <f t="shared" si="4"/>
        <v>0</v>
      </c>
      <c r="P32" s="63">
        <f t="shared" si="5"/>
        <v>0</v>
      </c>
      <c r="Q32" s="65">
        <v>0</v>
      </c>
    </row>
    <row r="33" spans="1:17" s="66" customFormat="1" hidden="1" x14ac:dyDescent="0.2">
      <c r="A33" s="60">
        <v>1371</v>
      </c>
      <c r="B33" s="61" t="s">
        <v>120</v>
      </c>
      <c r="C33" s="62" t="s">
        <v>121</v>
      </c>
      <c r="D33" s="63">
        <v>0</v>
      </c>
      <c r="E33" s="63">
        <v>0</v>
      </c>
      <c r="F33" s="63">
        <f t="shared" si="0"/>
        <v>0</v>
      </c>
      <c r="G33" s="63">
        <v>0</v>
      </c>
      <c r="H33" s="63">
        <v>0</v>
      </c>
      <c r="I33" s="63">
        <f t="shared" si="1"/>
        <v>0</v>
      </c>
      <c r="J33" s="63"/>
      <c r="K33" s="64"/>
      <c r="L33" s="63">
        <f t="shared" si="2"/>
        <v>0</v>
      </c>
      <c r="M33" s="63"/>
      <c r="N33" s="63">
        <f t="shared" si="3"/>
        <v>0</v>
      </c>
      <c r="O33" s="63">
        <f t="shared" si="4"/>
        <v>0</v>
      </c>
      <c r="P33" s="63">
        <f t="shared" si="5"/>
        <v>0</v>
      </c>
      <c r="Q33" s="65">
        <v>0</v>
      </c>
    </row>
    <row r="34" spans="1:17" s="66" customFormat="1" x14ac:dyDescent="0.2">
      <c r="A34" s="60">
        <v>1371</v>
      </c>
      <c r="B34" s="61" t="s">
        <v>122</v>
      </c>
      <c r="C34" s="62" t="s">
        <v>123</v>
      </c>
      <c r="D34" s="63">
        <v>243</v>
      </c>
      <c r="E34" s="63">
        <v>0</v>
      </c>
      <c r="F34" s="63">
        <f t="shared" si="0"/>
        <v>243</v>
      </c>
      <c r="G34" s="63">
        <v>243</v>
      </c>
      <c r="H34" s="63">
        <v>0</v>
      </c>
      <c r="I34" s="63">
        <f t="shared" si="1"/>
        <v>243</v>
      </c>
      <c r="J34" s="63"/>
      <c r="K34" s="64"/>
      <c r="L34" s="63">
        <f t="shared" si="2"/>
        <v>0</v>
      </c>
      <c r="M34" s="63"/>
      <c r="N34" s="63">
        <f t="shared" si="3"/>
        <v>0</v>
      </c>
      <c r="O34" s="63">
        <f t="shared" si="4"/>
        <v>0</v>
      </c>
      <c r="P34" s="63">
        <f t="shared" si="5"/>
        <v>0</v>
      </c>
      <c r="Q34" s="65">
        <v>0</v>
      </c>
    </row>
    <row r="35" spans="1:17" s="66" customFormat="1" hidden="1" x14ac:dyDescent="0.2">
      <c r="A35" s="60">
        <v>1371</v>
      </c>
      <c r="B35" s="61" t="s">
        <v>124</v>
      </c>
      <c r="C35" s="62" t="s">
        <v>125</v>
      </c>
      <c r="D35" s="63">
        <v>0</v>
      </c>
      <c r="E35" s="63">
        <v>0</v>
      </c>
      <c r="F35" s="63">
        <f t="shared" si="0"/>
        <v>0</v>
      </c>
      <c r="G35" s="63">
        <v>0</v>
      </c>
      <c r="H35" s="63">
        <v>0</v>
      </c>
      <c r="I35" s="63">
        <f t="shared" si="1"/>
        <v>0</v>
      </c>
      <c r="J35" s="63"/>
      <c r="K35" s="64"/>
      <c r="L35" s="63">
        <f t="shared" si="2"/>
        <v>0</v>
      </c>
      <c r="M35" s="63"/>
      <c r="N35" s="63">
        <f t="shared" si="3"/>
        <v>0</v>
      </c>
      <c r="O35" s="63">
        <f t="shared" si="4"/>
        <v>0</v>
      </c>
      <c r="P35" s="63">
        <f t="shared" si="5"/>
        <v>0</v>
      </c>
      <c r="Q35" s="65">
        <v>0</v>
      </c>
    </row>
    <row r="36" spans="1:17" s="66" customFormat="1" x14ac:dyDescent="0.2">
      <c r="A36" s="60">
        <v>1371</v>
      </c>
      <c r="B36" s="61" t="s">
        <v>126</v>
      </c>
      <c r="C36" s="62" t="s">
        <v>127</v>
      </c>
      <c r="D36" s="63">
        <v>741</v>
      </c>
      <c r="E36" s="63">
        <v>0</v>
      </c>
      <c r="F36" s="63">
        <f t="shared" si="0"/>
        <v>741</v>
      </c>
      <c r="G36" s="63">
        <v>1092</v>
      </c>
      <c r="H36" s="63">
        <v>0</v>
      </c>
      <c r="I36" s="63">
        <f t="shared" si="1"/>
        <v>1092</v>
      </c>
      <c r="J36" s="63"/>
      <c r="K36" s="64"/>
      <c r="L36" s="63">
        <f t="shared" si="2"/>
        <v>0</v>
      </c>
      <c r="M36" s="63"/>
      <c r="N36" s="63">
        <f t="shared" si="3"/>
        <v>0</v>
      </c>
      <c r="O36" s="63">
        <f t="shared" si="4"/>
        <v>0</v>
      </c>
      <c r="P36" s="63">
        <f t="shared" si="5"/>
        <v>0</v>
      </c>
      <c r="Q36" s="65">
        <v>0</v>
      </c>
    </row>
    <row r="37" spans="1:17" s="66" customFormat="1" hidden="1" x14ac:dyDescent="0.2">
      <c r="A37" s="60">
        <v>1371</v>
      </c>
      <c r="B37" s="61" t="s">
        <v>128</v>
      </c>
      <c r="C37" s="62" t="s">
        <v>129</v>
      </c>
      <c r="D37" s="63">
        <v>0</v>
      </c>
      <c r="E37" s="63">
        <v>0</v>
      </c>
      <c r="F37" s="63">
        <f t="shared" si="0"/>
        <v>0</v>
      </c>
      <c r="G37" s="63">
        <v>0</v>
      </c>
      <c r="H37" s="63">
        <v>0</v>
      </c>
      <c r="I37" s="63">
        <f t="shared" si="1"/>
        <v>0</v>
      </c>
      <c r="J37" s="63"/>
      <c r="K37" s="64"/>
      <c r="L37" s="63">
        <f t="shared" si="2"/>
        <v>0</v>
      </c>
      <c r="M37" s="63"/>
      <c r="N37" s="63">
        <f t="shared" si="3"/>
        <v>0</v>
      </c>
      <c r="O37" s="63">
        <f t="shared" si="4"/>
        <v>0</v>
      </c>
      <c r="P37" s="63">
        <f t="shared" si="5"/>
        <v>0</v>
      </c>
      <c r="Q37" s="65">
        <v>0</v>
      </c>
    </row>
    <row r="38" spans="1:17" s="66" customFormat="1" hidden="1" x14ac:dyDescent="0.2">
      <c r="A38" s="60">
        <v>1371</v>
      </c>
      <c r="B38" s="61" t="s">
        <v>130</v>
      </c>
      <c r="C38" s="62" t="s">
        <v>131</v>
      </c>
      <c r="D38" s="63">
        <v>0</v>
      </c>
      <c r="E38" s="63">
        <v>0</v>
      </c>
      <c r="F38" s="63">
        <f t="shared" si="0"/>
        <v>0</v>
      </c>
      <c r="G38" s="63">
        <v>0</v>
      </c>
      <c r="H38" s="63">
        <v>0</v>
      </c>
      <c r="I38" s="63">
        <f t="shared" si="1"/>
        <v>0</v>
      </c>
      <c r="J38" s="63"/>
      <c r="K38" s="64"/>
      <c r="L38" s="63">
        <f t="shared" si="2"/>
        <v>0</v>
      </c>
      <c r="M38" s="63"/>
      <c r="N38" s="63">
        <f t="shared" si="3"/>
        <v>0</v>
      </c>
      <c r="O38" s="63">
        <f t="shared" si="4"/>
        <v>0</v>
      </c>
      <c r="P38" s="63">
        <f t="shared" si="5"/>
        <v>0</v>
      </c>
      <c r="Q38" s="65">
        <v>0</v>
      </c>
    </row>
    <row r="39" spans="1:17" s="66" customFormat="1" hidden="1" x14ac:dyDescent="0.2">
      <c r="A39" s="60">
        <v>1371</v>
      </c>
      <c r="B39" s="61" t="s">
        <v>132</v>
      </c>
      <c r="C39" s="62" t="s">
        <v>133</v>
      </c>
      <c r="D39" s="63">
        <v>0</v>
      </c>
      <c r="E39" s="63">
        <v>0</v>
      </c>
      <c r="F39" s="63">
        <f t="shared" si="0"/>
        <v>0</v>
      </c>
      <c r="G39" s="63">
        <v>0</v>
      </c>
      <c r="H39" s="63">
        <v>0</v>
      </c>
      <c r="I39" s="63">
        <f t="shared" si="1"/>
        <v>0</v>
      </c>
      <c r="J39" s="63"/>
      <c r="K39" s="64"/>
      <c r="L39" s="63">
        <f t="shared" si="2"/>
        <v>0</v>
      </c>
      <c r="M39" s="63"/>
      <c r="N39" s="63">
        <f t="shared" si="3"/>
        <v>0</v>
      </c>
      <c r="O39" s="63">
        <f t="shared" si="4"/>
        <v>0</v>
      </c>
      <c r="P39" s="63">
        <f t="shared" si="5"/>
        <v>0</v>
      </c>
      <c r="Q39" s="65">
        <v>0</v>
      </c>
    </row>
    <row r="40" spans="1:17" s="66" customFormat="1" hidden="1" x14ac:dyDescent="0.2">
      <c r="A40" s="60">
        <v>1371</v>
      </c>
      <c r="B40" s="61" t="s">
        <v>134</v>
      </c>
      <c r="C40" s="62" t="s">
        <v>135</v>
      </c>
      <c r="D40" s="63">
        <v>0</v>
      </c>
      <c r="E40" s="63">
        <v>0</v>
      </c>
      <c r="F40" s="63">
        <f t="shared" si="0"/>
        <v>0</v>
      </c>
      <c r="G40" s="63">
        <v>0</v>
      </c>
      <c r="H40" s="63">
        <v>0</v>
      </c>
      <c r="I40" s="63">
        <f t="shared" si="1"/>
        <v>0</v>
      </c>
      <c r="J40" s="63"/>
      <c r="K40" s="64"/>
      <c r="L40" s="63">
        <f t="shared" si="2"/>
        <v>0</v>
      </c>
      <c r="M40" s="63"/>
      <c r="N40" s="63">
        <f t="shared" si="3"/>
        <v>0</v>
      </c>
      <c r="O40" s="63">
        <f t="shared" si="4"/>
        <v>0</v>
      </c>
      <c r="P40" s="63">
        <f t="shared" si="5"/>
        <v>0</v>
      </c>
      <c r="Q40" s="65">
        <v>0</v>
      </c>
    </row>
    <row r="41" spans="1:17" s="66" customFormat="1" hidden="1" x14ac:dyDescent="0.2">
      <c r="A41" s="60">
        <v>1371</v>
      </c>
      <c r="B41" s="61" t="s">
        <v>136</v>
      </c>
      <c r="C41" s="62" t="s">
        <v>137</v>
      </c>
      <c r="D41" s="63">
        <v>0</v>
      </c>
      <c r="E41" s="63">
        <v>0</v>
      </c>
      <c r="F41" s="63">
        <f t="shared" si="0"/>
        <v>0</v>
      </c>
      <c r="G41" s="63">
        <v>0</v>
      </c>
      <c r="H41" s="63">
        <v>0</v>
      </c>
      <c r="I41" s="63">
        <f t="shared" si="1"/>
        <v>0</v>
      </c>
      <c r="J41" s="63"/>
      <c r="K41" s="64"/>
      <c r="L41" s="63">
        <f t="shared" si="2"/>
        <v>0</v>
      </c>
      <c r="M41" s="63"/>
      <c r="N41" s="63">
        <f t="shared" si="3"/>
        <v>0</v>
      </c>
      <c r="O41" s="63">
        <f t="shared" si="4"/>
        <v>0</v>
      </c>
      <c r="P41" s="63">
        <f t="shared" si="5"/>
        <v>0</v>
      </c>
      <c r="Q41" s="65">
        <v>0</v>
      </c>
    </row>
    <row r="42" spans="1:17" s="66" customFormat="1" hidden="1" x14ac:dyDescent="0.2">
      <c r="A42" s="60">
        <v>1371</v>
      </c>
      <c r="B42" s="61" t="s">
        <v>138</v>
      </c>
      <c r="C42" s="62" t="s">
        <v>139</v>
      </c>
      <c r="D42" s="63">
        <v>0</v>
      </c>
      <c r="E42" s="63">
        <v>0</v>
      </c>
      <c r="F42" s="63">
        <f t="shared" si="0"/>
        <v>0</v>
      </c>
      <c r="G42" s="63">
        <v>0</v>
      </c>
      <c r="H42" s="63">
        <v>0</v>
      </c>
      <c r="I42" s="63">
        <f t="shared" si="1"/>
        <v>0</v>
      </c>
      <c r="J42" s="63"/>
      <c r="K42" s="64"/>
      <c r="L42" s="63">
        <f t="shared" si="2"/>
        <v>0</v>
      </c>
      <c r="M42" s="63"/>
      <c r="N42" s="63">
        <f t="shared" si="3"/>
        <v>0</v>
      </c>
      <c r="O42" s="63">
        <f t="shared" si="4"/>
        <v>0</v>
      </c>
      <c r="P42" s="63">
        <f t="shared" si="5"/>
        <v>0</v>
      </c>
      <c r="Q42" s="65">
        <v>0</v>
      </c>
    </row>
    <row r="43" spans="1:17" s="66" customFormat="1" hidden="1" x14ac:dyDescent="0.2">
      <c r="A43" s="60">
        <v>1371</v>
      </c>
      <c r="B43" s="61" t="s">
        <v>140</v>
      </c>
      <c r="C43" s="62" t="s">
        <v>141</v>
      </c>
      <c r="D43" s="63">
        <v>0</v>
      </c>
      <c r="E43" s="63">
        <v>0</v>
      </c>
      <c r="F43" s="63">
        <f t="shared" si="0"/>
        <v>0</v>
      </c>
      <c r="G43" s="63">
        <v>0</v>
      </c>
      <c r="H43" s="63">
        <v>0</v>
      </c>
      <c r="I43" s="63">
        <f t="shared" si="1"/>
        <v>0</v>
      </c>
      <c r="J43" s="63"/>
      <c r="K43" s="64"/>
      <c r="L43" s="63">
        <f t="shared" si="2"/>
        <v>0</v>
      </c>
      <c r="M43" s="63"/>
      <c r="N43" s="63">
        <f t="shared" si="3"/>
        <v>0</v>
      </c>
      <c r="O43" s="63">
        <f t="shared" si="4"/>
        <v>0</v>
      </c>
      <c r="P43" s="63">
        <f t="shared" si="5"/>
        <v>0</v>
      </c>
      <c r="Q43" s="65">
        <v>0</v>
      </c>
    </row>
    <row r="44" spans="1:17" s="66" customFormat="1" hidden="1" x14ac:dyDescent="0.2">
      <c r="A44" s="60">
        <v>1371</v>
      </c>
      <c r="B44" s="61" t="s">
        <v>142</v>
      </c>
      <c r="C44" s="62" t="s">
        <v>143</v>
      </c>
      <c r="D44" s="63">
        <v>0</v>
      </c>
      <c r="E44" s="63">
        <v>0</v>
      </c>
      <c r="F44" s="63">
        <f t="shared" si="0"/>
        <v>0</v>
      </c>
      <c r="G44" s="63">
        <v>0</v>
      </c>
      <c r="H44" s="63">
        <v>0</v>
      </c>
      <c r="I44" s="63">
        <f t="shared" si="1"/>
        <v>0</v>
      </c>
      <c r="J44" s="63"/>
      <c r="K44" s="64"/>
      <c r="L44" s="63">
        <f t="shared" si="2"/>
        <v>0</v>
      </c>
      <c r="M44" s="63"/>
      <c r="N44" s="63">
        <f t="shared" si="3"/>
        <v>0</v>
      </c>
      <c r="O44" s="63">
        <f t="shared" si="4"/>
        <v>0</v>
      </c>
      <c r="P44" s="63">
        <f t="shared" si="5"/>
        <v>0</v>
      </c>
      <c r="Q44" s="65">
        <v>0</v>
      </c>
    </row>
    <row r="45" spans="1:17" s="66" customFormat="1" hidden="1" x14ac:dyDescent="0.2">
      <c r="A45" s="60">
        <v>1371</v>
      </c>
      <c r="B45" s="61" t="s">
        <v>144</v>
      </c>
      <c r="C45" s="62" t="s">
        <v>145</v>
      </c>
      <c r="D45" s="63">
        <v>0</v>
      </c>
      <c r="E45" s="63">
        <v>0</v>
      </c>
      <c r="F45" s="63">
        <f t="shared" si="0"/>
        <v>0</v>
      </c>
      <c r="G45" s="63">
        <v>0</v>
      </c>
      <c r="H45" s="63">
        <v>0</v>
      </c>
      <c r="I45" s="63">
        <f t="shared" si="1"/>
        <v>0</v>
      </c>
      <c r="J45" s="63"/>
      <c r="K45" s="64"/>
      <c r="L45" s="63">
        <f t="shared" si="2"/>
        <v>0</v>
      </c>
      <c r="M45" s="63"/>
      <c r="N45" s="63">
        <f t="shared" si="3"/>
        <v>0</v>
      </c>
      <c r="O45" s="63">
        <f t="shared" si="4"/>
        <v>0</v>
      </c>
      <c r="P45" s="63">
        <f t="shared" si="5"/>
        <v>0</v>
      </c>
      <c r="Q45" s="65">
        <v>0</v>
      </c>
    </row>
    <row r="46" spans="1:17" s="66" customFormat="1" hidden="1" x14ac:dyDescent="0.2">
      <c r="A46" s="60">
        <v>1371</v>
      </c>
      <c r="B46" s="61" t="s">
        <v>146</v>
      </c>
      <c r="C46" s="62" t="s">
        <v>147</v>
      </c>
      <c r="D46" s="63">
        <v>0</v>
      </c>
      <c r="E46" s="63">
        <v>0</v>
      </c>
      <c r="F46" s="63">
        <f t="shared" si="0"/>
        <v>0</v>
      </c>
      <c r="G46" s="63">
        <v>0</v>
      </c>
      <c r="H46" s="63">
        <v>0</v>
      </c>
      <c r="I46" s="63">
        <f t="shared" si="1"/>
        <v>0</v>
      </c>
      <c r="J46" s="63"/>
      <c r="K46" s="64"/>
      <c r="L46" s="63">
        <f t="shared" si="2"/>
        <v>0</v>
      </c>
      <c r="M46" s="63"/>
      <c r="N46" s="63">
        <f t="shared" si="3"/>
        <v>0</v>
      </c>
      <c r="O46" s="63">
        <f t="shared" si="4"/>
        <v>0</v>
      </c>
      <c r="P46" s="63">
        <f t="shared" si="5"/>
        <v>0</v>
      </c>
      <c r="Q46" s="65">
        <v>0</v>
      </c>
    </row>
    <row r="47" spans="1:17" s="66" customFormat="1" hidden="1" x14ac:dyDescent="0.2">
      <c r="A47" s="60">
        <v>1371</v>
      </c>
      <c r="B47" s="61" t="s">
        <v>148</v>
      </c>
      <c r="C47" s="62" t="s">
        <v>149</v>
      </c>
      <c r="D47" s="63">
        <v>0</v>
      </c>
      <c r="E47" s="63">
        <v>0</v>
      </c>
      <c r="F47" s="63">
        <f t="shared" si="0"/>
        <v>0</v>
      </c>
      <c r="G47" s="63">
        <v>0</v>
      </c>
      <c r="H47" s="63">
        <v>0</v>
      </c>
      <c r="I47" s="63">
        <f t="shared" si="1"/>
        <v>0</v>
      </c>
      <c r="J47" s="63"/>
      <c r="K47" s="64"/>
      <c r="L47" s="63">
        <f t="shared" si="2"/>
        <v>0</v>
      </c>
      <c r="M47" s="63"/>
      <c r="N47" s="63">
        <f t="shared" si="3"/>
        <v>0</v>
      </c>
      <c r="O47" s="63">
        <f t="shared" si="4"/>
        <v>0</v>
      </c>
      <c r="P47" s="63">
        <f t="shared" si="5"/>
        <v>0</v>
      </c>
      <c r="Q47" s="65">
        <v>0</v>
      </c>
    </row>
    <row r="48" spans="1:17" s="66" customFormat="1" hidden="1" x14ac:dyDescent="0.2">
      <c r="A48" s="60">
        <v>1371</v>
      </c>
      <c r="B48" s="61" t="s">
        <v>150</v>
      </c>
      <c r="C48" s="62" t="s">
        <v>151</v>
      </c>
      <c r="D48" s="63">
        <v>0</v>
      </c>
      <c r="E48" s="63">
        <v>0</v>
      </c>
      <c r="F48" s="63">
        <f t="shared" si="0"/>
        <v>0</v>
      </c>
      <c r="G48" s="63">
        <v>0</v>
      </c>
      <c r="H48" s="63">
        <v>0</v>
      </c>
      <c r="I48" s="63">
        <f t="shared" si="1"/>
        <v>0</v>
      </c>
      <c r="J48" s="63"/>
      <c r="K48" s="64"/>
      <c r="L48" s="63">
        <f t="shared" si="2"/>
        <v>0</v>
      </c>
      <c r="M48" s="63"/>
      <c r="N48" s="63">
        <f t="shared" si="3"/>
        <v>0</v>
      </c>
      <c r="O48" s="63">
        <f t="shared" si="4"/>
        <v>0</v>
      </c>
      <c r="P48" s="63">
        <f t="shared" si="5"/>
        <v>0</v>
      </c>
      <c r="Q48" s="65">
        <v>0</v>
      </c>
    </row>
    <row r="49" spans="1:17" s="66" customFormat="1" x14ac:dyDescent="0.2">
      <c r="A49" s="60">
        <v>1371</v>
      </c>
      <c r="B49" s="61" t="s">
        <v>152</v>
      </c>
      <c r="C49" s="62" t="s">
        <v>153</v>
      </c>
      <c r="D49" s="63">
        <v>55556</v>
      </c>
      <c r="E49" s="63">
        <v>0</v>
      </c>
      <c r="F49" s="63">
        <f t="shared" si="0"/>
        <v>55556</v>
      </c>
      <c r="G49" s="63">
        <v>59911</v>
      </c>
      <c r="H49" s="63">
        <v>0</v>
      </c>
      <c r="I49" s="63">
        <f t="shared" si="1"/>
        <v>59911</v>
      </c>
      <c r="J49" s="63"/>
      <c r="K49" s="64"/>
      <c r="L49" s="63">
        <f t="shared" si="2"/>
        <v>0</v>
      </c>
      <c r="M49" s="63"/>
      <c r="N49" s="63">
        <f t="shared" si="3"/>
        <v>0</v>
      </c>
      <c r="O49" s="63">
        <f t="shared" si="4"/>
        <v>0</v>
      </c>
      <c r="P49" s="63">
        <f t="shared" si="5"/>
        <v>0</v>
      </c>
      <c r="Q49" s="65">
        <v>0</v>
      </c>
    </row>
    <row r="50" spans="1:17" s="66" customFormat="1" x14ac:dyDescent="0.2">
      <c r="A50" s="60">
        <v>1371</v>
      </c>
      <c r="B50" s="61" t="s">
        <v>154</v>
      </c>
      <c r="C50" s="62" t="s">
        <v>155</v>
      </c>
      <c r="D50" s="63">
        <f>32141-289-1</f>
        <v>31851</v>
      </c>
      <c r="E50" s="63">
        <v>0</v>
      </c>
      <c r="F50" s="63">
        <f t="shared" si="0"/>
        <v>31851</v>
      </c>
      <c r="G50" s="63">
        <f>34183-327</f>
        <v>33856</v>
      </c>
      <c r="H50" s="63">
        <v>0</v>
      </c>
      <c r="I50" s="63">
        <f t="shared" si="1"/>
        <v>33856</v>
      </c>
      <c r="J50" s="63"/>
      <c r="K50" s="64"/>
      <c r="L50" s="63">
        <f t="shared" si="2"/>
        <v>0</v>
      </c>
      <c r="M50" s="63"/>
      <c r="N50" s="63">
        <f t="shared" si="3"/>
        <v>0</v>
      </c>
      <c r="O50" s="63">
        <f t="shared" si="4"/>
        <v>0</v>
      </c>
      <c r="P50" s="63">
        <f t="shared" si="5"/>
        <v>0</v>
      </c>
      <c r="Q50" s="65">
        <v>0</v>
      </c>
    </row>
    <row r="51" spans="1:17" s="66" customFormat="1" hidden="1" x14ac:dyDescent="0.2">
      <c r="A51" s="60">
        <v>1371</v>
      </c>
      <c r="B51" s="61" t="s">
        <v>156</v>
      </c>
      <c r="C51" s="62" t="s">
        <v>157</v>
      </c>
      <c r="D51" s="63">
        <v>0</v>
      </c>
      <c r="E51" s="63">
        <v>0</v>
      </c>
      <c r="F51" s="63">
        <f t="shared" si="0"/>
        <v>0</v>
      </c>
      <c r="G51" s="63">
        <v>0</v>
      </c>
      <c r="H51" s="63">
        <v>0</v>
      </c>
      <c r="I51" s="63">
        <f t="shared" si="1"/>
        <v>0</v>
      </c>
      <c r="J51" s="63"/>
      <c r="K51" s="64"/>
      <c r="L51" s="63">
        <f t="shared" si="2"/>
        <v>0</v>
      </c>
      <c r="M51" s="63"/>
      <c r="N51" s="63">
        <f t="shared" si="3"/>
        <v>0</v>
      </c>
      <c r="O51" s="63">
        <f t="shared" si="4"/>
        <v>0</v>
      </c>
      <c r="P51" s="63">
        <f t="shared" si="5"/>
        <v>0</v>
      </c>
      <c r="Q51" s="65">
        <v>0</v>
      </c>
    </row>
    <row r="52" spans="1:17" s="66" customFormat="1" hidden="1" x14ac:dyDescent="0.2">
      <c r="A52" s="60">
        <v>1371</v>
      </c>
      <c r="B52" s="61" t="s">
        <v>158</v>
      </c>
      <c r="C52" s="62" t="s">
        <v>159</v>
      </c>
      <c r="D52" s="63">
        <v>0</v>
      </c>
      <c r="E52" s="63">
        <v>0</v>
      </c>
      <c r="F52" s="63">
        <f t="shared" si="0"/>
        <v>0</v>
      </c>
      <c r="G52" s="63">
        <v>0</v>
      </c>
      <c r="H52" s="63">
        <v>0</v>
      </c>
      <c r="I52" s="63">
        <f t="shared" si="1"/>
        <v>0</v>
      </c>
      <c r="J52" s="63"/>
      <c r="K52" s="64"/>
      <c r="L52" s="63">
        <f t="shared" si="2"/>
        <v>0</v>
      </c>
      <c r="M52" s="63"/>
      <c r="N52" s="63">
        <f t="shared" si="3"/>
        <v>0</v>
      </c>
      <c r="O52" s="63">
        <f t="shared" si="4"/>
        <v>0</v>
      </c>
      <c r="P52" s="63">
        <f t="shared" si="5"/>
        <v>0</v>
      </c>
      <c r="Q52" s="65">
        <v>0</v>
      </c>
    </row>
    <row r="53" spans="1:17" s="66" customFormat="1" hidden="1" x14ac:dyDescent="0.2">
      <c r="A53" s="60">
        <v>1371</v>
      </c>
      <c r="B53" s="61" t="s">
        <v>160</v>
      </c>
      <c r="C53" s="62" t="s">
        <v>161</v>
      </c>
      <c r="D53" s="63">
        <v>0</v>
      </c>
      <c r="E53" s="63">
        <v>0</v>
      </c>
      <c r="F53" s="63">
        <f t="shared" si="0"/>
        <v>0</v>
      </c>
      <c r="G53" s="63">
        <v>0</v>
      </c>
      <c r="H53" s="63">
        <v>0</v>
      </c>
      <c r="I53" s="63">
        <f t="shared" si="1"/>
        <v>0</v>
      </c>
      <c r="J53" s="63"/>
      <c r="K53" s="64"/>
      <c r="L53" s="63">
        <f t="shared" si="2"/>
        <v>0</v>
      </c>
      <c r="M53" s="63"/>
      <c r="N53" s="63">
        <f t="shared" si="3"/>
        <v>0</v>
      </c>
      <c r="O53" s="63">
        <f t="shared" si="4"/>
        <v>0</v>
      </c>
      <c r="P53" s="63">
        <f t="shared" si="5"/>
        <v>0</v>
      </c>
      <c r="Q53" s="65">
        <v>0</v>
      </c>
    </row>
    <row r="54" spans="1:17" s="66" customFormat="1" hidden="1" x14ac:dyDescent="0.2">
      <c r="A54" s="60">
        <v>1371</v>
      </c>
      <c r="B54" s="61" t="s">
        <v>162</v>
      </c>
      <c r="C54" s="62" t="s">
        <v>163</v>
      </c>
      <c r="D54" s="63">
        <v>0</v>
      </c>
      <c r="E54" s="63">
        <v>0</v>
      </c>
      <c r="F54" s="63">
        <f t="shared" si="0"/>
        <v>0</v>
      </c>
      <c r="G54" s="63">
        <v>0</v>
      </c>
      <c r="H54" s="63">
        <v>0</v>
      </c>
      <c r="I54" s="63">
        <f t="shared" si="1"/>
        <v>0</v>
      </c>
      <c r="J54" s="63"/>
      <c r="K54" s="64"/>
      <c r="L54" s="63">
        <f t="shared" si="2"/>
        <v>0</v>
      </c>
      <c r="M54" s="63"/>
      <c r="N54" s="63">
        <f t="shared" si="3"/>
        <v>0</v>
      </c>
      <c r="O54" s="63">
        <f t="shared" si="4"/>
        <v>0</v>
      </c>
      <c r="P54" s="63">
        <f t="shared" si="5"/>
        <v>0</v>
      </c>
      <c r="Q54" s="65">
        <v>0</v>
      </c>
    </row>
    <row r="55" spans="1:17" s="66" customFormat="1" hidden="1" x14ac:dyDescent="0.2">
      <c r="A55" s="60">
        <v>1371</v>
      </c>
      <c r="B55" s="61" t="s">
        <v>164</v>
      </c>
      <c r="C55" s="62" t="s">
        <v>165</v>
      </c>
      <c r="D55" s="63">
        <v>0</v>
      </c>
      <c r="E55" s="63">
        <v>0</v>
      </c>
      <c r="F55" s="63">
        <f t="shared" si="0"/>
        <v>0</v>
      </c>
      <c r="G55" s="63">
        <v>0</v>
      </c>
      <c r="H55" s="63">
        <v>0</v>
      </c>
      <c r="I55" s="63">
        <f t="shared" si="1"/>
        <v>0</v>
      </c>
      <c r="J55" s="63"/>
      <c r="K55" s="64"/>
      <c r="L55" s="63">
        <f t="shared" si="2"/>
        <v>0</v>
      </c>
      <c r="M55" s="63"/>
      <c r="N55" s="63">
        <f t="shared" si="3"/>
        <v>0</v>
      </c>
      <c r="O55" s="63">
        <f t="shared" si="4"/>
        <v>0</v>
      </c>
      <c r="P55" s="63">
        <f t="shared" si="5"/>
        <v>0</v>
      </c>
      <c r="Q55" s="65">
        <v>0</v>
      </c>
    </row>
    <row r="56" spans="1:17" s="66" customFormat="1" hidden="1" x14ac:dyDescent="0.2">
      <c r="A56" s="60">
        <v>1371</v>
      </c>
      <c r="B56" s="61" t="s">
        <v>166</v>
      </c>
      <c r="C56" s="62" t="s">
        <v>167</v>
      </c>
      <c r="D56" s="63">
        <v>0</v>
      </c>
      <c r="E56" s="63">
        <v>0</v>
      </c>
      <c r="F56" s="63">
        <f t="shared" si="0"/>
        <v>0</v>
      </c>
      <c r="G56" s="63">
        <v>0</v>
      </c>
      <c r="H56" s="63">
        <v>0</v>
      </c>
      <c r="I56" s="63">
        <f t="shared" si="1"/>
        <v>0</v>
      </c>
      <c r="J56" s="63"/>
      <c r="K56" s="64"/>
      <c r="L56" s="63">
        <f t="shared" si="2"/>
        <v>0</v>
      </c>
      <c r="M56" s="63"/>
      <c r="N56" s="63">
        <f t="shared" si="3"/>
        <v>0</v>
      </c>
      <c r="O56" s="63">
        <f t="shared" si="4"/>
        <v>0</v>
      </c>
      <c r="P56" s="63">
        <f t="shared" si="5"/>
        <v>0</v>
      </c>
      <c r="Q56" s="65">
        <v>0</v>
      </c>
    </row>
    <row r="57" spans="1:17" s="66" customFormat="1" hidden="1" x14ac:dyDescent="0.2">
      <c r="A57" s="60">
        <v>1371</v>
      </c>
      <c r="B57" s="61" t="s">
        <v>168</v>
      </c>
      <c r="C57" s="62" t="s">
        <v>169</v>
      </c>
      <c r="D57" s="63">
        <v>0</v>
      </c>
      <c r="E57" s="63">
        <v>0</v>
      </c>
      <c r="F57" s="63">
        <f t="shared" si="0"/>
        <v>0</v>
      </c>
      <c r="G57" s="63">
        <v>0</v>
      </c>
      <c r="H57" s="63">
        <v>0</v>
      </c>
      <c r="I57" s="63">
        <f t="shared" si="1"/>
        <v>0</v>
      </c>
      <c r="J57" s="63"/>
      <c r="K57" s="64"/>
      <c r="L57" s="63">
        <f t="shared" si="2"/>
        <v>0</v>
      </c>
      <c r="M57" s="63"/>
      <c r="N57" s="63">
        <f t="shared" si="3"/>
        <v>0</v>
      </c>
      <c r="O57" s="63">
        <f t="shared" si="4"/>
        <v>0</v>
      </c>
      <c r="P57" s="63">
        <f t="shared" si="5"/>
        <v>0</v>
      </c>
      <c r="Q57" s="65">
        <v>0</v>
      </c>
    </row>
    <row r="58" spans="1:17" s="66" customFormat="1" hidden="1" x14ac:dyDescent="0.2">
      <c r="A58" s="60">
        <v>1371</v>
      </c>
      <c r="B58" s="61" t="s">
        <v>170</v>
      </c>
      <c r="C58" s="62" t="s">
        <v>171</v>
      </c>
      <c r="D58" s="63">
        <v>0</v>
      </c>
      <c r="E58" s="63">
        <v>0</v>
      </c>
      <c r="F58" s="63">
        <f t="shared" si="0"/>
        <v>0</v>
      </c>
      <c r="G58" s="63">
        <v>0</v>
      </c>
      <c r="H58" s="63">
        <v>0</v>
      </c>
      <c r="I58" s="63">
        <f t="shared" si="1"/>
        <v>0</v>
      </c>
      <c r="J58" s="63"/>
      <c r="K58" s="64"/>
      <c r="L58" s="63">
        <f t="shared" si="2"/>
        <v>0</v>
      </c>
      <c r="M58" s="63"/>
      <c r="N58" s="63">
        <f t="shared" si="3"/>
        <v>0</v>
      </c>
      <c r="O58" s="63">
        <f t="shared" si="4"/>
        <v>0</v>
      </c>
      <c r="P58" s="63">
        <f t="shared" si="5"/>
        <v>0</v>
      </c>
      <c r="Q58" s="65">
        <v>0</v>
      </c>
    </row>
    <row r="59" spans="1:17" s="66" customFormat="1" hidden="1" x14ac:dyDescent="0.2">
      <c r="A59" s="60">
        <v>1371</v>
      </c>
      <c r="B59" s="61" t="s">
        <v>172</v>
      </c>
      <c r="C59" s="62" t="s">
        <v>173</v>
      </c>
      <c r="D59" s="63">
        <v>0</v>
      </c>
      <c r="E59" s="63">
        <v>0</v>
      </c>
      <c r="F59" s="63">
        <f t="shared" si="0"/>
        <v>0</v>
      </c>
      <c r="G59" s="63">
        <v>0</v>
      </c>
      <c r="H59" s="63">
        <v>0</v>
      </c>
      <c r="I59" s="63">
        <f t="shared" si="1"/>
        <v>0</v>
      </c>
      <c r="J59" s="63"/>
      <c r="K59" s="64"/>
      <c r="L59" s="63">
        <f t="shared" si="2"/>
        <v>0</v>
      </c>
      <c r="M59" s="63"/>
      <c r="N59" s="63">
        <f t="shared" si="3"/>
        <v>0</v>
      </c>
      <c r="O59" s="63">
        <f t="shared" si="4"/>
        <v>0</v>
      </c>
      <c r="P59" s="63">
        <f t="shared" si="5"/>
        <v>0</v>
      </c>
      <c r="Q59" s="65">
        <v>0</v>
      </c>
    </row>
    <row r="60" spans="1:17" s="66" customFormat="1" x14ac:dyDescent="0.2">
      <c r="A60" s="60">
        <v>1371</v>
      </c>
      <c r="B60" s="61" t="s">
        <v>174</v>
      </c>
      <c r="C60" s="62" t="s">
        <v>175</v>
      </c>
      <c r="D60" s="63">
        <v>875</v>
      </c>
      <c r="E60" s="63">
        <v>0</v>
      </c>
      <c r="F60" s="63">
        <f t="shared" si="0"/>
        <v>875</v>
      </c>
      <c r="G60" s="63">
        <v>875</v>
      </c>
      <c r="H60" s="63">
        <v>0</v>
      </c>
      <c r="I60" s="63">
        <f t="shared" si="1"/>
        <v>875</v>
      </c>
      <c r="J60" s="63"/>
      <c r="K60" s="64"/>
      <c r="L60" s="63">
        <f t="shared" si="2"/>
        <v>0</v>
      </c>
      <c r="M60" s="63"/>
      <c r="N60" s="63">
        <f t="shared" si="3"/>
        <v>0</v>
      </c>
      <c r="O60" s="63">
        <f t="shared" si="4"/>
        <v>0</v>
      </c>
      <c r="P60" s="63">
        <f t="shared" si="5"/>
        <v>0</v>
      </c>
      <c r="Q60" s="65">
        <v>0</v>
      </c>
    </row>
    <row r="61" spans="1:17" s="66" customFormat="1" hidden="1" x14ac:dyDescent="0.2">
      <c r="A61" s="60">
        <v>1371</v>
      </c>
      <c r="B61" s="61" t="s">
        <v>176</v>
      </c>
      <c r="C61" s="62" t="s">
        <v>177</v>
      </c>
      <c r="D61" s="63">
        <v>0</v>
      </c>
      <c r="E61" s="63">
        <v>0</v>
      </c>
      <c r="F61" s="63">
        <f t="shared" si="0"/>
        <v>0</v>
      </c>
      <c r="G61" s="63">
        <v>0</v>
      </c>
      <c r="H61" s="63">
        <v>0</v>
      </c>
      <c r="I61" s="63">
        <f t="shared" si="1"/>
        <v>0</v>
      </c>
      <c r="J61" s="63"/>
      <c r="K61" s="64"/>
      <c r="L61" s="63">
        <f t="shared" si="2"/>
        <v>0</v>
      </c>
      <c r="M61" s="63"/>
      <c r="N61" s="63">
        <f t="shared" si="3"/>
        <v>0</v>
      </c>
      <c r="O61" s="63">
        <f t="shared" si="4"/>
        <v>0</v>
      </c>
      <c r="P61" s="63">
        <f t="shared" si="5"/>
        <v>0</v>
      </c>
      <c r="Q61" s="65">
        <v>0</v>
      </c>
    </row>
    <row r="62" spans="1:17" s="66" customFormat="1" hidden="1" x14ac:dyDescent="0.2">
      <c r="A62" s="60">
        <v>1371</v>
      </c>
      <c r="B62" s="61" t="s">
        <v>178</v>
      </c>
      <c r="C62" s="62" t="s">
        <v>179</v>
      </c>
      <c r="D62" s="63">
        <v>0</v>
      </c>
      <c r="E62" s="63">
        <v>0</v>
      </c>
      <c r="F62" s="63">
        <f t="shared" si="0"/>
        <v>0</v>
      </c>
      <c r="G62" s="63">
        <v>0</v>
      </c>
      <c r="H62" s="63">
        <v>0</v>
      </c>
      <c r="I62" s="63">
        <f t="shared" si="1"/>
        <v>0</v>
      </c>
      <c r="J62" s="63"/>
      <c r="K62" s="64"/>
      <c r="L62" s="63">
        <f t="shared" si="2"/>
        <v>0</v>
      </c>
      <c r="M62" s="63"/>
      <c r="N62" s="63">
        <f t="shared" si="3"/>
        <v>0</v>
      </c>
      <c r="O62" s="63">
        <f t="shared" si="4"/>
        <v>0</v>
      </c>
      <c r="P62" s="63">
        <f t="shared" si="5"/>
        <v>0</v>
      </c>
      <c r="Q62" s="65">
        <v>0</v>
      </c>
    </row>
    <row r="63" spans="1:17" s="66" customFormat="1" x14ac:dyDescent="0.2">
      <c r="A63" s="60">
        <v>1371</v>
      </c>
      <c r="B63" s="61" t="s">
        <v>180</v>
      </c>
      <c r="C63" s="62" t="s">
        <v>181</v>
      </c>
      <c r="D63" s="63">
        <v>0</v>
      </c>
      <c r="E63" s="63">
        <v>620000</v>
      </c>
      <c r="F63" s="63">
        <f t="shared" si="0"/>
        <v>620000</v>
      </c>
      <c r="G63" s="63">
        <v>0</v>
      </c>
      <c r="H63" s="63">
        <v>900000</v>
      </c>
      <c r="I63" s="63">
        <f t="shared" si="1"/>
        <v>900000</v>
      </c>
      <c r="J63" s="63"/>
      <c r="K63" s="64"/>
      <c r="L63" s="63">
        <f t="shared" si="2"/>
        <v>620000</v>
      </c>
      <c r="M63" s="63"/>
      <c r="N63" s="63">
        <v>0</v>
      </c>
      <c r="O63" s="63">
        <f t="shared" si="4"/>
        <v>900000</v>
      </c>
      <c r="P63" s="63">
        <v>0</v>
      </c>
      <c r="Q63" s="65">
        <v>0</v>
      </c>
    </row>
    <row r="64" spans="1:17" s="66" customFormat="1" hidden="1" x14ac:dyDescent="0.2">
      <c r="A64" s="60">
        <v>1371</v>
      </c>
      <c r="B64" s="61" t="s">
        <v>182</v>
      </c>
      <c r="C64" s="62" t="s">
        <v>183</v>
      </c>
      <c r="D64" s="63">
        <v>0</v>
      </c>
      <c r="E64" s="63">
        <v>0</v>
      </c>
      <c r="F64" s="63">
        <f t="shared" si="0"/>
        <v>0</v>
      </c>
      <c r="G64" s="63">
        <v>0</v>
      </c>
      <c r="H64" s="63">
        <v>0</v>
      </c>
      <c r="I64" s="63">
        <f t="shared" si="1"/>
        <v>0</v>
      </c>
      <c r="J64" s="63"/>
      <c r="K64" s="64"/>
      <c r="L64" s="63">
        <f t="shared" si="2"/>
        <v>0</v>
      </c>
      <c r="M64" s="63"/>
      <c r="N64" s="63">
        <f t="shared" si="3"/>
        <v>0</v>
      </c>
      <c r="O64" s="63">
        <f t="shared" si="4"/>
        <v>0</v>
      </c>
      <c r="P64" s="63">
        <f t="shared" si="5"/>
        <v>0</v>
      </c>
      <c r="Q64" s="65">
        <v>0</v>
      </c>
    </row>
    <row r="65" spans="1:17" s="66" customFormat="1" hidden="1" x14ac:dyDescent="0.2">
      <c r="A65" s="60">
        <v>1371</v>
      </c>
      <c r="B65" s="61" t="s">
        <v>184</v>
      </c>
      <c r="C65" s="62" t="s">
        <v>185</v>
      </c>
      <c r="D65" s="63">
        <v>0</v>
      </c>
      <c r="E65" s="63">
        <v>0</v>
      </c>
      <c r="F65" s="63">
        <f t="shared" si="0"/>
        <v>0</v>
      </c>
      <c r="G65" s="63">
        <v>0</v>
      </c>
      <c r="H65" s="63">
        <v>0</v>
      </c>
      <c r="I65" s="63">
        <f t="shared" si="1"/>
        <v>0</v>
      </c>
      <c r="J65" s="63"/>
      <c r="K65" s="64"/>
      <c r="L65" s="63">
        <f t="shared" si="2"/>
        <v>0</v>
      </c>
      <c r="M65" s="63"/>
      <c r="N65" s="63">
        <f t="shared" si="3"/>
        <v>0</v>
      </c>
      <c r="O65" s="63">
        <f t="shared" si="4"/>
        <v>0</v>
      </c>
      <c r="P65" s="63">
        <f t="shared" si="5"/>
        <v>0</v>
      </c>
      <c r="Q65" s="65">
        <v>0</v>
      </c>
    </row>
    <row r="66" spans="1:17" s="66" customFormat="1" hidden="1" x14ac:dyDescent="0.2">
      <c r="A66" s="60">
        <v>1371</v>
      </c>
      <c r="B66" s="61" t="s">
        <v>186</v>
      </c>
      <c r="C66" s="62" t="s">
        <v>187</v>
      </c>
      <c r="D66" s="63">
        <v>0</v>
      </c>
      <c r="E66" s="63">
        <v>0</v>
      </c>
      <c r="F66" s="63">
        <f t="shared" si="0"/>
        <v>0</v>
      </c>
      <c r="G66" s="63">
        <v>0</v>
      </c>
      <c r="H66" s="63">
        <v>0</v>
      </c>
      <c r="I66" s="63">
        <f t="shared" si="1"/>
        <v>0</v>
      </c>
      <c r="J66" s="63"/>
      <c r="K66" s="64"/>
      <c r="L66" s="63">
        <f t="shared" si="2"/>
        <v>0</v>
      </c>
      <c r="M66" s="63"/>
      <c r="N66" s="63">
        <f t="shared" si="3"/>
        <v>0</v>
      </c>
      <c r="O66" s="63">
        <f t="shared" si="4"/>
        <v>0</v>
      </c>
      <c r="P66" s="63">
        <f t="shared" si="5"/>
        <v>0</v>
      </c>
      <c r="Q66" s="65">
        <v>0</v>
      </c>
    </row>
    <row r="67" spans="1:17" s="66" customFormat="1" hidden="1" x14ac:dyDescent="0.2">
      <c r="A67" s="60">
        <v>1371</v>
      </c>
      <c r="B67" s="61" t="s">
        <v>188</v>
      </c>
      <c r="C67" s="62" t="s">
        <v>189</v>
      </c>
      <c r="D67" s="63">
        <v>0</v>
      </c>
      <c r="E67" s="63">
        <v>0</v>
      </c>
      <c r="F67" s="63">
        <f t="shared" si="0"/>
        <v>0</v>
      </c>
      <c r="G67" s="63">
        <v>0</v>
      </c>
      <c r="H67" s="63">
        <v>0</v>
      </c>
      <c r="I67" s="63">
        <f t="shared" si="1"/>
        <v>0</v>
      </c>
      <c r="J67" s="63"/>
      <c r="K67" s="64"/>
      <c r="L67" s="63">
        <f t="shared" si="2"/>
        <v>0</v>
      </c>
      <c r="M67" s="63"/>
      <c r="N67" s="63">
        <f t="shared" si="3"/>
        <v>0</v>
      </c>
      <c r="O67" s="63">
        <f t="shared" si="4"/>
        <v>0</v>
      </c>
      <c r="P67" s="63">
        <f t="shared" si="5"/>
        <v>0</v>
      </c>
      <c r="Q67" s="65">
        <v>0</v>
      </c>
    </row>
    <row r="68" spans="1:17" s="66" customFormat="1" hidden="1" x14ac:dyDescent="0.2">
      <c r="A68" s="60">
        <v>1371</v>
      </c>
      <c r="B68" s="61" t="s">
        <v>190</v>
      </c>
      <c r="C68" s="62" t="s">
        <v>191</v>
      </c>
      <c r="D68" s="63">
        <v>0</v>
      </c>
      <c r="E68" s="63">
        <v>0</v>
      </c>
      <c r="F68" s="63">
        <f t="shared" si="0"/>
        <v>0</v>
      </c>
      <c r="G68" s="63">
        <v>0</v>
      </c>
      <c r="H68" s="63">
        <v>0</v>
      </c>
      <c r="I68" s="63">
        <f t="shared" si="1"/>
        <v>0</v>
      </c>
      <c r="J68" s="63"/>
      <c r="K68" s="64"/>
      <c r="L68" s="63">
        <f t="shared" si="2"/>
        <v>0</v>
      </c>
      <c r="M68" s="63"/>
      <c r="N68" s="63">
        <f t="shared" si="3"/>
        <v>0</v>
      </c>
      <c r="O68" s="63">
        <f t="shared" si="4"/>
        <v>0</v>
      </c>
      <c r="P68" s="63">
        <f t="shared" si="5"/>
        <v>0</v>
      </c>
      <c r="Q68" s="65">
        <v>0</v>
      </c>
    </row>
    <row r="69" spans="1:17" s="66" customFormat="1" hidden="1" x14ac:dyDescent="0.2">
      <c r="A69" s="60">
        <v>1371</v>
      </c>
      <c r="B69" s="61" t="s">
        <v>192</v>
      </c>
      <c r="C69" s="62" t="s">
        <v>193</v>
      </c>
      <c r="D69" s="63">
        <v>0</v>
      </c>
      <c r="E69" s="63">
        <v>0</v>
      </c>
      <c r="F69" s="63">
        <f t="shared" si="0"/>
        <v>0</v>
      </c>
      <c r="G69" s="63">
        <v>0</v>
      </c>
      <c r="H69" s="63">
        <v>0</v>
      </c>
      <c r="I69" s="63">
        <f t="shared" si="1"/>
        <v>0</v>
      </c>
      <c r="J69" s="63"/>
      <c r="K69" s="64"/>
      <c r="L69" s="63">
        <f t="shared" si="2"/>
        <v>0</v>
      </c>
      <c r="M69" s="63"/>
      <c r="N69" s="63">
        <f t="shared" si="3"/>
        <v>0</v>
      </c>
      <c r="O69" s="63">
        <f t="shared" si="4"/>
        <v>0</v>
      </c>
      <c r="P69" s="63">
        <f t="shared" si="5"/>
        <v>0</v>
      </c>
      <c r="Q69" s="65">
        <v>0</v>
      </c>
    </row>
    <row r="70" spans="1:17" s="66" customFormat="1" hidden="1" x14ac:dyDescent="0.2">
      <c r="A70" s="60">
        <v>1371</v>
      </c>
      <c r="B70" s="61" t="s">
        <v>194</v>
      </c>
      <c r="C70" s="62" t="s">
        <v>195</v>
      </c>
      <c r="D70" s="63">
        <v>0</v>
      </c>
      <c r="E70" s="63">
        <v>0</v>
      </c>
      <c r="F70" s="63">
        <f t="shared" si="0"/>
        <v>0</v>
      </c>
      <c r="G70" s="63">
        <v>0</v>
      </c>
      <c r="H70" s="63">
        <v>0</v>
      </c>
      <c r="I70" s="63">
        <f t="shared" si="1"/>
        <v>0</v>
      </c>
      <c r="J70" s="63"/>
      <c r="K70" s="64"/>
      <c r="L70" s="63">
        <f t="shared" si="2"/>
        <v>0</v>
      </c>
      <c r="M70" s="63"/>
      <c r="N70" s="63">
        <f t="shared" si="3"/>
        <v>0</v>
      </c>
      <c r="O70" s="63">
        <f t="shared" si="4"/>
        <v>0</v>
      </c>
      <c r="P70" s="63">
        <f t="shared" si="5"/>
        <v>0</v>
      </c>
      <c r="Q70" s="65">
        <v>0</v>
      </c>
    </row>
    <row r="71" spans="1:17" s="66" customFormat="1" hidden="1" x14ac:dyDescent="0.2">
      <c r="A71" s="60">
        <v>1371</v>
      </c>
      <c r="B71" s="61" t="s">
        <v>196</v>
      </c>
      <c r="C71" s="62" t="s">
        <v>197</v>
      </c>
      <c r="D71" s="63">
        <v>0</v>
      </c>
      <c r="E71" s="63">
        <v>0</v>
      </c>
      <c r="F71" s="63">
        <f t="shared" si="0"/>
        <v>0</v>
      </c>
      <c r="G71" s="63">
        <v>0</v>
      </c>
      <c r="H71" s="63">
        <v>0</v>
      </c>
      <c r="I71" s="63">
        <f t="shared" si="1"/>
        <v>0</v>
      </c>
      <c r="J71" s="63"/>
      <c r="K71" s="64"/>
      <c r="L71" s="63">
        <f t="shared" si="2"/>
        <v>0</v>
      </c>
      <c r="M71" s="63"/>
      <c r="N71" s="63">
        <f t="shared" si="3"/>
        <v>0</v>
      </c>
      <c r="O71" s="63">
        <f t="shared" si="4"/>
        <v>0</v>
      </c>
      <c r="P71" s="63">
        <f t="shared" si="5"/>
        <v>0</v>
      </c>
      <c r="Q71" s="65">
        <v>0</v>
      </c>
    </row>
    <row r="72" spans="1:17" s="66" customFormat="1" hidden="1" x14ac:dyDescent="0.2">
      <c r="A72" s="60">
        <v>1371</v>
      </c>
      <c r="B72" s="61" t="s">
        <v>198</v>
      </c>
      <c r="C72" s="62" t="s">
        <v>199</v>
      </c>
      <c r="D72" s="63">
        <v>0</v>
      </c>
      <c r="E72" s="63">
        <v>0</v>
      </c>
      <c r="F72" s="63">
        <f t="shared" ref="F72:F136" si="6">+D72+E72</f>
        <v>0</v>
      </c>
      <c r="G72" s="63">
        <v>0</v>
      </c>
      <c r="H72" s="63">
        <v>0</v>
      </c>
      <c r="I72" s="63">
        <f t="shared" ref="I72:I136" si="7">+G72+H72</f>
        <v>0</v>
      </c>
      <c r="J72" s="63"/>
      <c r="K72" s="64"/>
      <c r="L72" s="63">
        <f t="shared" ref="L72:L135" si="8">E72*100%</f>
        <v>0</v>
      </c>
      <c r="M72" s="63"/>
      <c r="N72" s="63">
        <f t="shared" ref="N72:N136" si="9">+L72+M72</f>
        <v>0</v>
      </c>
      <c r="O72" s="63">
        <f t="shared" ref="O72:O135" si="10">H72*100%</f>
        <v>0</v>
      </c>
      <c r="P72" s="63">
        <f t="shared" ref="P72:P136" si="11">+N72+O72</f>
        <v>0</v>
      </c>
      <c r="Q72" s="65">
        <v>0</v>
      </c>
    </row>
    <row r="73" spans="1:17" s="66" customFormat="1" hidden="1" x14ac:dyDescent="0.2">
      <c r="A73" s="60">
        <v>1371</v>
      </c>
      <c r="B73" s="61" t="s">
        <v>200</v>
      </c>
      <c r="C73" s="62" t="s">
        <v>201</v>
      </c>
      <c r="D73" s="63">
        <v>0</v>
      </c>
      <c r="E73" s="63">
        <v>0</v>
      </c>
      <c r="F73" s="63">
        <f t="shared" si="6"/>
        <v>0</v>
      </c>
      <c r="G73" s="63">
        <v>0</v>
      </c>
      <c r="H73" s="63">
        <v>0</v>
      </c>
      <c r="I73" s="63">
        <f t="shared" si="7"/>
        <v>0</v>
      </c>
      <c r="J73" s="63"/>
      <c r="K73" s="64"/>
      <c r="L73" s="63">
        <f t="shared" si="8"/>
        <v>0</v>
      </c>
      <c r="M73" s="63"/>
      <c r="N73" s="63">
        <f t="shared" si="9"/>
        <v>0</v>
      </c>
      <c r="O73" s="63">
        <f t="shared" si="10"/>
        <v>0</v>
      </c>
      <c r="P73" s="63">
        <f t="shared" si="11"/>
        <v>0</v>
      </c>
      <c r="Q73" s="65">
        <v>0</v>
      </c>
    </row>
    <row r="74" spans="1:17" s="66" customFormat="1" hidden="1" x14ac:dyDescent="0.2">
      <c r="A74" s="60">
        <v>1371</v>
      </c>
      <c r="B74" s="61">
        <v>89</v>
      </c>
      <c r="C74" s="62" t="s">
        <v>202</v>
      </c>
      <c r="D74" s="63">
        <v>0</v>
      </c>
      <c r="E74" s="63">
        <v>0</v>
      </c>
      <c r="F74" s="63">
        <f t="shared" si="6"/>
        <v>0</v>
      </c>
      <c r="G74" s="63">
        <v>0</v>
      </c>
      <c r="H74" s="63">
        <v>0</v>
      </c>
      <c r="I74" s="63">
        <f t="shared" si="7"/>
        <v>0</v>
      </c>
      <c r="J74" s="63"/>
      <c r="K74" s="64"/>
      <c r="L74" s="63">
        <f t="shared" si="8"/>
        <v>0</v>
      </c>
      <c r="M74" s="63"/>
      <c r="N74" s="63">
        <f t="shared" si="9"/>
        <v>0</v>
      </c>
      <c r="O74" s="63">
        <f t="shared" si="10"/>
        <v>0</v>
      </c>
      <c r="P74" s="63">
        <f t="shared" si="11"/>
        <v>0</v>
      </c>
      <c r="Q74" s="65">
        <v>0</v>
      </c>
    </row>
    <row r="75" spans="1:17" s="66" customFormat="1" hidden="1" x14ac:dyDescent="0.2">
      <c r="A75" s="60">
        <v>1371</v>
      </c>
      <c r="B75" s="61">
        <v>100</v>
      </c>
      <c r="C75" s="62" t="s">
        <v>203</v>
      </c>
      <c r="D75" s="63">
        <v>0</v>
      </c>
      <c r="E75" s="63">
        <v>0</v>
      </c>
      <c r="F75" s="63">
        <f t="shared" si="6"/>
        <v>0</v>
      </c>
      <c r="G75" s="63">
        <v>0</v>
      </c>
      <c r="H75" s="63">
        <v>0</v>
      </c>
      <c r="I75" s="63">
        <f t="shared" si="7"/>
        <v>0</v>
      </c>
      <c r="J75" s="63"/>
      <c r="K75" s="64"/>
      <c r="L75" s="63">
        <f t="shared" si="8"/>
        <v>0</v>
      </c>
      <c r="M75" s="63"/>
      <c r="N75" s="63">
        <f t="shared" si="9"/>
        <v>0</v>
      </c>
      <c r="O75" s="63">
        <f t="shared" si="10"/>
        <v>0</v>
      </c>
      <c r="P75" s="63">
        <f t="shared" si="11"/>
        <v>0</v>
      </c>
      <c r="Q75" s="65">
        <v>0</v>
      </c>
    </row>
    <row r="76" spans="1:17" s="66" customFormat="1" hidden="1" x14ac:dyDescent="0.2">
      <c r="A76" s="60">
        <v>1371</v>
      </c>
      <c r="B76" s="61">
        <v>101</v>
      </c>
      <c r="C76" s="62" t="s">
        <v>204</v>
      </c>
      <c r="D76" s="63">
        <v>0</v>
      </c>
      <c r="E76" s="63">
        <v>0</v>
      </c>
      <c r="F76" s="63">
        <f t="shared" si="6"/>
        <v>0</v>
      </c>
      <c r="G76" s="63">
        <v>0</v>
      </c>
      <c r="H76" s="63">
        <v>0</v>
      </c>
      <c r="I76" s="63">
        <f t="shared" si="7"/>
        <v>0</v>
      </c>
      <c r="J76" s="63"/>
      <c r="K76" s="64"/>
      <c r="L76" s="63">
        <f t="shared" si="8"/>
        <v>0</v>
      </c>
      <c r="M76" s="63"/>
      <c r="N76" s="63">
        <f t="shared" si="9"/>
        <v>0</v>
      </c>
      <c r="O76" s="63">
        <f t="shared" si="10"/>
        <v>0</v>
      </c>
      <c r="P76" s="63">
        <f t="shared" si="11"/>
        <v>0</v>
      </c>
      <c r="Q76" s="65">
        <v>0</v>
      </c>
    </row>
    <row r="77" spans="1:17" s="66" customFormat="1" x14ac:dyDescent="0.2">
      <c r="A77" s="60">
        <v>1371</v>
      </c>
      <c r="B77" s="61" t="s">
        <v>205</v>
      </c>
      <c r="C77" s="62" t="s">
        <v>206</v>
      </c>
      <c r="D77" s="63">
        <v>656496</v>
      </c>
      <c r="E77" s="63">
        <v>-620000</v>
      </c>
      <c r="F77" s="63">
        <f t="shared" si="6"/>
        <v>36496</v>
      </c>
      <c r="G77" s="63">
        <v>1003238</v>
      </c>
      <c r="H77" s="63">
        <v>-900000</v>
      </c>
      <c r="I77" s="63">
        <f t="shared" si="7"/>
        <v>103238</v>
      </c>
      <c r="J77" s="63"/>
      <c r="K77" s="64"/>
      <c r="L77" s="63">
        <f t="shared" si="8"/>
        <v>-620000</v>
      </c>
      <c r="M77" s="63"/>
      <c r="N77" s="63">
        <v>0</v>
      </c>
      <c r="O77" s="63">
        <f t="shared" si="10"/>
        <v>-900000</v>
      </c>
      <c r="P77" s="63">
        <v>0</v>
      </c>
      <c r="Q77" s="65">
        <v>0</v>
      </c>
    </row>
    <row r="78" spans="1:17" hidden="1" x14ac:dyDescent="0.2">
      <c r="A78" s="62"/>
      <c r="B78" s="61">
        <v>103</v>
      </c>
      <c r="C78" s="62" t="s">
        <v>207</v>
      </c>
      <c r="D78" s="63">
        <v>0</v>
      </c>
      <c r="E78" s="63">
        <v>0</v>
      </c>
      <c r="F78" s="63">
        <f t="shared" si="6"/>
        <v>0</v>
      </c>
      <c r="G78" s="63">
        <v>0</v>
      </c>
      <c r="H78" s="63">
        <v>0</v>
      </c>
      <c r="I78" s="63">
        <f t="shared" si="7"/>
        <v>0</v>
      </c>
      <c r="J78" s="63"/>
      <c r="K78" s="64"/>
      <c r="L78" s="63">
        <f t="shared" si="8"/>
        <v>0</v>
      </c>
      <c r="M78" s="63"/>
      <c r="N78" s="63">
        <f t="shared" si="9"/>
        <v>0</v>
      </c>
      <c r="O78" s="63">
        <f t="shared" si="10"/>
        <v>0</v>
      </c>
      <c r="P78" s="63">
        <f t="shared" si="11"/>
        <v>0</v>
      </c>
      <c r="Q78" s="65">
        <v>0</v>
      </c>
    </row>
    <row r="79" spans="1:17" hidden="1" x14ac:dyDescent="0.2">
      <c r="A79" s="62"/>
      <c r="B79" s="61">
        <v>104</v>
      </c>
      <c r="C79" s="62" t="s">
        <v>208</v>
      </c>
      <c r="D79" s="63">
        <v>0</v>
      </c>
      <c r="E79" s="63">
        <v>0</v>
      </c>
      <c r="F79" s="63">
        <f t="shared" si="6"/>
        <v>0</v>
      </c>
      <c r="G79" s="63">
        <v>0</v>
      </c>
      <c r="H79" s="63">
        <v>0</v>
      </c>
      <c r="I79" s="63">
        <f t="shared" si="7"/>
        <v>0</v>
      </c>
      <c r="J79" s="63"/>
      <c r="K79" s="64"/>
      <c r="L79" s="63">
        <f t="shared" si="8"/>
        <v>0</v>
      </c>
      <c r="M79" s="63"/>
      <c r="N79" s="63">
        <f t="shared" si="9"/>
        <v>0</v>
      </c>
      <c r="O79" s="63">
        <f t="shared" si="10"/>
        <v>0</v>
      </c>
      <c r="P79" s="63">
        <f t="shared" si="11"/>
        <v>0</v>
      </c>
      <c r="Q79" s="65">
        <v>0</v>
      </c>
    </row>
    <row r="80" spans="1:17" hidden="1" x14ac:dyDescent="0.2">
      <c r="A80" s="62"/>
      <c r="B80" s="61">
        <v>105</v>
      </c>
      <c r="C80" s="62" t="s">
        <v>209</v>
      </c>
      <c r="D80" s="63">
        <v>0</v>
      </c>
      <c r="E80" s="63">
        <v>0</v>
      </c>
      <c r="F80" s="63">
        <f t="shared" si="6"/>
        <v>0</v>
      </c>
      <c r="G80" s="63">
        <v>0</v>
      </c>
      <c r="H80" s="63">
        <v>0</v>
      </c>
      <c r="I80" s="63">
        <f t="shared" si="7"/>
        <v>0</v>
      </c>
      <c r="J80" s="63"/>
      <c r="K80" s="64"/>
      <c r="L80" s="63">
        <f t="shared" si="8"/>
        <v>0</v>
      </c>
      <c r="M80" s="63"/>
      <c r="N80" s="63">
        <f t="shared" si="9"/>
        <v>0</v>
      </c>
      <c r="O80" s="63">
        <f t="shared" si="10"/>
        <v>0</v>
      </c>
      <c r="P80" s="63">
        <f t="shared" si="11"/>
        <v>0</v>
      </c>
      <c r="Q80" s="65">
        <v>0</v>
      </c>
    </row>
    <row r="81" spans="1:17" hidden="1" x14ac:dyDescent="0.2">
      <c r="A81" s="62"/>
      <c r="B81" s="61">
        <v>106</v>
      </c>
      <c r="C81" s="62" t="s">
        <v>210</v>
      </c>
      <c r="D81" s="63">
        <v>0</v>
      </c>
      <c r="E81" s="63">
        <v>0</v>
      </c>
      <c r="F81" s="63">
        <f t="shared" si="6"/>
        <v>0</v>
      </c>
      <c r="G81" s="63">
        <v>0</v>
      </c>
      <c r="H81" s="63">
        <v>0</v>
      </c>
      <c r="I81" s="63">
        <f t="shared" si="7"/>
        <v>0</v>
      </c>
      <c r="J81" s="63"/>
      <c r="K81" s="64"/>
      <c r="L81" s="63">
        <f t="shared" si="8"/>
        <v>0</v>
      </c>
      <c r="M81" s="63"/>
      <c r="N81" s="63">
        <f t="shared" si="9"/>
        <v>0</v>
      </c>
      <c r="O81" s="63">
        <f t="shared" si="10"/>
        <v>0</v>
      </c>
      <c r="P81" s="63">
        <f t="shared" si="11"/>
        <v>0</v>
      </c>
      <c r="Q81" s="65">
        <v>0</v>
      </c>
    </row>
    <row r="82" spans="1:17" hidden="1" x14ac:dyDescent="0.2">
      <c r="A82" s="62"/>
      <c r="B82" s="61">
        <v>107</v>
      </c>
      <c r="C82" s="62" t="s">
        <v>211</v>
      </c>
      <c r="D82" s="63">
        <v>0</v>
      </c>
      <c r="E82" s="63">
        <v>0</v>
      </c>
      <c r="F82" s="63">
        <f t="shared" si="6"/>
        <v>0</v>
      </c>
      <c r="G82" s="63">
        <v>0</v>
      </c>
      <c r="H82" s="63">
        <v>0</v>
      </c>
      <c r="I82" s="63">
        <f t="shared" si="7"/>
        <v>0</v>
      </c>
      <c r="J82" s="63"/>
      <c r="K82" s="64"/>
      <c r="L82" s="63">
        <f t="shared" si="8"/>
        <v>0</v>
      </c>
      <c r="M82" s="63"/>
      <c r="N82" s="63">
        <f t="shared" si="9"/>
        <v>0</v>
      </c>
      <c r="O82" s="63">
        <f t="shared" si="10"/>
        <v>0</v>
      </c>
      <c r="P82" s="63">
        <f t="shared" si="11"/>
        <v>0</v>
      </c>
      <c r="Q82" s="65">
        <v>0</v>
      </c>
    </row>
    <row r="83" spans="1:17" hidden="1" x14ac:dyDescent="0.2">
      <c r="A83" s="62"/>
      <c r="B83" s="61">
        <v>108</v>
      </c>
      <c r="C83" s="62" t="s">
        <v>212</v>
      </c>
      <c r="D83" s="63">
        <v>0</v>
      </c>
      <c r="E83" s="63">
        <v>0</v>
      </c>
      <c r="F83" s="63">
        <f t="shared" si="6"/>
        <v>0</v>
      </c>
      <c r="G83" s="63">
        <v>0</v>
      </c>
      <c r="H83" s="63">
        <v>0</v>
      </c>
      <c r="I83" s="63">
        <f t="shared" si="7"/>
        <v>0</v>
      </c>
      <c r="J83" s="63"/>
      <c r="K83" s="64"/>
      <c r="L83" s="63">
        <f t="shared" si="8"/>
        <v>0</v>
      </c>
      <c r="M83" s="63"/>
      <c r="N83" s="63">
        <f t="shared" si="9"/>
        <v>0</v>
      </c>
      <c r="O83" s="63">
        <f t="shared" si="10"/>
        <v>0</v>
      </c>
      <c r="P83" s="63">
        <f t="shared" si="11"/>
        <v>0</v>
      </c>
      <c r="Q83" s="65">
        <v>0</v>
      </c>
    </row>
    <row r="84" spans="1:17" hidden="1" x14ac:dyDescent="0.2">
      <c r="A84" s="62"/>
      <c r="B84" s="61">
        <v>200</v>
      </c>
      <c r="C84" s="62" t="s">
        <v>213</v>
      </c>
      <c r="D84" s="63">
        <v>0</v>
      </c>
      <c r="E84" s="63">
        <v>0</v>
      </c>
      <c r="F84" s="63">
        <f t="shared" si="6"/>
        <v>0</v>
      </c>
      <c r="G84" s="63">
        <v>0</v>
      </c>
      <c r="H84" s="63">
        <v>0</v>
      </c>
      <c r="I84" s="63">
        <f t="shared" si="7"/>
        <v>0</v>
      </c>
      <c r="J84" s="63"/>
      <c r="K84" s="64"/>
      <c r="L84" s="63">
        <f t="shared" si="8"/>
        <v>0</v>
      </c>
      <c r="M84" s="63"/>
      <c r="N84" s="63">
        <f t="shared" si="9"/>
        <v>0</v>
      </c>
      <c r="O84" s="63">
        <f t="shared" si="10"/>
        <v>0</v>
      </c>
      <c r="P84" s="63">
        <f t="shared" si="11"/>
        <v>0</v>
      </c>
      <c r="Q84" s="65">
        <v>0</v>
      </c>
    </row>
    <row r="85" spans="1:17" hidden="1" x14ac:dyDescent="0.2">
      <c r="A85" s="62"/>
      <c r="B85" s="61">
        <v>201</v>
      </c>
      <c r="C85" s="62" t="s">
        <v>214</v>
      </c>
      <c r="D85" s="63">
        <v>0</v>
      </c>
      <c r="E85" s="63">
        <v>0</v>
      </c>
      <c r="F85" s="63">
        <f t="shared" si="6"/>
        <v>0</v>
      </c>
      <c r="G85" s="63">
        <v>0</v>
      </c>
      <c r="H85" s="63">
        <v>0</v>
      </c>
      <c r="I85" s="63">
        <f t="shared" si="7"/>
        <v>0</v>
      </c>
      <c r="J85" s="63"/>
      <c r="K85" s="64"/>
      <c r="L85" s="63">
        <f t="shared" si="8"/>
        <v>0</v>
      </c>
      <c r="M85" s="63"/>
      <c r="N85" s="63">
        <f t="shared" si="9"/>
        <v>0</v>
      </c>
      <c r="O85" s="63">
        <f t="shared" si="10"/>
        <v>0</v>
      </c>
      <c r="P85" s="63">
        <f t="shared" si="11"/>
        <v>0</v>
      </c>
      <c r="Q85" s="65">
        <v>0</v>
      </c>
    </row>
    <row r="86" spans="1:17" hidden="1" x14ac:dyDescent="0.2">
      <c r="A86" s="62"/>
      <c r="B86" s="61">
        <v>202</v>
      </c>
      <c r="C86" s="62" t="s">
        <v>215</v>
      </c>
      <c r="D86" s="63">
        <v>0</v>
      </c>
      <c r="E86" s="63">
        <v>0</v>
      </c>
      <c r="F86" s="63">
        <f t="shared" si="6"/>
        <v>0</v>
      </c>
      <c r="G86" s="63">
        <v>0</v>
      </c>
      <c r="H86" s="63">
        <v>0</v>
      </c>
      <c r="I86" s="63">
        <f t="shared" si="7"/>
        <v>0</v>
      </c>
      <c r="J86" s="63"/>
      <c r="K86" s="64"/>
      <c r="L86" s="63">
        <f t="shared" si="8"/>
        <v>0</v>
      </c>
      <c r="M86" s="63"/>
      <c r="N86" s="63">
        <f t="shared" si="9"/>
        <v>0</v>
      </c>
      <c r="O86" s="63">
        <f t="shared" si="10"/>
        <v>0</v>
      </c>
      <c r="P86" s="63">
        <f t="shared" si="11"/>
        <v>0</v>
      </c>
      <c r="Q86" s="65">
        <v>0</v>
      </c>
    </row>
    <row r="87" spans="1:17" hidden="1" x14ac:dyDescent="0.2">
      <c r="A87" s="62"/>
      <c r="B87" s="61">
        <v>204</v>
      </c>
      <c r="C87" s="62" t="s">
        <v>216</v>
      </c>
      <c r="D87" s="63">
        <v>0</v>
      </c>
      <c r="E87" s="63">
        <v>0</v>
      </c>
      <c r="F87" s="63">
        <f t="shared" si="6"/>
        <v>0</v>
      </c>
      <c r="G87" s="63">
        <v>0</v>
      </c>
      <c r="H87" s="63">
        <v>0</v>
      </c>
      <c r="I87" s="63">
        <f t="shared" si="7"/>
        <v>0</v>
      </c>
      <c r="J87" s="63"/>
      <c r="K87" s="64"/>
      <c r="L87" s="63">
        <f t="shared" si="8"/>
        <v>0</v>
      </c>
      <c r="M87" s="63"/>
      <c r="N87" s="63">
        <f t="shared" si="9"/>
        <v>0</v>
      </c>
      <c r="O87" s="63">
        <f t="shared" si="10"/>
        <v>0</v>
      </c>
      <c r="P87" s="63">
        <f t="shared" si="11"/>
        <v>0</v>
      </c>
      <c r="Q87" s="65">
        <v>0</v>
      </c>
    </row>
    <row r="88" spans="1:17" hidden="1" x14ac:dyDescent="0.2">
      <c r="A88" s="62"/>
      <c r="B88" s="61">
        <v>205</v>
      </c>
      <c r="C88" s="62" t="s">
        <v>217</v>
      </c>
      <c r="D88" s="63">
        <v>0</v>
      </c>
      <c r="E88" s="63">
        <v>0</v>
      </c>
      <c r="F88" s="63">
        <f t="shared" si="6"/>
        <v>0</v>
      </c>
      <c r="G88" s="63">
        <v>0</v>
      </c>
      <c r="H88" s="63">
        <v>0</v>
      </c>
      <c r="I88" s="63">
        <f t="shared" si="7"/>
        <v>0</v>
      </c>
      <c r="J88" s="63"/>
      <c r="K88" s="64"/>
      <c r="L88" s="63">
        <f t="shared" si="8"/>
        <v>0</v>
      </c>
      <c r="M88" s="63"/>
      <c r="N88" s="63">
        <f t="shared" si="9"/>
        <v>0</v>
      </c>
      <c r="O88" s="63">
        <f t="shared" si="10"/>
        <v>0</v>
      </c>
      <c r="P88" s="63">
        <f t="shared" si="11"/>
        <v>0</v>
      </c>
      <c r="Q88" s="65">
        <v>0</v>
      </c>
    </row>
    <row r="89" spans="1:17" hidden="1" x14ac:dyDescent="0.2">
      <c r="A89" s="62"/>
      <c r="B89" s="61">
        <v>206</v>
      </c>
      <c r="C89" s="62" t="s">
        <v>218</v>
      </c>
      <c r="D89" s="63">
        <v>0</v>
      </c>
      <c r="E89" s="63">
        <v>0</v>
      </c>
      <c r="F89" s="63">
        <f t="shared" si="6"/>
        <v>0</v>
      </c>
      <c r="G89" s="63">
        <v>0</v>
      </c>
      <c r="H89" s="63">
        <v>0</v>
      </c>
      <c r="I89" s="63">
        <f t="shared" si="7"/>
        <v>0</v>
      </c>
      <c r="J89" s="63"/>
      <c r="K89" s="64"/>
      <c r="L89" s="63">
        <f t="shared" si="8"/>
        <v>0</v>
      </c>
      <c r="M89" s="63"/>
      <c r="N89" s="63">
        <f t="shared" si="9"/>
        <v>0</v>
      </c>
      <c r="O89" s="63">
        <f t="shared" si="10"/>
        <v>0</v>
      </c>
      <c r="P89" s="63">
        <f t="shared" si="11"/>
        <v>0</v>
      </c>
      <c r="Q89" s="65">
        <v>0</v>
      </c>
    </row>
    <row r="90" spans="1:17" hidden="1" x14ac:dyDescent="0.2">
      <c r="A90" s="62"/>
      <c r="B90" s="61">
        <v>209</v>
      </c>
      <c r="C90" s="62" t="s">
        <v>219</v>
      </c>
      <c r="D90" s="63">
        <v>0</v>
      </c>
      <c r="E90" s="63">
        <v>0</v>
      </c>
      <c r="F90" s="63">
        <f t="shared" si="6"/>
        <v>0</v>
      </c>
      <c r="G90" s="63">
        <v>0</v>
      </c>
      <c r="H90" s="63">
        <v>0</v>
      </c>
      <c r="I90" s="63">
        <f t="shared" si="7"/>
        <v>0</v>
      </c>
      <c r="J90" s="63"/>
      <c r="K90" s="64"/>
      <c r="L90" s="63">
        <f t="shared" si="8"/>
        <v>0</v>
      </c>
      <c r="M90" s="63"/>
      <c r="N90" s="63">
        <f t="shared" si="9"/>
        <v>0</v>
      </c>
      <c r="O90" s="63">
        <f t="shared" si="10"/>
        <v>0</v>
      </c>
      <c r="P90" s="63">
        <f t="shared" si="11"/>
        <v>0</v>
      </c>
      <c r="Q90" s="65">
        <v>0</v>
      </c>
    </row>
    <row r="91" spans="1:17" hidden="1" x14ac:dyDescent="0.2">
      <c r="A91" s="62"/>
      <c r="B91" s="61">
        <v>210</v>
      </c>
      <c r="C91" s="62" t="s">
        <v>220</v>
      </c>
      <c r="D91" s="63">
        <v>0</v>
      </c>
      <c r="E91" s="63">
        <v>0</v>
      </c>
      <c r="F91" s="63">
        <f t="shared" si="6"/>
        <v>0</v>
      </c>
      <c r="G91" s="63">
        <v>0</v>
      </c>
      <c r="H91" s="63">
        <v>0</v>
      </c>
      <c r="I91" s="63">
        <f t="shared" si="7"/>
        <v>0</v>
      </c>
      <c r="J91" s="63"/>
      <c r="K91" s="64"/>
      <c r="L91" s="63">
        <f t="shared" si="8"/>
        <v>0</v>
      </c>
      <c r="M91" s="63"/>
      <c r="N91" s="63">
        <f t="shared" si="9"/>
        <v>0</v>
      </c>
      <c r="O91" s="63">
        <f t="shared" si="10"/>
        <v>0</v>
      </c>
      <c r="P91" s="63">
        <f t="shared" si="11"/>
        <v>0</v>
      </c>
      <c r="Q91" s="65">
        <v>0</v>
      </c>
    </row>
    <row r="92" spans="1:17" hidden="1" x14ac:dyDescent="0.2">
      <c r="A92" s="62"/>
      <c r="B92" s="61">
        <v>211</v>
      </c>
      <c r="C92" s="62" t="s">
        <v>221</v>
      </c>
      <c r="D92" s="63">
        <v>0</v>
      </c>
      <c r="E92" s="63">
        <v>0</v>
      </c>
      <c r="F92" s="63">
        <f t="shared" si="6"/>
        <v>0</v>
      </c>
      <c r="G92" s="63">
        <v>0</v>
      </c>
      <c r="H92" s="63">
        <v>0</v>
      </c>
      <c r="I92" s="63">
        <f t="shared" si="7"/>
        <v>0</v>
      </c>
      <c r="J92" s="63"/>
      <c r="K92" s="64"/>
      <c r="L92" s="63">
        <f t="shared" si="8"/>
        <v>0</v>
      </c>
      <c r="M92" s="63"/>
      <c r="N92" s="63">
        <f t="shared" si="9"/>
        <v>0</v>
      </c>
      <c r="O92" s="63">
        <f t="shared" si="10"/>
        <v>0</v>
      </c>
      <c r="P92" s="63">
        <f t="shared" si="11"/>
        <v>0</v>
      </c>
      <c r="Q92" s="65">
        <v>0</v>
      </c>
    </row>
    <row r="93" spans="1:17" hidden="1" x14ac:dyDescent="0.2">
      <c r="A93" s="62"/>
      <c r="B93" s="61">
        <v>212</v>
      </c>
      <c r="C93" s="62" t="s">
        <v>222</v>
      </c>
      <c r="D93" s="63">
        <v>0</v>
      </c>
      <c r="E93" s="63">
        <v>0</v>
      </c>
      <c r="F93" s="63">
        <f t="shared" si="6"/>
        <v>0</v>
      </c>
      <c r="G93" s="63">
        <v>0</v>
      </c>
      <c r="H93" s="63">
        <v>0</v>
      </c>
      <c r="I93" s="63">
        <f t="shared" si="7"/>
        <v>0</v>
      </c>
      <c r="J93" s="63"/>
      <c r="K93" s="64"/>
      <c r="L93" s="63">
        <f t="shared" si="8"/>
        <v>0</v>
      </c>
      <c r="M93" s="63"/>
      <c r="N93" s="63">
        <f t="shared" si="9"/>
        <v>0</v>
      </c>
      <c r="O93" s="63">
        <f t="shared" si="10"/>
        <v>0</v>
      </c>
      <c r="P93" s="63">
        <f t="shared" si="11"/>
        <v>0</v>
      </c>
      <c r="Q93" s="65">
        <v>0</v>
      </c>
    </row>
    <row r="94" spans="1:17" hidden="1" x14ac:dyDescent="0.2">
      <c r="A94" s="62"/>
      <c r="B94" s="61">
        <v>213</v>
      </c>
      <c r="C94" s="62" t="s">
        <v>223</v>
      </c>
      <c r="D94" s="63">
        <v>0</v>
      </c>
      <c r="E94" s="63">
        <v>0</v>
      </c>
      <c r="F94" s="63">
        <f t="shared" si="6"/>
        <v>0</v>
      </c>
      <c r="G94" s="63">
        <v>0</v>
      </c>
      <c r="H94" s="63">
        <v>0</v>
      </c>
      <c r="I94" s="63">
        <f t="shared" si="7"/>
        <v>0</v>
      </c>
      <c r="J94" s="63"/>
      <c r="K94" s="64"/>
      <c r="L94" s="63">
        <f t="shared" si="8"/>
        <v>0</v>
      </c>
      <c r="M94" s="63"/>
      <c r="N94" s="63">
        <f t="shared" si="9"/>
        <v>0</v>
      </c>
      <c r="O94" s="63">
        <f t="shared" si="10"/>
        <v>0</v>
      </c>
      <c r="P94" s="63">
        <f t="shared" si="11"/>
        <v>0</v>
      </c>
      <c r="Q94" s="65">
        <v>0</v>
      </c>
    </row>
    <row r="95" spans="1:17" hidden="1" x14ac:dyDescent="0.2">
      <c r="A95" s="62"/>
      <c r="B95" s="61">
        <v>215</v>
      </c>
      <c r="C95" s="62" t="s">
        <v>224</v>
      </c>
      <c r="D95" s="63">
        <v>0</v>
      </c>
      <c r="E95" s="63">
        <v>0</v>
      </c>
      <c r="F95" s="63">
        <f t="shared" si="6"/>
        <v>0</v>
      </c>
      <c r="G95" s="63">
        <v>0</v>
      </c>
      <c r="H95" s="63">
        <v>0</v>
      </c>
      <c r="I95" s="63">
        <f t="shared" si="7"/>
        <v>0</v>
      </c>
      <c r="J95" s="63"/>
      <c r="K95" s="64"/>
      <c r="L95" s="63">
        <f t="shared" si="8"/>
        <v>0</v>
      </c>
      <c r="M95" s="63"/>
      <c r="N95" s="63">
        <f t="shared" si="9"/>
        <v>0</v>
      </c>
      <c r="O95" s="63">
        <f t="shared" si="10"/>
        <v>0</v>
      </c>
      <c r="P95" s="63">
        <f t="shared" si="11"/>
        <v>0</v>
      </c>
      <c r="Q95" s="65">
        <v>0</v>
      </c>
    </row>
    <row r="96" spans="1:17" hidden="1" x14ac:dyDescent="0.2">
      <c r="A96" s="62"/>
      <c r="B96" s="61">
        <v>217</v>
      </c>
      <c r="C96" s="62" t="s">
        <v>225</v>
      </c>
      <c r="D96" s="63">
        <v>0</v>
      </c>
      <c r="E96" s="63">
        <v>0</v>
      </c>
      <c r="F96" s="63">
        <f t="shared" si="6"/>
        <v>0</v>
      </c>
      <c r="G96" s="63">
        <v>0</v>
      </c>
      <c r="H96" s="63">
        <v>0</v>
      </c>
      <c r="I96" s="63">
        <f t="shared" si="7"/>
        <v>0</v>
      </c>
      <c r="J96" s="63"/>
      <c r="K96" s="64"/>
      <c r="L96" s="63">
        <f t="shared" si="8"/>
        <v>0</v>
      </c>
      <c r="M96" s="63"/>
      <c r="N96" s="63">
        <f t="shared" si="9"/>
        <v>0</v>
      </c>
      <c r="O96" s="63">
        <f t="shared" si="10"/>
        <v>0</v>
      </c>
      <c r="P96" s="63">
        <f t="shared" si="11"/>
        <v>0</v>
      </c>
      <c r="Q96" s="65">
        <v>0</v>
      </c>
    </row>
    <row r="97" spans="1:17" hidden="1" x14ac:dyDescent="0.2">
      <c r="A97" s="62"/>
      <c r="B97" s="61">
        <v>218</v>
      </c>
      <c r="C97" s="62" t="s">
        <v>226</v>
      </c>
      <c r="D97" s="63">
        <v>0</v>
      </c>
      <c r="E97" s="63">
        <v>0</v>
      </c>
      <c r="F97" s="63">
        <f t="shared" si="6"/>
        <v>0</v>
      </c>
      <c r="G97" s="63">
        <v>0</v>
      </c>
      <c r="H97" s="63">
        <v>0</v>
      </c>
      <c r="I97" s="63">
        <f t="shared" si="7"/>
        <v>0</v>
      </c>
      <c r="J97" s="63"/>
      <c r="K97" s="64"/>
      <c r="L97" s="63">
        <f t="shared" si="8"/>
        <v>0</v>
      </c>
      <c r="M97" s="63"/>
      <c r="N97" s="63">
        <f t="shared" si="9"/>
        <v>0</v>
      </c>
      <c r="O97" s="63">
        <f t="shared" si="10"/>
        <v>0</v>
      </c>
      <c r="P97" s="63">
        <f t="shared" si="11"/>
        <v>0</v>
      </c>
      <c r="Q97" s="65">
        <v>0</v>
      </c>
    </row>
    <row r="98" spans="1:17" hidden="1" x14ac:dyDescent="0.2">
      <c r="A98" s="62"/>
      <c r="B98" s="61">
        <v>219</v>
      </c>
      <c r="C98" s="62" t="s">
        <v>227</v>
      </c>
      <c r="D98" s="63">
        <v>0</v>
      </c>
      <c r="E98" s="63">
        <v>0</v>
      </c>
      <c r="F98" s="63">
        <f t="shared" si="6"/>
        <v>0</v>
      </c>
      <c r="G98" s="63">
        <v>0</v>
      </c>
      <c r="H98" s="63">
        <v>0</v>
      </c>
      <c r="I98" s="63">
        <f t="shared" si="7"/>
        <v>0</v>
      </c>
      <c r="J98" s="63"/>
      <c r="K98" s="64"/>
      <c r="L98" s="63">
        <f t="shared" si="8"/>
        <v>0</v>
      </c>
      <c r="M98" s="63"/>
      <c r="N98" s="63">
        <f t="shared" si="9"/>
        <v>0</v>
      </c>
      <c r="O98" s="63">
        <f t="shared" si="10"/>
        <v>0</v>
      </c>
      <c r="P98" s="63">
        <f t="shared" si="11"/>
        <v>0</v>
      </c>
      <c r="Q98" s="65">
        <v>0</v>
      </c>
    </row>
    <row r="99" spans="1:17" hidden="1" x14ac:dyDescent="0.2">
      <c r="A99" s="62"/>
      <c r="B99" s="61">
        <v>220</v>
      </c>
      <c r="C99" s="62" t="s">
        <v>228</v>
      </c>
      <c r="D99" s="63">
        <v>0</v>
      </c>
      <c r="E99" s="63">
        <v>0</v>
      </c>
      <c r="F99" s="63">
        <f t="shared" si="6"/>
        <v>0</v>
      </c>
      <c r="G99" s="63">
        <v>0</v>
      </c>
      <c r="H99" s="63">
        <v>0</v>
      </c>
      <c r="I99" s="63">
        <f t="shared" si="7"/>
        <v>0</v>
      </c>
      <c r="J99" s="63"/>
      <c r="K99" s="64"/>
      <c r="L99" s="63">
        <f t="shared" si="8"/>
        <v>0</v>
      </c>
      <c r="M99" s="63"/>
      <c r="N99" s="63">
        <f t="shared" si="9"/>
        <v>0</v>
      </c>
      <c r="O99" s="63">
        <f t="shared" si="10"/>
        <v>0</v>
      </c>
      <c r="P99" s="63">
        <f t="shared" si="11"/>
        <v>0</v>
      </c>
      <c r="Q99" s="65">
        <v>0</v>
      </c>
    </row>
    <row r="100" spans="1:17" hidden="1" x14ac:dyDescent="0.2">
      <c r="A100" s="62"/>
      <c r="B100" s="61">
        <v>221</v>
      </c>
      <c r="C100" s="62" t="s">
        <v>229</v>
      </c>
      <c r="D100" s="63">
        <v>0</v>
      </c>
      <c r="E100" s="63">
        <v>0</v>
      </c>
      <c r="F100" s="63">
        <f t="shared" si="6"/>
        <v>0</v>
      </c>
      <c r="G100" s="63">
        <v>0</v>
      </c>
      <c r="H100" s="63">
        <v>0</v>
      </c>
      <c r="I100" s="63">
        <f t="shared" si="7"/>
        <v>0</v>
      </c>
      <c r="J100" s="63"/>
      <c r="K100" s="64"/>
      <c r="L100" s="63">
        <f t="shared" si="8"/>
        <v>0</v>
      </c>
      <c r="M100" s="63"/>
      <c r="N100" s="63">
        <f t="shared" si="9"/>
        <v>0</v>
      </c>
      <c r="O100" s="63">
        <f t="shared" si="10"/>
        <v>0</v>
      </c>
      <c r="P100" s="63">
        <f t="shared" si="11"/>
        <v>0</v>
      </c>
      <c r="Q100" s="65">
        <v>0</v>
      </c>
    </row>
    <row r="101" spans="1:17" hidden="1" x14ac:dyDescent="0.2">
      <c r="A101" s="62"/>
      <c r="B101" s="61">
        <v>226</v>
      </c>
      <c r="C101" s="62" t="s">
        <v>230</v>
      </c>
      <c r="D101" s="63">
        <v>0</v>
      </c>
      <c r="E101" s="63">
        <v>0</v>
      </c>
      <c r="F101" s="63">
        <f t="shared" si="6"/>
        <v>0</v>
      </c>
      <c r="G101" s="63">
        <v>0</v>
      </c>
      <c r="H101" s="63">
        <v>0</v>
      </c>
      <c r="I101" s="63">
        <f t="shared" si="7"/>
        <v>0</v>
      </c>
      <c r="J101" s="63"/>
      <c r="K101" s="64"/>
      <c r="L101" s="63">
        <f t="shared" si="8"/>
        <v>0</v>
      </c>
      <c r="M101" s="63"/>
      <c r="N101" s="63">
        <f t="shared" si="9"/>
        <v>0</v>
      </c>
      <c r="O101" s="63">
        <f t="shared" si="10"/>
        <v>0</v>
      </c>
      <c r="P101" s="63">
        <f t="shared" si="11"/>
        <v>0</v>
      </c>
      <c r="Q101" s="65">
        <v>0</v>
      </c>
    </row>
    <row r="102" spans="1:17" hidden="1" x14ac:dyDescent="0.2">
      <c r="A102" s="62"/>
      <c r="B102" s="61">
        <v>227</v>
      </c>
      <c r="C102" s="62" t="s">
        <v>231</v>
      </c>
      <c r="D102" s="63">
        <v>0</v>
      </c>
      <c r="E102" s="63">
        <v>0</v>
      </c>
      <c r="F102" s="63">
        <f t="shared" si="6"/>
        <v>0</v>
      </c>
      <c r="G102" s="63">
        <v>0</v>
      </c>
      <c r="H102" s="63">
        <v>0</v>
      </c>
      <c r="I102" s="63">
        <f t="shared" si="7"/>
        <v>0</v>
      </c>
      <c r="J102" s="63"/>
      <c r="K102" s="64"/>
      <c r="L102" s="63">
        <f t="shared" si="8"/>
        <v>0</v>
      </c>
      <c r="M102" s="63"/>
      <c r="N102" s="63">
        <f t="shared" si="9"/>
        <v>0</v>
      </c>
      <c r="O102" s="63">
        <f t="shared" si="10"/>
        <v>0</v>
      </c>
      <c r="P102" s="63">
        <f t="shared" si="11"/>
        <v>0</v>
      </c>
      <c r="Q102" s="65">
        <v>0</v>
      </c>
    </row>
    <row r="103" spans="1:17" hidden="1" x14ac:dyDescent="0.2">
      <c r="A103" s="62"/>
      <c r="B103" s="61">
        <v>229</v>
      </c>
      <c r="C103" s="62" t="s">
        <v>232</v>
      </c>
      <c r="D103" s="63">
        <v>0</v>
      </c>
      <c r="E103" s="63">
        <v>0</v>
      </c>
      <c r="F103" s="63">
        <f t="shared" si="6"/>
        <v>0</v>
      </c>
      <c r="G103" s="63">
        <v>0</v>
      </c>
      <c r="H103" s="63">
        <v>0</v>
      </c>
      <c r="I103" s="63">
        <f t="shared" si="7"/>
        <v>0</v>
      </c>
      <c r="J103" s="63"/>
      <c r="K103" s="64"/>
      <c r="L103" s="63">
        <f t="shared" si="8"/>
        <v>0</v>
      </c>
      <c r="M103" s="63"/>
      <c r="N103" s="63">
        <f t="shared" si="9"/>
        <v>0</v>
      </c>
      <c r="O103" s="63">
        <f t="shared" si="10"/>
        <v>0</v>
      </c>
      <c r="P103" s="63">
        <f t="shared" si="11"/>
        <v>0</v>
      </c>
      <c r="Q103" s="65">
        <v>0</v>
      </c>
    </row>
    <row r="104" spans="1:17" hidden="1" x14ac:dyDescent="0.2">
      <c r="A104" s="62"/>
      <c r="B104" s="61">
        <v>230</v>
      </c>
      <c r="C104" s="62" t="s">
        <v>233</v>
      </c>
      <c r="D104" s="63">
        <v>0</v>
      </c>
      <c r="E104" s="63">
        <v>0</v>
      </c>
      <c r="F104" s="63">
        <f t="shared" si="6"/>
        <v>0</v>
      </c>
      <c r="G104" s="63">
        <v>0</v>
      </c>
      <c r="H104" s="63">
        <v>0</v>
      </c>
      <c r="I104" s="63">
        <f t="shared" si="7"/>
        <v>0</v>
      </c>
      <c r="J104" s="63"/>
      <c r="K104" s="64"/>
      <c r="L104" s="63">
        <f t="shared" si="8"/>
        <v>0</v>
      </c>
      <c r="M104" s="63"/>
      <c r="N104" s="63">
        <f t="shared" si="9"/>
        <v>0</v>
      </c>
      <c r="O104" s="63">
        <f t="shared" si="10"/>
        <v>0</v>
      </c>
      <c r="P104" s="63">
        <f t="shared" si="11"/>
        <v>0</v>
      </c>
      <c r="Q104" s="65">
        <v>0</v>
      </c>
    </row>
    <row r="105" spans="1:17" hidden="1" x14ac:dyDescent="0.2">
      <c r="A105" s="62"/>
      <c r="B105" s="61">
        <v>231</v>
      </c>
      <c r="C105" s="62" t="s">
        <v>234</v>
      </c>
      <c r="D105" s="63">
        <v>0</v>
      </c>
      <c r="E105" s="63">
        <v>0</v>
      </c>
      <c r="F105" s="63">
        <f t="shared" si="6"/>
        <v>0</v>
      </c>
      <c r="G105" s="63">
        <v>0</v>
      </c>
      <c r="H105" s="63">
        <v>0</v>
      </c>
      <c r="I105" s="63">
        <f t="shared" si="7"/>
        <v>0</v>
      </c>
      <c r="J105" s="63"/>
      <c r="K105" s="64"/>
      <c r="L105" s="63">
        <f t="shared" si="8"/>
        <v>0</v>
      </c>
      <c r="M105" s="63"/>
      <c r="N105" s="63">
        <f t="shared" si="9"/>
        <v>0</v>
      </c>
      <c r="O105" s="63">
        <f t="shared" si="10"/>
        <v>0</v>
      </c>
      <c r="P105" s="63">
        <f t="shared" si="11"/>
        <v>0</v>
      </c>
      <c r="Q105" s="65">
        <v>0</v>
      </c>
    </row>
    <row r="106" spans="1:17" hidden="1" x14ac:dyDescent="0.2">
      <c r="A106" s="62"/>
      <c r="B106" s="61">
        <v>232</v>
      </c>
      <c r="C106" s="62" t="s">
        <v>235</v>
      </c>
      <c r="D106" s="63">
        <v>0</v>
      </c>
      <c r="E106" s="63">
        <v>0</v>
      </c>
      <c r="F106" s="63">
        <f t="shared" si="6"/>
        <v>0</v>
      </c>
      <c r="G106" s="63">
        <v>0</v>
      </c>
      <c r="H106" s="63">
        <v>0</v>
      </c>
      <c r="I106" s="63">
        <f t="shared" si="7"/>
        <v>0</v>
      </c>
      <c r="J106" s="63"/>
      <c r="K106" s="64"/>
      <c r="L106" s="63">
        <f t="shared" si="8"/>
        <v>0</v>
      </c>
      <c r="M106" s="63"/>
      <c r="N106" s="63">
        <f t="shared" si="9"/>
        <v>0</v>
      </c>
      <c r="O106" s="63">
        <f t="shared" si="10"/>
        <v>0</v>
      </c>
      <c r="P106" s="63">
        <f t="shared" si="11"/>
        <v>0</v>
      </c>
      <c r="Q106" s="65">
        <v>0</v>
      </c>
    </row>
    <row r="107" spans="1:17" hidden="1" x14ac:dyDescent="0.2">
      <c r="A107" s="62"/>
      <c r="B107" s="61">
        <v>233</v>
      </c>
      <c r="C107" s="62" t="s">
        <v>236</v>
      </c>
      <c r="D107" s="63">
        <v>0</v>
      </c>
      <c r="E107" s="63">
        <v>0</v>
      </c>
      <c r="F107" s="63">
        <f t="shared" si="6"/>
        <v>0</v>
      </c>
      <c r="G107" s="63">
        <v>0</v>
      </c>
      <c r="H107" s="63">
        <v>0</v>
      </c>
      <c r="I107" s="63">
        <f t="shared" si="7"/>
        <v>0</v>
      </c>
      <c r="J107" s="63"/>
      <c r="K107" s="64"/>
      <c r="L107" s="63">
        <f t="shared" si="8"/>
        <v>0</v>
      </c>
      <c r="M107" s="63"/>
      <c r="N107" s="63">
        <f t="shared" si="9"/>
        <v>0</v>
      </c>
      <c r="O107" s="63">
        <f t="shared" si="10"/>
        <v>0</v>
      </c>
      <c r="P107" s="63">
        <f t="shared" si="11"/>
        <v>0</v>
      </c>
      <c r="Q107" s="65">
        <v>0</v>
      </c>
    </row>
    <row r="108" spans="1:17" hidden="1" x14ac:dyDescent="0.2">
      <c r="A108" s="62"/>
      <c r="B108" s="61">
        <v>234</v>
      </c>
      <c r="C108" s="62" t="s">
        <v>237</v>
      </c>
      <c r="D108" s="63">
        <v>0</v>
      </c>
      <c r="E108" s="63">
        <v>0</v>
      </c>
      <c r="F108" s="63">
        <f t="shared" si="6"/>
        <v>0</v>
      </c>
      <c r="G108" s="63">
        <v>0</v>
      </c>
      <c r="H108" s="63">
        <v>0</v>
      </c>
      <c r="I108" s="63">
        <f t="shared" si="7"/>
        <v>0</v>
      </c>
      <c r="J108" s="63"/>
      <c r="K108" s="64"/>
      <c r="L108" s="63">
        <f t="shared" si="8"/>
        <v>0</v>
      </c>
      <c r="M108" s="63"/>
      <c r="N108" s="63">
        <f t="shared" si="9"/>
        <v>0</v>
      </c>
      <c r="O108" s="63">
        <f t="shared" si="10"/>
        <v>0</v>
      </c>
      <c r="P108" s="63">
        <f t="shared" si="11"/>
        <v>0</v>
      </c>
      <c r="Q108" s="65">
        <v>0</v>
      </c>
    </row>
    <row r="109" spans="1:17" hidden="1" x14ac:dyDescent="0.2">
      <c r="A109" s="62"/>
      <c r="B109" s="61">
        <v>235</v>
      </c>
      <c r="C109" s="62" t="s">
        <v>238</v>
      </c>
      <c r="D109" s="63">
        <v>0</v>
      </c>
      <c r="E109" s="63">
        <v>0</v>
      </c>
      <c r="F109" s="63">
        <f t="shared" si="6"/>
        <v>0</v>
      </c>
      <c r="G109" s="63">
        <v>0</v>
      </c>
      <c r="H109" s="63">
        <v>0</v>
      </c>
      <c r="I109" s="63">
        <f t="shared" si="7"/>
        <v>0</v>
      </c>
      <c r="J109" s="63"/>
      <c r="K109" s="64"/>
      <c r="L109" s="63">
        <f t="shared" si="8"/>
        <v>0</v>
      </c>
      <c r="M109" s="63"/>
      <c r="N109" s="63">
        <f t="shared" si="9"/>
        <v>0</v>
      </c>
      <c r="O109" s="63">
        <f t="shared" si="10"/>
        <v>0</v>
      </c>
      <c r="P109" s="63">
        <f t="shared" si="11"/>
        <v>0</v>
      </c>
      <c r="Q109" s="65">
        <v>0</v>
      </c>
    </row>
    <row r="110" spans="1:17" hidden="1" x14ac:dyDescent="0.2">
      <c r="A110" s="62"/>
      <c r="B110" s="61">
        <v>236</v>
      </c>
      <c r="C110" s="62" t="s">
        <v>239</v>
      </c>
      <c r="D110" s="63">
        <v>0</v>
      </c>
      <c r="E110" s="63">
        <v>0</v>
      </c>
      <c r="F110" s="63">
        <f t="shared" si="6"/>
        <v>0</v>
      </c>
      <c r="G110" s="63">
        <v>0</v>
      </c>
      <c r="H110" s="63">
        <v>0</v>
      </c>
      <c r="I110" s="63">
        <f t="shared" si="7"/>
        <v>0</v>
      </c>
      <c r="J110" s="63"/>
      <c r="K110" s="64"/>
      <c r="L110" s="63">
        <f t="shared" si="8"/>
        <v>0</v>
      </c>
      <c r="M110" s="63"/>
      <c r="N110" s="63">
        <f t="shared" si="9"/>
        <v>0</v>
      </c>
      <c r="O110" s="63">
        <f t="shared" si="10"/>
        <v>0</v>
      </c>
      <c r="P110" s="63">
        <f t="shared" si="11"/>
        <v>0</v>
      </c>
      <c r="Q110" s="65">
        <v>0</v>
      </c>
    </row>
    <row r="111" spans="1:17" hidden="1" x14ac:dyDescent="0.2">
      <c r="A111" s="62"/>
      <c r="B111" s="61">
        <v>237</v>
      </c>
      <c r="C111" s="62" t="s">
        <v>240</v>
      </c>
      <c r="D111" s="63">
        <v>0</v>
      </c>
      <c r="E111" s="63">
        <v>0</v>
      </c>
      <c r="F111" s="63">
        <f t="shared" si="6"/>
        <v>0</v>
      </c>
      <c r="G111" s="63">
        <v>0</v>
      </c>
      <c r="H111" s="63">
        <v>0</v>
      </c>
      <c r="I111" s="63">
        <f t="shared" si="7"/>
        <v>0</v>
      </c>
      <c r="J111" s="63"/>
      <c r="K111" s="64"/>
      <c r="L111" s="63">
        <f t="shared" si="8"/>
        <v>0</v>
      </c>
      <c r="M111" s="63"/>
      <c r="N111" s="63">
        <f t="shared" si="9"/>
        <v>0</v>
      </c>
      <c r="O111" s="63">
        <f t="shared" si="10"/>
        <v>0</v>
      </c>
      <c r="P111" s="63">
        <f t="shared" si="11"/>
        <v>0</v>
      </c>
      <c r="Q111" s="65">
        <v>0</v>
      </c>
    </row>
    <row r="112" spans="1:17" hidden="1" x14ac:dyDescent="0.2">
      <c r="A112" s="62"/>
      <c r="B112" s="61">
        <v>238</v>
      </c>
      <c r="C112" s="62" t="s">
        <v>241</v>
      </c>
      <c r="D112" s="63">
        <v>0</v>
      </c>
      <c r="E112" s="63">
        <v>0</v>
      </c>
      <c r="F112" s="63">
        <f t="shared" si="6"/>
        <v>0</v>
      </c>
      <c r="G112" s="63">
        <v>0</v>
      </c>
      <c r="H112" s="63">
        <v>0</v>
      </c>
      <c r="I112" s="63">
        <f t="shared" si="7"/>
        <v>0</v>
      </c>
      <c r="J112" s="63"/>
      <c r="K112" s="64"/>
      <c r="L112" s="63">
        <f t="shared" si="8"/>
        <v>0</v>
      </c>
      <c r="M112" s="63"/>
      <c r="N112" s="63">
        <f t="shared" si="9"/>
        <v>0</v>
      </c>
      <c r="O112" s="63">
        <f t="shared" si="10"/>
        <v>0</v>
      </c>
      <c r="P112" s="63">
        <f t="shared" si="11"/>
        <v>0</v>
      </c>
      <c r="Q112" s="65">
        <v>0</v>
      </c>
    </row>
    <row r="113" spans="1:17" hidden="1" x14ac:dyDescent="0.2">
      <c r="A113" s="62"/>
      <c r="B113" s="61">
        <v>242</v>
      </c>
      <c r="C113" s="62" t="s">
        <v>242</v>
      </c>
      <c r="D113" s="63">
        <v>0</v>
      </c>
      <c r="E113" s="63">
        <v>0</v>
      </c>
      <c r="F113" s="63">
        <f t="shared" si="6"/>
        <v>0</v>
      </c>
      <c r="G113" s="63">
        <v>0</v>
      </c>
      <c r="H113" s="63">
        <v>0</v>
      </c>
      <c r="I113" s="63">
        <f t="shared" si="7"/>
        <v>0</v>
      </c>
      <c r="J113" s="63"/>
      <c r="K113" s="64"/>
      <c r="L113" s="63">
        <f t="shared" si="8"/>
        <v>0</v>
      </c>
      <c r="M113" s="63"/>
      <c r="N113" s="63">
        <f t="shared" si="9"/>
        <v>0</v>
      </c>
      <c r="O113" s="63">
        <f t="shared" si="10"/>
        <v>0</v>
      </c>
      <c r="P113" s="63">
        <f t="shared" si="11"/>
        <v>0</v>
      </c>
      <c r="Q113" s="65">
        <v>0</v>
      </c>
    </row>
    <row r="114" spans="1:17" hidden="1" x14ac:dyDescent="0.2">
      <c r="A114" s="62"/>
      <c r="B114" s="61">
        <v>244</v>
      </c>
      <c r="C114" s="62" t="s">
        <v>243</v>
      </c>
      <c r="D114" s="63">
        <v>0</v>
      </c>
      <c r="E114" s="63">
        <v>0</v>
      </c>
      <c r="F114" s="63">
        <f t="shared" si="6"/>
        <v>0</v>
      </c>
      <c r="G114" s="63">
        <v>0</v>
      </c>
      <c r="H114" s="63">
        <v>0</v>
      </c>
      <c r="I114" s="63">
        <f t="shared" si="7"/>
        <v>0</v>
      </c>
      <c r="J114" s="63"/>
      <c r="K114" s="64"/>
      <c r="L114" s="63">
        <f t="shared" si="8"/>
        <v>0</v>
      </c>
      <c r="M114" s="63"/>
      <c r="N114" s="63">
        <f t="shared" si="9"/>
        <v>0</v>
      </c>
      <c r="O114" s="63">
        <f t="shared" si="10"/>
        <v>0</v>
      </c>
      <c r="P114" s="63">
        <f t="shared" si="11"/>
        <v>0</v>
      </c>
      <c r="Q114" s="65">
        <v>0</v>
      </c>
    </row>
    <row r="115" spans="1:17" hidden="1" x14ac:dyDescent="0.2">
      <c r="A115" s="62"/>
      <c r="B115" s="61">
        <v>245</v>
      </c>
      <c r="C115" s="62" t="s">
        <v>244</v>
      </c>
      <c r="D115" s="63">
        <v>0</v>
      </c>
      <c r="E115" s="63">
        <v>0</v>
      </c>
      <c r="F115" s="63">
        <f t="shared" si="6"/>
        <v>0</v>
      </c>
      <c r="G115" s="63">
        <v>0</v>
      </c>
      <c r="H115" s="63">
        <v>0</v>
      </c>
      <c r="I115" s="63">
        <f t="shared" si="7"/>
        <v>0</v>
      </c>
      <c r="J115" s="63"/>
      <c r="K115" s="64"/>
      <c r="L115" s="63">
        <f t="shared" si="8"/>
        <v>0</v>
      </c>
      <c r="M115" s="63"/>
      <c r="N115" s="63">
        <f t="shared" si="9"/>
        <v>0</v>
      </c>
      <c r="O115" s="63">
        <f t="shared" si="10"/>
        <v>0</v>
      </c>
      <c r="P115" s="63">
        <f t="shared" si="11"/>
        <v>0</v>
      </c>
      <c r="Q115" s="65">
        <v>0</v>
      </c>
    </row>
    <row r="116" spans="1:17" hidden="1" x14ac:dyDescent="0.2">
      <c r="A116" s="62"/>
      <c r="B116" s="61">
        <v>246</v>
      </c>
      <c r="C116" s="62" t="s">
        <v>245</v>
      </c>
      <c r="D116" s="63">
        <v>0</v>
      </c>
      <c r="E116" s="63">
        <v>0</v>
      </c>
      <c r="F116" s="63">
        <f t="shared" si="6"/>
        <v>0</v>
      </c>
      <c r="G116" s="63">
        <v>0</v>
      </c>
      <c r="H116" s="63">
        <v>0</v>
      </c>
      <c r="I116" s="63">
        <f t="shared" si="7"/>
        <v>0</v>
      </c>
      <c r="J116" s="63"/>
      <c r="K116" s="64"/>
      <c r="L116" s="63">
        <f t="shared" si="8"/>
        <v>0</v>
      </c>
      <c r="M116" s="63"/>
      <c r="N116" s="63">
        <f t="shared" si="9"/>
        <v>0</v>
      </c>
      <c r="O116" s="63">
        <f t="shared" si="10"/>
        <v>0</v>
      </c>
      <c r="P116" s="63">
        <f t="shared" si="11"/>
        <v>0</v>
      </c>
      <c r="Q116" s="65">
        <v>0</v>
      </c>
    </row>
    <row r="117" spans="1:17" hidden="1" x14ac:dyDescent="0.2">
      <c r="A117" s="62"/>
      <c r="B117" s="61">
        <v>247</v>
      </c>
      <c r="C117" s="62" t="s">
        <v>246</v>
      </c>
      <c r="D117" s="63">
        <v>0</v>
      </c>
      <c r="E117" s="63">
        <v>0</v>
      </c>
      <c r="F117" s="63">
        <f t="shared" si="6"/>
        <v>0</v>
      </c>
      <c r="G117" s="63">
        <v>0</v>
      </c>
      <c r="H117" s="63">
        <v>0</v>
      </c>
      <c r="I117" s="63">
        <f t="shared" si="7"/>
        <v>0</v>
      </c>
      <c r="J117" s="63"/>
      <c r="K117" s="64"/>
      <c r="L117" s="63">
        <f t="shared" si="8"/>
        <v>0</v>
      </c>
      <c r="M117" s="63"/>
      <c r="N117" s="63">
        <f t="shared" si="9"/>
        <v>0</v>
      </c>
      <c r="O117" s="63">
        <f t="shared" si="10"/>
        <v>0</v>
      </c>
      <c r="P117" s="63">
        <f t="shared" si="11"/>
        <v>0</v>
      </c>
      <c r="Q117" s="65">
        <v>0</v>
      </c>
    </row>
    <row r="118" spans="1:17" hidden="1" x14ac:dyDescent="0.2">
      <c r="A118" s="62"/>
      <c r="B118" s="61">
        <v>248</v>
      </c>
      <c r="C118" s="62" t="s">
        <v>247</v>
      </c>
      <c r="D118" s="63">
        <v>0</v>
      </c>
      <c r="E118" s="63">
        <v>0</v>
      </c>
      <c r="F118" s="63">
        <f t="shared" si="6"/>
        <v>0</v>
      </c>
      <c r="G118" s="63">
        <v>0</v>
      </c>
      <c r="H118" s="63">
        <v>0</v>
      </c>
      <c r="I118" s="63">
        <f t="shared" si="7"/>
        <v>0</v>
      </c>
      <c r="J118" s="63"/>
      <c r="K118" s="64"/>
      <c r="L118" s="63">
        <f t="shared" si="8"/>
        <v>0</v>
      </c>
      <c r="M118" s="63"/>
      <c r="N118" s="63">
        <f t="shared" si="9"/>
        <v>0</v>
      </c>
      <c r="O118" s="63">
        <f t="shared" si="10"/>
        <v>0</v>
      </c>
      <c r="P118" s="63">
        <f t="shared" si="11"/>
        <v>0</v>
      </c>
      <c r="Q118" s="65">
        <v>0</v>
      </c>
    </row>
    <row r="119" spans="1:17" hidden="1" x14ac:dyDescent="0.2">
      <c r="A119" s="62"/>
      <c r="B119" s="61">
        <v>249</v>
      </c>
      <c r="C119" s="62" t="s">
        <v>248</v>
      </c>
      <c r="D119" s="63">
        <v>0</v>
      </c>
      <c r="E119" s="63">
        <v>0</v>
      </c>
      <c r="F119" s="63">
        <f t="shared" si="6"/>
        <v>0</v>
      </c>
      <c r="G119" s="63">
        <v>0</v>
      </c>
      <c r="H119" s="63">
        <v>0</v>
      </c>
      <c r="I119" s="63">
        <f t="shared" si="7"/>
        <v>0</v>
      </c>
      <c r="J119" s="63"/>
      <c r="K119" s="64"/>
      <c r="L119" s="63">
        <f t="shared" si="8"/>
        <v>0</v>
      </c>
      <c r="M119" s="63"/>
      <c r="N119" s="63">
        <f t="shared" si="9"/>
        <v>0</v>
      </c>
      <c r="O119" s="63">
        <f t="shared" si="10"/>
        <v>0</v>
      </c>
      <c r="P119" s="63">
        <f t="shared" si="11"/>
        <v>0</v>
      </c>
      <c r="Q119" s="65">
        <v>0</v>
      </c>
    </row>
    <row r="120" spans="1:17" hidden="1" x14ac:dyDescent="0.2">
      <c r="A120" s="62"/>
      <c r="B120" s="61">
        <v>250</v>
      </c>
      <c r="C120" s="62" t="s">
        <v>249</v>
      </c>
      <c r="D120" s="63">
        <v>0</v>
      </c>
      <c r="E120" s="63">
        <v>0</v>
      </c>
      <c r="F120" s="63">
        <f t="shared" si="6"/>
        <v>0</v>
      </c>
      <c r="G120" s="63">
        <v>0</v>
      </c>
      <c r="H120" s="63">
        <v>0</v>
      </c>
      <c r="I120" s="63">
        <f t="shared" si="7"/>
        <v>0</v>
      </c>
      <c r="J120" s="63"/>
      <c r="K120" s="64"/>
      <c r="L120" s="63">
        <f t="shared" si="8"/>
        <v>0</v>
      </c>
      <c r="M120" s="63"/>
      <c r="N120" s="63">
        <f t="shared" si="9"/>
        <v>0</v>
      </c>
      <c r="O120" s="63">
        <f t="shared" si="10"/>
        <v>0</v>
      </c>
      <c r="P120" s="63">
        <f t="shared" si="11"/>
        <v>0</v>
      </c>
      <c r="Q120" s="65">
        <v>0</v>
      </c>
    </row>
    <row r="121" spans="1:17" hidden="1" x14ac:dyDescent="0.2">
      <c r="A121" s="62"/>
      <c r="B121" s="61">
        <v>252</v>
      </c>
      <c r="C121" s="62" t="s">
        <v>250</v>
      </c>
      <c r="D121" s="63">
        <v>0</v>
      </c>
      <c r="E121" s="63">
        <v>0</v>
      </c>
      <c r="F121" s="63">
        <f t="shared" si="6"/>
        <v>0</v>
      </c>
      <c r="G121" s="63">
        <v>0</v>
      </c>
      <c r="H121" s="63">
        <v>0</v>
      </c>
      <c r="I121" s="63">
        <f t="shared" si="7"/>
        <v>0</v>
      </c>
      <c r="J121" s="63"/>
      <c r="K121" s="64"/>
      <c r="L121" s="63">
        <f t="shared" si="8"/>
        <v>0</v>
      </c>
      <c r="M121" s="63"/>
      <c r="N121" s="63">
        <f t="shared" si="9"/>
        <v>0</v>
      </c>
      <c r="O121" s="63">
        <f t="shared" si="10"/>
        <v>0</v>
      </c>
      <c r="P121" s="63">
        <f t="shared" si="11"/>
        <v>0</v>
      </c>
      <c r="Q121" s="65">
        <v>0</v>
      </c>
    </row>
    <row r="122" spans="1:17" hidden="1" x14ac:dyDescent="0.2">
      <c r="A122" s="62"/>
      <c r="B122" s="61">
        <v>254</v>
      </c>
      <c r="C122" s="62" t="s">
        <v>251</v>
      </c>
      <c r="D122" s="63">
        <v>0</v>
      </c>
      <c r="E122" s="63">
        <v>0</v>
      </c>
      <c r="F122" s="63">
        <f t="shared" si="6"/>
        <v>0</v>
      </c>
      <c r="G122" s="63">
        <v>0</v>
      </c>
      <c r="H122" s="63">
        <v>0</v>
      </c>
      <c r="I122" s="63">
        <f t="shared" si="7"/>
        <v>0</v>
      </c>
      <c r="J122" s="63"/>
      <c r="K122" s="64"/>
      <c r="L122" s="63">
        <f t="shared" si="8"/>
        <v>0</v>
      </c>
      <c r="M122" s="63"/>
      <c r="N122" s="63">
        <f t="shared" si="9"/>
        <v>0</v>
      </c>
      <c r="O122" s="63">
        <f t="shared" si="10"/>
        <v>0</v>
      </c>
      <c r="P122" s="63">
        <f t="shared" si="11"/>
        <v>0</v>
      </c>
      <c r="Q122" s="65">
        <v>0</v>
      </c>
    </row>
    <row r="123" spans="1:17" hidden="1" x14ac:dyDescent="0.2">
      <c r="A123" s="62"/>
      <c r="B123" s="61">
        <v>255</v>
      </c>
      <c r="C123" s="62" t="s">
        <v>252</v>
      </c>
      <c r="D123" s="63">
        <v>0</v>
      </c>
      <c r="E123" s="63">
        <v>0</v>
      </c>
      <c r="F123" s="63">
        <f t="shared" si="6"/>
        <v>0</v>
      </c>
      <c r="G123" s="63">
        <v>0</v>
      </c>
      <c r="H123" s="63">
        <v>0</v>
      </c>
      <c r="I123" s="63">
        <f t="shared" si="7"/>
        <v>0</v>
      </c>
      <c r="J123" s="63"/>
      <c r="K123" s="64"/>
      <c r="L123" s="63">
        <f t="shared" si="8"/>
        <v>0</v>
      </c>
      <c r="M123" s="63"/>
      <c r="N123" s="63">
        <f t="shared" si="9"/>
        <v>0</v>
      </c>
      <c r="O123" s="63">
        <f t="shared" si="10"/>
        <v>0</v>
      </c>
      <c r="P123" s="63">
        <f t="shared" si="11"/>
        <v>0</v>
      </c>
      <c r="Q123" s="65">
        <v>0</v>
      </c>
    </row>
    <row r="124" spans="1:17" hidden="1" x14ac:dyDescent="0.2">
      <c r="A124" s="62"/>
      <c r="B124" s="61">
        <v>285</v>
      </c>
      <c r="C124" s="62" t="s">
        <v>253</v>
      </c>
      <c r="D124" s="63">
        <v>0</v>
      </c>
      <c r="E124" s="63">
        <v>0</v>
      </c>
      <c r="F124" s="63">
        <f t="shared" si="6"/>
        <v>0</v>
      </c>
      <c r="G124" s="63">
        <v>0</v>
      </c>
      <c r="H124" s="63">
        <v>0</v>
      </c>
      <c r="I124" s="63">
        <f t="shared" si="7"/>
        <v>0</v>
      </c>
      <c r="J124" s="63"/>
      <c r="K124" s="64"/>
      <c r="L124" s="63">
        <f t="shared" si="8"/>
        <v>0</v>
      </c>
      <c r="M124" s="63"/>
      <c r="N124" s="63">
        <f t="shared" si="9"/>
        <v>0</v>
      </c>
      <c r="O124" s="63">
        <f t="shared" si="10"/>
        <v>0</v>
      </c>
      <c r="P124" s="63">
        <f t="shared" si="11"/>
        <v>0</v>
      </c>
      <c r="Q124" s="65">
        <v>0</v>
      </c>
    </row>
    <row r="125" spans="1:17" hidden="1" x14ac:dyDescent="0.2">
      <c r="A125" s="62"/>
      <c r="B125" s="61">
        <v>286</v>
      </c>
      <c r="C125" s="62" t="s">
        <v>254</v>
      </c>
      <c r="D125" s="63">
        <v>0</v>
      </c>
      <c r="E125" s="63">
        <v>0</v>
      </c>
      <c r="F125" s="63">
        <f t="shared" si="6"/>
        <v>0</v>
      </c>
      <c r="G125" s="63">
        <v>0</v>
      </c>
      <c r="H125" s="63">
        <v>0</v>
      </c>
      <c r="I125" s="63">
        <f t="shared" si="7"/>
        <v>0</v>
      </c>
      <c r="J125" s="63"/>
      <c r="K125" s="64"/>
      <c r="L125" s="63">
        <f t="shared" si="8"/>
        <v>0</v>
      </c>
      <c r="M125" s="63"/>
      <c r="N125" s="63">
        <f t="shared" si="9"/>
        <v>0</v>
      </c>
      <c r="O125" s="63">
        <f t="shared" si="10"/>
        <v>0</v>
      </c>
      <c r="P125" s="63">
        <f t="shared" si="11"/>
        <v>0</v>
      </c>
      <c r="Q125" s="65">
        <v>0</v>
      </c>
    </row>
    <row r="126" spans="1:17" hidden="1" x14ac:dyDescent="0.2">
      <c r="A126" s="62"/>
      <c r="B126" s="61">
        <v>287</v>
      </c>
      <c r="C126" s="62" t="s">
        <v>255</v>
      </c>
      <c r="D126" s="63">
        <v>0</v>
      </c>
      <c r="E126" s="63">
        <v>0</v>
      </c>
      <c r="F126" s="63">
        <f t="shared" si="6"/>
        <v>0</v>
      </c>
      <c r="G126" s="63">
        <v>0</v>
      </c>
      <c r="H126" s="63">
        <v>0</v>
      </c>
      <c r="I126" s="63">
        <f t="shared" si="7"/>
        <v>0</v>
      </c>
      <c r="J126" s="63"/>
      <c r="K126" s="64"/>
      <c r="L126" s="63">
        <f t="shared" si="8"/>
        <v>0</v>
      </c>
      <c r="M126" s="63"/>
      <c r="N126" s="63">
        <f t="shared" si="9"/>
        <v>0</v>
      </c>
      <c r="O126" s="63">
        <f t="shared" si="10"/>
        <v>0</v>
      </c>
      <c r="P126" s="63">
        <f t="shared" si="11"/>
        <v>0</v>
      </c>
      <c r="Q126" s="65">
        <v>0</v>
      </c>
    </row>
    <row r="127" spans="1:17" hidden="1" x14ac:dyDescent="0.2">
      <c r="A127" s="62"/>
      <c r="B127" s="61">
        <v>288</v>
      </c>
      <c r="C127" s="62" t="s">
        <v>256</v>
      </c>
      <c r="D127" s="63">
        <v>0</v>
      </c>
      <c r="E127" s="63">
        <v>0</v>
      </c>
      <c r="F127" s="63">
        <f t="shared" si="6"/>
        <v>0</v>
      </c>
      <c r="G127" s="63">
        <v>0</v>
      </c>
      <c r="H127" s="63">
        <v>0</v>
      </c>
      <c r="I127" s="63">
        <f t="shared" si="7"/>
        <v>0</v>
      </c>
      <c r="J127" s="63"/>
      <c r="K127" s="64"/>
      <c r="L127" s="63">
        <f t="shared" si="8"/>
        <v>0</v>
      </c>
      <c r="M127" s="63"/>
      <c r="N127" s="63">
        <f t="shared" si="9"/>
        <v>0</v>
      </c>
      <c r="O127" s="63">
        <f t="shared" si="10"/>
        <v>0</v>
      </c>
      <c r="P127" s="63">
        <f t="shared" si="11"/>
        <v>0</v>
      </c>
      <c r="Q127" s="65">
        <v>0</v>
      </c>
    </row>
    <row r="128" spans="1:17" hidden="1" x14ac:dyDescent="0.2">
      <c r="A128" s="62"/>
      <c r="B128" s="61">
        <v>289</v>
      </c>
      <c r="C128" s="62" t="s">
        <v>257</v>
      </c>
      <c r="D128" s="63">
        <v>0</v>
      </c>
      <c r="E128" s="63">
        <v>0</v>
      </c>
      <c r="F128" s="63">
        <f t="shared" si="6"/>
        <v>0</v>
      </c>
      <c r="G128" s="63">
        <v>0</v>
      </c>
      <c r="H128" s="63">
        <v>0</v>
      </c>
      <c r="I128" s="63">
        <f t="shared" si="7"/>
        <v>0</v>
      </c>
      <c r="J128" s="63"/>
      <c r="K128" s="64"/>
      <c r="L128" s="63">
        <f t="shared" si="8"/>
        <v>0</v>
      </c>
      <c r="M128" s="63"/>
      <c r="N128" s="63">
        <f t="shared" si="9"/>
        <v>0</v>
      </c>
      <c r="O128" s="63">
        <f t="shared" si="10"/>
        <v>0</v>
      </c>
      <c r="P128" s="63">
        <f t="shared" si="11"/>
        <v>0</v>
      </c>
      <c r="Q128" s="65">
        <v>0</v>
      </c>
    </row>
    <row r="129" spans="1:17" hidden="1" x14ac:dyDescent="0.2">
      <c r="A129" s="62"/>
      <c r="B129" s="61">
        <v>290</v>
      </c>
      <c r="C129" s="62" t="s">
        <v>258</v>
      </c>
      <c r="D129" s="63">
        <v>0</v>
      </c>
      <c r="E129" s="63">
        <v>0</v>
      </c>
      <c r="F129" s="63">
        <f t="shared" si="6"/>
        <v>0</v>
      </c>
      <c r="G129" s="63">
        <v>0</v>
      </c>
      <c r="H129" s="63">
        <v>0</v>
      </c>
      <c r="I129" s="63">
        <f t="shared" si="7"/>
        <v>0</v>
      </c>
      <c r="J129" s="63"/>
      <c r="K129" s="64"/>
      <c r="L129" s="63">
        <f t="shared" si="8"/>
        <v>0</v>
      </c>
      <c r="M129" s="63"/>
      <c r="N129" s="63">
        <f t="shared" si="9"/>
        <v>0</v>
      </c>
      <c r="O129" s="63">
        <f t="shared" si="10"/>
        <v>0</v>
      </c>
      <c r="P129" s="63">
        <f t="shared" si="11"/>
        <v>0</v>
      </c>
      <c r="Q129" s="65">
        <v>0</v>
      </c>
    </row>
    <row r="130" spans="1:17" hidden="1" x14ac:dyDescent="0.2">
      <c r="A130" s="62"/>
      <c r="B130" s="61">
        <v>291</v>
      </c>
      <c r="C130" s="62" t="s">
        <v>259</v>
      </c>
      <c r="D130" s="63">
        <v>0</v>
      </c>
      <c r="E130" s="63">
        <v>0</v>
      </c>
      <c r="F130" s="63">
        <f t="shared" si="6"/>
        <v>0</v>
      </c>
      <c r="G130" s="63">
        <v>0</v>
      </c>
      <c r="H130" s="63">
        <v>0</v>
      </c>
      <c r="I130" s="63">
        <f t="shared" si="7"/>
        <v>0</v>
      </c>
      <c r="J130" s="63"/>
      <c r="K130" s="64"/>
      <c r="L130" s="63">
        <f t="shared" si="8"/>
        <v>0</v>
      </c>
      <c r="M130" s="63"/>
      <c r="N130" s="63">
        <f t="shared" si="9"/>
        <v>0</v>
      </c>
      <c r="O130" s="63">
        <f t="shared" si="10"/>
        <v>0</v>
      </c>
      <c r="P130" s="63">
        <f t="shared" si="11"/>
        <v>0</v>
      </c>
      <c r="Q130" s="65">
        <v>0</v>
      </c>
    </row>
    <row r="131" spans="1:17" hidden="1" x14ac:dyDescent="0.2">
      <c r="A131" s="62"/>
      <c r="B131" s="61">
        <v>292</v>
      </c>
      <c r="C131" s="62" t="s">
        <v>260</v>
      </c>
      <c r="D131" s="63">
        <v>0</v>
      </c>
      <c r="E131" s="63">
        <v>0</v>
      </c>
      <c r="F131" s="63">
        <f t="shared" si="6"/>
        <v>0</v>
      </c>
      <c r="G131" s="63">
        <v>0</v>
      </c>
      <c r="H131" s="63">
        <v>0</v>
      </c>
      <c r="I131" s="63">
        <f t="shared" si="7"/>
        <v>0</v>
      </c>
      <c r="J131" s="63"/>
      <c r="K131" s="64"/>
      <c r="L131" s="63">
        <f t="shared" si="8"/>
        <v>0</v>
      </c>
      <c r="M131" s="63"/>
      <c r="N131" s="63">
        <f t="shared" si="9"/>
        <v>0</v>
      </c>
      <c r="O131" s="63">
        <f t="shared" si="10"/>
        <v>0</v>
      </c>
      <c r="P131" s="63">
        <f t="shared" si="11"/>
        <v>0</v>
      </c>
      <c r="Q131" s="65">
        <v>0</v>
      </c>
    </row>
    <row r="132" spans="1:17" hidden="1" x14ac:dyDescent="0.2">
      <c r="A132" s="62"/>
      <c r="B132" s="61">
        <v>293</v>
      </c>
      <c r="C132" s="62" t="s">
        <v>261</v>
      </c>
      <c r="D132" s="63">
        <v>0</v>
      </c>
      <c r="E132" s="63">
        <v>0</v>
      </c>
      <c r="F132" s="63">
        <f t="shared" si="6"/>
        <v>0</v>
      </c>
      <c r="G132" s="63">
        <v>0</v>
      </c>
      <c r="H132" s="63">
        <v>0</v>
      </c>
      <c r="I132" s="63">
        <f t="shared" si="7"/>
        <v>0</v>
      </c>
      <c r="J132" s="63"/>
      <c r="K132" s="64"/>
      <c r="L132" s="63">
        <f t="shared" si="8"/>
        <v>0</v>
      </c>
      <c r="M132" s="63"/>
      <c r="N132" s="63">
        <f t="shared" si="9"/>
        <v>0</v>
      </c>
      <c r="O132" s="63">
        <f t="shared" si="10"/>
        <v>0</v>
      </c>
      <c r="P132" s="63">
        <f t="shared" si="11"/>
        <v>0</v>
      </c>
      <c r="Q132" s="65">
        <v>0</v>
      </c>
    </row>
    <row r="133" spans="1:17" hidden="1" x14ac:dyDescent="0.2">
      <c r="A133" s="62"/>
      <c r="B133" s="61">
        <v>294</v>
      </c>
      <c r="C133" s="62" t="s">
        <v>262</v>
      </c>
      <c r="D133" s="63">
        <v>0</v>
      </c>
      <c r="E133" s="63">
        <v>0</v>
      </c>
      <c r="F133" s="63">
        <f t="shared" si="6"/>
        <v>0</v>
      </c>
      <c r="G133" s="63">
        <v>0</v>
      </c>
      <c r="H133" s="63">
        <v>0</v>
      </c>
      <c r="I133" s="63">
        <f t="shared" si="7"/>
        <v>0</v>
      </c>
      <c r="J133" s="63"/>
      <c r="K133" s="64"/>
      <c r="L133" s="63">
        <f t="shared" si="8"/>
        <v>0</v>
      </c>
      <c r="M133" s="63"/>
      <c r="N133" s="63">
        <f t="shared" si="9"/>
        <v>0</v>
      </c>
      <c r="O133" s="63">
        <f t="shared" si="10"/>
        <v>0</v>
      </c>
      <c r="P133" s="63">
        <f t="shared" si="11"/>
        <v>0</v>
      </c>
      <c r="Q133" s="65">
        <v>0</v>
      </c>
    </row>
    <row r="134" spans="1:17" hidden="1" x14ac:dyDescent="0.2">
      <c r="A134" s="62"/>
      <c r="B134" s="61">
        <v>300</v>
      </c>
      <c r="C134" s="62" t="s">
        <v>263</v>
      </c>
      <c r="D134" s="63">
        <v>0</v>
      </c>
      <c r="E134" s="63">
        <v>0</v>
      </c>
      <c r="F134" s="63">
        <f t="shared" si="6"/>
        <v>0</v>
      </c>
      <c r="G134" s="63">
        <v>0</v>
      </c>
      <c r="H134" s="63">
        <v>0</v>
      </c>
      <c r="I134" s="63">
        <f t="shared" si="7"/>
        <v>0</v>
      </c>
      <c r="J134" s="63"/>
      <c r="K134" s="64"/>
      <c r="L134" s="63">
        <f t="shared" si="8"/>
        <v>0</v>
      </c>
      <c r="M134" s="63"/>
      <c r="N134" s="63">
        <f t="shared" si="9"/>
        <v>0</v>
      </c>
      <c r="O134" s="63">
        <f t="shared" si="10"/>
        <v>0</v>
      </c>
      <c r="P134" s="63">
        <f t="shared" si="11"/>
        <v>0</v>
      </c>
      <c r="Q134" s="65">
        <v>0</v>
      </c>
    </row>
    <row r="135" spans="1:17" hidden="1" x14ac:dyDescent="0.2">
      <c r="A135" s="62"/>
      <c r="B135" s="61">
        <v>301</v>
      </c>
      <c r="C135" s="62" t="s">
        <v>264</v>
      </c>
      <c r="D135" s="63">
        <v>0</v>
      </c>
      <c r="E135" s="63">
        <v>0</v>
      </c>
      <c r="F135" s="63">
        <f t="shared" si="6"/>
        <v>0</v>
      </c>
      <c r="G135" s="63">
        <v>0</v>
      </c>
      <c r="H135" s="63">
        <v>0</v>
      </c>
      <c r="I135" s="63">
        <f t="shared" si="7"/>
        <v>0</v>
      </c>
      <c r="J135" s="63"/>
      <c r="K135" s="64"/>
      <c r="L135" s="63">
        <f t="shared" si="8"/>
        <v>0</v>
      </c>
      <c r="M135" s="63"/>
      <c r="N135" s="63">
        <f t="shared" si="9"/>
        <v>0</v>
      </c>
      <c r="O135" s="63">
        <f t="shared" si="10"/>
        <v>0</v>
      </c>
      <c r="P135" s="63">
        <f t="shared" si="11"/>
        <v>0</v>
      </c>
      <c r="Q135" s="65">
        <v>0</v>
      </c>
    </row>
    <row r="136" spans="1:17" hidden="1" x14ac:dyDescent="0.2">
      <c r="A136" s="62"/>
      <c r="B136" s="61">
        <v>302</v>
      </c>
      <c r="C136" s="62" t="s">
        <v>265</v>
      </c>
      <c r="D136" s="63">
        <v>0</v>
      </c>
      <c r="E136" s="63">
        <v>0</v>
      </c>
      <c r="F136" s="63">
        <f t="shared" si="6"/>
        <v>0</v>
      </c>
      <c r="G136" s="63">
        <v>0</v>
      </c>
      <c r="H136" s="63">
        <v>0</v>
      </c>
      <c r="I136" s="63">
        <f t="shared" si="7"/>
        <v>0</v>
      </c>
      <c r="J136" s="63"/>
      <c r="K136" s="64"/>
      <c r="L136" s="63">
        <f t="shared" ref="L136:L199" si="12">E136*100%</f>
        <v>0</v>
      </c>
      <c r="M136" s="63"/>
      <c r="N136" s="63">
        <f t="shared" si="9"/>
        <v>0</v>
      </c>
      <c r="O136" s="63">
        <f t="shared" ref="O136:O199" si="13">H136*100%</f>
        <v>0</v>
      </c>
      <c r="P136" s="63">
        <f t="shared" si="11"/>
        <v>0</v>
      </c>
      <c r="Q136" s="65">
        <v>0</v>
      </c>
    </row>
    <row r="137" spans="1:17" hidden="1" x14ac:dyDescent="0.2">
      <c r="A137" s="62"/>
      <c r="B137" s="61">
        <v>303</v>
      </c>
      <c r="C137" s="62" t="s">
        <v>266</v>
      </c>
      <c r="D137" s="63">
        <v>0</v>
      </c>
      <c r="E137" s="63">
        <v>0</v>
      </c>
      <c r="F137" s="63">
        <f t="shared" ref="F137:F200" si="14">+D137+E137</f>
        <v>0</v>
      </c>
      <c r="G137" s="63">
        <v>0</v>
      </c>
      <c r="H137" s="63">
        <v>0</v>
      </c>
      <c r="I137" s="63">
        <f t="shared" ref="I137:I200" si="15">+G137+H137</f>
        <v>0</v>
      </c>
      <c r="J137" s="63"/>
      <c r="K137" s="64"/>
      <c r="L137" s="63">
        <f t="shared" si="12"/>
        <v>0</v>
      </c>
      <c r="M137" s="63"/>
      <c r="N137" s="63">
        <f t="shared" ref="N137:N200" si="16">+L137+M137</f>
        <v>0</v>
      </c>
      <c r="O137" s="63">
        <f t="shared" si="13"/>
        <v>0</v>
      </c>
      <c r="P137" s="63">
        <f t="shared" ref="P137:P200" si="17">+N137+O137</f>
        <v>0</v>
      </c>
      <c r="Q137" s="65">
        <v>0</v>
      </c>
    </row>
    <row r="138" spans="1:17" hidden="1" x14ac:dyDescent="0.2">
      <c r="A138" s="62"/>
      <c r="B138" s="61">
        <v>304</v>
      </c>
      <c r="C138" s="62" t="s">
        <v>267</v>
      </c>
      <c r="D138" s="63">
        <v>0</v>
      </c>
      <c r="E138" s="63">
        <v>0</v>
      </c>
      <c r="F138" s="63">
        <f t="shared" si="14"/>
        <v>0</v>
      </c>
      <c r="G138" s="63">
        <v>0</v>
      </c>
      <c r="H138" s="63">
        <v>0</v>
      </c>
      <c r="I138" s="63">
        <f t="shared" si="15"/>
        <v>0</v>
      </c>
      <c r="J138" s="63"/>
      <c r="K138" s="64"/>
      <c r="L138" s="63">
        <f t="shared" si="12"/>
        <v>0</v>
      </c>
      <c r="M138" s="63"/>
      <c r="N138" s="63">
        <f t="shared" si="16"/>
        <v>0</v>
      </c>
      <c r="O138" s="63">
        <f t="shared" si="13"/>
        <v>0</v>
      </c>
      <c r="P138" s="63">
        <f t="shared" si="17"/>
        <v>0</v>
      </c>
      <c r="Q138" s="65">
        <v>0</v>
      </c>
    </row>
    <row r="139" spans="1:17" hidden="1" x14ac:dyDescent="0.2">
      <c r="A139" s="62"/>
      <c r="B139" s="61">
        <v>305</v>
      </c>
      <c r="C139" s="62" t="s">
        <v>268</v>
      </c>
      <c r="D139" s="63">
        <v>0</v>
      </c>
      <c r="E139" s="63">
        <v>0</v>
      </c>
      <c r="F139" s="63">
        <f t="shared" si="14"/>
        <v>0</v>
      </c>
      <c r="G139" s="63">
        <v>0</v>
      </c>
      <c r="H139" s="63">
        <v>0</v>
      </c>
      <c r="I139" s="63">
        <f t="shared" si="15"/>
        <v>0</v>
      </c>
      <c r="J139" s="63"/>
      <c r="K139" s="64"/>
      <c r="L139" s="63">
        <f t="shared" si="12"/>
        <v>0</v>
      </c>
      <c r="M139" s="63"/>
      <c r="N139" s="63">
        <f t="shared" si="16"/>
        <v>0</v>
      </c>
      <c r="O139" s="63">
        <f t="shared" si="13"/>
        <v>0</v>
      </c>
      <c r="P139" s="63">
        <f t="shared" si="17"/>
        <v>0</v>
      </c>
      <c r="Q139" s="65">
        <v>0</v>
      </c>
    </row>
    <row r="140" spans="1:17" hidden="1" x14ac:dyDescent="0.2">
      <c r="A140" s="62"/>
      <c r="B140" s="61">
        <v>307</v>
      </c>
      <c r="C140" s="62" t="s">
        <v>269</v>
      </c>
      <c r="D140" s="63">
        <v>0</v>
      </c>
      <c r="E140" s="63">
        <v>0</v>
      </c>
      <c r="F140" s="63">
        <f t="shared" si="14"/>
        <v>0</v>
      </c>
      <c r="G140" s="63">
        <v>0</v>
      </c>
      <c r="H140" s="63">
        <v>0</v>
      </c>
      <c r="I140" s="63">
        <f t="shared" si="15"/>
        <v>0</v>
      </c>
      <c r="J140" s="63"/>
      <c r="K140" s="64"/>
      <c r="L140" s="63">
        <f t="shared" si="12"/>
        <v>0</v>
      </c>
      <c r="M140" s="63"/>
      <c r="N140" s="63">
        <f t="shared" si="16"/>
        <v>0</v>
      </c>
      <c r="O140" s="63">
        <f t="shared" si="13"/>
        <v>0</v>
      </c>
      <c r="P140" s="63">
        <f t="shared" si="17"/>
        <v>0</v>
      </c>
      <c r="Q140" s="65">
        <v>0</v>
      </c>
    </row>
    <row r="141" spans="1:17" hidden="1" x14ac:dyDescent="0.2">
      <c r="A141" s="62"/>
      <c r="B141" s="61">
        <v>308</v>
      </c>
      <c r="C141" s="62" t="s">
        <v>270</v>
      </c>
      <c r="D141" s="63">
        <v>0</v>
      </c>
      <c r="E141" s="63">
        <v>0</v>
      </c>
      <c r="F141" s="63">
        <f t="shared" si="14"/>
        <v>0</v>
      </c>
      <c r="G141" s="63">
        <v>0</v>
      </c>
      <c r="H141" s="63">
        <v>0</v>
      </c>
      <c r="I141" s="63">
        <f t="shared" si="15"/>
        <v>0</v>
      </c>
      <c r="J141" s="63"/>
      <c r="K141" s="64"/>
      <c r="L141" s="63">
        <f t="shared" si="12"/>
        <v>0</v>
      </c>
      <c r="M141" s="63"/>
      <c r="N141" s="63">
        <f t="shared" si="16"/>
        <v>0</v>
      </c>
      <c r="O141" s="63">
        <f t="shared" si="13"/>
        <v>0</v>
      </c>
      <c r="P141" s="63">
        <f t="shared" si="17"/>
        <v>0</v>
      </c>
      <c r="Q141" s="65">
        <v>0</v>
      </c>
    </row>
    <row r="142" spans="1:17" hidden="1" x14ac:dyDescent="0.2">
      <c r="A142" s="62"/>
      <c r="B142" s="61">
        <v>400</v>
      </c>
      <c r="C142" s="62" t="s">
        <v>271</v>
      </c>
      <c r="D142" s="63">
        <v>0</v>
      </c>
      <c r="E142" s="63">
        <v>0</v>
      </c>
      <c r="F142" s="63">
        <f t="shared" si="14"/>
        <v>0</v>
      </c>
      <c r="G142" s="63">
        <v>0</v>
      </c>
      <c r="H142" s="63">
        <v>0</v>
      </c>
      <c r="I142" s="63">
        <f t="shared" si="15"/>
        <v>0</v>
      </c>
      <c r="J142" s="63"/>
      <c r="K142" s="64"/>
      <c r="L142" s="63">
        <f t="shared" si="12"/>
        <v>0</v>
      </c>
      <c r="M142" s="63"/>
      <c r="N142" s="63">
        <f t="shared" si="16"/>
        <v>0</v>
      </c>
      <c r="O142" s="63">
        <f t="shared" si="13"/>
        <v>0</v>
      </c>
      <c r="P142" s="63">
        <f t="shared" si="17"/>
        <v>0</v>
      </c>
      <c r="Q142" s="65">
        <v>0</v>
      </c>
    </row>
    <row r="143" spans="1:17" hidden="1" x14ac:dyDescent="0.2">
      <c r="A143" s="62"/>
      <c r="B143" s="61">
        <v>402</v>
      </c>
      <c r="C143" s="62" t="s">
        <v>272</v>
      </c>
      <c r="D143" s="63">
        <v>0</v>
      </c>
      <c r="E143" s="63">
        <v>0</v>
      </c>
      <c r="F143" s="63">
        <f t="shared" si="14"/>
        <v>0</v>
      </c>
      <c r="G143" s="63">
        <v>0</v>
      </c>
      <c r="H143" s="63">
        <v>0</v>
      </c>
      <c r="I143" s="63">
        <f t="shared" si="15"/>
        <v>0</v>
      </c>
      <c r="J143" s="63"/>
      <c r="K143" s="64"/>
      <c r="L143" s="63">
        <f t="shared" si="12"/>
        <v>0</v>
      </c>
      <c r="M143" s="63"/>
      <c r="N143" s="63">
        <f t="shared" si="16"/>
        <v>0</v>
      </c>
      <c r="O143" s="63">
        <f t="shared" si="13"/>
        <v>0</v>
      </c>
      <c r="P143" s="63">
        <f t="shared" si="17"/>
        <v>0</v>
      </c>
      <c r="Q143" s="65">
        <v>0</v>
      </c>
    </row>
    <row r="144" spans="1:17" hidden="1" x14ac:dyDescent="0.2">
      <c r="A144" s="62"/>
      <c r="B144" s="61">
        <v>403</v>
      </c>
      <c r="C144" s="62" t="s">
        <v>273</v>
      </c>
      <c r="D144" s="63">
        <v>0</v>
      </c>
      <c r="E144" s="63">
        <v>0</v>
      </c>
      <c r="F144" s="63">
        <f t="shared" si="14"/>
        <v>0</v>
      </c>
      <c r="G144" s="63">
        <v>0</v>
      </c>
      <c r="H144" s="63">
        <v>0</v>
      </c>
      <c r="I144" s="63">
        <f t="shared" si="15"/>
        <v>0</v>
      </c>
      <c r="J144" s="63"/>
      <c r="K144" s="64"/>
      <c r="L144" s="63">
        <f t="shared" si="12"/>
        <v>0</v>
      </c>
      <c r="M144" s="63"/>
      <c r="N144" s="63">
        <f t="shared" si="16"/>
        <v>0</v>
      </c>
      <c r="O144" s="63">
        <f t="shared" si="13"/>
        <v>0</v>
      </c>
      <c r="P144" s="63">
        <f t="shared" si="17"/>
        <v>0</v>
      </c>
      <c r="Q144" s="65">
        <v>0</v>
      </c>
    </row>
    <row r="145" spans="1:17" hidden="1" x14ac:dyDescent="0.2">
      <c r="A145" s="62"/>
      <c r="B145" s="61">
        <v>404</v>
      </c>
      <c r="C145" s="62" t="s">
        <v>274</v>
      </c>
      <c r="D145" s="63">
        <v>0</v>
      </c>
      <c r="E145" s="63">
        <v>0</v>
      </c>
      <c r="F145" s="63">
        <f t="shared" si="14"/>
        <v>0</v>
      </c>
      <c r="G145" s="63">
        <v>0</v>
      </c>
      <c r="H145" s="63">
        <v>0</v>
      </c>
      <c r="I145" s="63">
        <f t="shared" si="15"/>
        <v>0</v>
      </c>
      <c r="J145" s="63"/>
      <c r="K145" s="64"/>
      <c r="L145" s="63">
        <f t="shared" si="12"/>
        <v>0</v>
      </c>
      <c r="M145" s="63"/>
      <c r="N145" s="63">
        <f t="shared" si="16"/>
        <v>0</v>
      </c>
      <c r="O145" s="63">
        <f t="shared" si="13"/>
        <v>0</v>
      </c>
      <c r="P145" s="63">
        <f t="shared" si="17"/>
        <v>0</v>
      </c>
      <c r="Q145" s="65">
        <v>0</v>
      </c>
    </row>
    <row r="146" spans="1:17" hidden="1" x14ac:dyDescent="0.2">
      <c r="A146" s="62"/>
      <c r="B146" s="61">
        <v>405</v>
      </c>
      <c r="C146" s="62" t="s">
        <v>275</v>
      </c>
      <c r="D146" s="63">
        <v>0</v>
      </c>
      <c r="E146" s="63">
        <v>0</v>
      </c>
      <c r="F146" s="63">
        <f t="shared" si="14"/>
        <v>0</v>
      </c>
      <c r="G146" s="63">
        <v>0</v>
      </c>
      <c r="H146" s="63">
        <v>0</v>
      </c>
      <c r="I146" s="63">
        <f t="shared" si="15"/>
        <v>0</v>
      </c>
      <c r="J146" s="63"/>
      <c r="K146" s="64"/>
      <c r="L146" s="63">
        <f t="shared" si="12"/>
        <v>0</v>
      </c>
      <c r="M146" s="63"/>
      <c r="N146" s="63">
        <f t="shared" si="16"/>
        <v>0</v>
      </c>
      <c r="O146" s="63">
        <f t="shared" si="13"/>
        <v>0</v>
      </c>
      <c r="P146" s="63">
        <f t="shared" si="17"/>
        <v>0</v>
      </c>
      <c r="Q146" s="65">
        <v>0</v>
      </c>
    </row>
    <row r="147" spans="1:17" hidden="1" x14ac:dyDescent="0.2">
      <c r="A147" s="62"/>
      <c r="B147" s="61">
        <v>406</v>
      </c>
      <c r="C147" s="62" t="s">
        <v>276</v>
      </c>
      <c r="D147" s="63">
        <v>0</v>
      </c>
      <c r="E147" s="63">
        <v>0</v>
      </c>
      <c r="F147" s="63">
        <f t="shared" si="14"/>
        <v>0</v>
      </c>
      <c r="G147" s="63">
        <v>0</v>
      </c>
      <c r="H147" s="63">
        <v>0</v>
      </c>
      <c r="I147" s="63">
        <f t="shared" si="15"/>
        <v>0</v>
      </c>
      <c r="J147" s="63"/>
      <c r="K147" s="64"/>
      <c r="L147" s="63">
        <f t="shared" si="12"/>
        <v>0</v>
      </c>
      <c r="M147" s="63"/>
      <c r="N147" s="63">
        <f t="shared" si="16"/>
        <v>0</v>
      </c>
      <c r="O147" s="63">
        <f t="shared" si="13"/>
        <v>0</v>
      </c>
      <c r="P147" s="63">
        <f t="shared" si="17"/>
        <v>0</v>
      </c>
      <c r="Q147" s="65">
        <v>0</v>
      </c>
    </row>
    <row r="148" spans="1:17" hidden="1" x14ac:dyDescent="0.2">
      <c r="A148" s="62"/>
      <c r="B148" s="61">
        <v>407</v>
      </c>
      <c r="C148" s="62" t="s">
        <v>277</v>
      </c>
      <c r="D148" s="63">
        <v>0</v>
      </c>
      <c r="E148" s="63">
        <v>0</v>
      </c>
      <c r="F148" s="63">
        <f t="shared" si="14"/>
        <v>0</v>
      </c>
      <c r="G148" s="63">
        <v>0</v>
      </c>
      <c r="H148" s="63">
        <v>0</v>
      </c>
      <c r="I148" s="63">
        <f t="shared" si="15"/>
        <v>0</v>
      </c>
      <c r="J148" s="63"/>
      <c r="K148" s="64"/>
      <c r="L148" s="63">
        <f t="shared" si="12"/>
        <v>0</v>
      </c>
      <c r="M148" s="63"/>
      <c r="N148" s="63">
        <f t="shared" si="16"/>
        <v>0</v>
      </c>
      <c r="O148" s="63">
        <f t="shared" si="13"/>
        <v>0</v>
      </c>
      <c r="P148" s="63">
        <f t="shared" si="17"/>
        <v>0</v>
      </c>
      <c r="Q148" s="65">
        <v>0</v>
      </c>
    </row>
    <row r="149" spans="1:17" hidden="1" x14ac:dyDescent="0.2">
      <c r="A149" s="62"/>
      <c r="B149" s="61">
        <v>409</v>
      </c>
      <c r="C149" s="62" t="s">
        <v>278</v>
      </c>
      <c r="D149" s="63">
        <v>0</v>
      </c>
      <c r="E149" s="63">
        <v>0</v>
      </c>
      <c r="F149" s="63">
        <f t="shared" si="14"/>
        <v>0</v>
      </c>
      <c r="G149" s="63">
        <v>0</v>
      </c>
      <c r="H149" s="63">
        <v>0</v>
      </c>
      <c r="I149" s="63">
        <f t="shared" si="15"/>
        <v>0</v>
      </c>
      <c r="J149" s="63"/>
      <c r="K149" s="64"/>
      <c r="L149" s="63">
        <f t="shared" si="12"/>
        <v>0</v>
      </c>
      <c r="M149" s="63"/>
      <c r="N149" s="63">
        <f t="shared" si="16"/>
        <v>0</v>
      </c>
      <c r="O149" s="63">
        <f t="shared" si="13"/>
        <v>0</v>
      </c>
      <c r="P149" s="63">
        <f t="shared" si="17"/>
        <v>0</v>
      </c>
      <c r="Q149" s="65">
        <v>0</v>
      </c>
    </row>
    <row r="150" spans="1:17" hidden="1" x14ac:dyDescent="0.2">
      <c r="A150" s="62"/>
      <c r="B150" s="61">
        <v>411</v>
      </c>
      <c r="C150" s="62" t="s">
        <v>279</v>
      </c>
      <c r="D150" s="63">
        <v>0</v>
      </c>
      <c r="E150" s="63">
        <v>0</v>
      </c>
      <c r="F150" s="63">
        <f t="shared" si="14"/>
        <v>0</v>
      </c>
      <c r="G150" s="63">
        <v>0</v>
      </c>
      <c r="H150" s="63">
        <v>0</v>
      </c>
      <c r="I150" s="63">
        <f t="shared" si="15"/>
        <v>0</v>
      </c>
      <c r="J150" s="63"/>
      <c r="K150" s="64"/>
      <c r="L150" s="63">
        <f t="shared" si="12"/>
        <v>0</v>
      </c>
      <c r="M150" s="63"/>
      <c r="N150" s="63">
        <f t="shared" si="16"/>
        <v>0</v>
      </c>
      <c r="O150" s="63">
        <f t="shared" si="13"/>
        <v>0</v>
      </c>
      <c r="P150" s="63">
        <f t="shared" si="17"/>
        <v>0</v>
      </c>
      <c r="Q150" s="65">
        <v>0</v>
      </c>
    </row>
    <row r="151" spans="1:17" hidden="1" x14ac:dyDescent="0.2">
      <c r="A151" s="62"/>
      <c r="B151" s="61">
        <v>414</v>
      </c>
      <c r="C151" s="62" t="s">
        <v>280</v>
      </c>
      <c r="D151" s="63">
        <v>0</v>
      </c>
      <c r="E151" s="63">
        <v>0</v>
      </c>
      <c r="F151" s="63">
        <f t="shared" si="14"/>
        <v>0</v>
      </c>
      <c r="G151" s="63">
        <v>0</v>
      </c>
      <c r="H151" s="63">
        <v>0</v>
      </c>
      <c r="I151" s="63">
        <f t="shared" si="15"/>
        <v>0</v>
      </c>
      <c r="J151" s="63"/>
      <c r="K151" s="64"/>
      <c r="L151" s="63">
        <f t="shared" si="12"/>
        <v>0</v>
      </c>
      <c r="M151" s="63"/>
      <c r="N151" s="63">
        <f t="shared" si="16"/>
        <v>0</v>
      </c>
      <c r="O151" s="63">
        <f t="shared" si="13"/>
        <v>0</v>
      </c>
      <c r="P151" s="63">
        <f t="shared" si="17"/>
        <v>0</v>
      </c>
      <c r="Q151" s="65">
        <v>0</v>
      </c>
    </row>
    <row r="152" spans="1:17" hidden="1" x14ac:dyDescent="0.2">
      <c r="A152" s="62"/>
      <c r="B152" s="61">
        <v>416</v>
      </c>
      <c r="C152" s="62" t="s">
        <v>281</v>
      </c>
      <c r="D152" s="63">
        <v>0</v>
      </c>
      <c r="E152" s="63">
        <v>0</v>
      </c>
      <c r="F152" s="63">
        <f t="shared" si="14"/>
        <v>0</v>
      </c>
      <c r="G152" s="63">
        <v>0</v>
      </c>
      <c r="H152" s="63">
        <v>0</v>
      </c>
      <c r="I152" s="63">
        <f t="shared" si="15"/>
        <v>0</v>
      </c>
      <c r="J152" s="63"/>
      <c r="K152" s="64"/>
      <c r="L152" s="63">
        <f t="shared" si="12"/>
        <v>0</v>
      </c>
      <c r="M152" s="63"/>
      <c r="N152" s="63">
        <f t="shared" si="16"/>
        <v>0</v>
      </c>
      <c r="O152" s="63">
        <f t="shared" si="13"/>
        <v>0</v>
      </c>
      <c r="P152" s="63">
        <f t="shared" si="17"/>
        <v>0</v>
      </c>
      <c r="Q152" s="65">
        <v>0</v>
      </c>
    </row>
    <row r="153" spans="1:17" hidden="1" x14ac:dyDescent="0.2">
      <c r="A153" s="62"/>
      <c r="B153" s="61">
        <v>501</v>
      </c>
      <c r="C153" s="62" t="s">
        <v>282</v>
      </c>
      <c r="D153" s="63">
        <v>0</v>
      </c>
      <c r="E153" s="63">
        <v>0</v>
      </c>
      <c r="F153" s="63">
        <f t="shared" si="14"/>
        <v>0</v>
      </c>
      <c r="G153" s="63">
        <v>0</v>
      </c>
      <c r="H153" s="63">
        <v>0</v>
      </c>
      <c r="I153" s="63">
        <f t="shared" si="15"/>
        <v>0</v>
      </c>
      <c r="J153" s="63"/>
      <c r="K153" s="64"/>
      <c r="L153" s="63">
        <f t="shared" si="12"/>
        <v>0</v>
      </c>
      <c r="M153" s="63"/>
      <c r="N153" s="63">
        <f t="shared" si="16"/>
        <v>0</v>
      </c>
      <c r="O153" s="63">
        <f t="shared" si="13"/>
        <v>0</v>
      </c>
      <c r="P153" s="63">
        <f t="shared" si="17"/>
        <v>0</v>
      </c>
      <c r="Q153" s="65">
        <v>0</v>
      </c>
    </row>
    <row r="154" spans="1:17" hidden="1" x14ac:dyDescent="0.2">
      <c r="A154" s="62"/>
      <c r="B154" s="61">
        <v>502</v>
      </c>
      <c r="C154" s="62" t="s">
        <v>283</v>
      </c>
      <c r="D154" s="63">
        <v>0</v>
      </c>
      <c r="E154" s="63">
        <v>0</v>
      </c>
      <c r="F154" s="63">
        <f t="shared" si="14"/>
        <v>0</v>
      </c>
      <c r="G154" s="63">
        <v>0</v>
      </c>
      <c r="H154" s="63">
        <v>0</v>
      </c>
      <c r="I154" s="63">
        <f t="shared" si="15"/>
        <v>0</v>
      </c>
      <c r="J154" s="63"/>
      <c r="K154" s="64"/>
      <c r="L154" s="63">
        <f t="shared" si="12"/>
        <v>0</v>
      </c>
      <c r="M154" s="63"/>
      <c r="N154" s="63">
        <f t="shared" si="16"/>
        <v>0</v>
      </c>
      <c r="O154" s="63">
        <f t="shared" si="13"/>
        <v>0</v>
      </c>
      <c r="P154" s="63">
        <f t="shared" si="17"/>
        <v>0</v>
      </c>
      <c r="Q154" s="65">
        <v>0</v>
      </c>
    </row>
    <row r="155" spans="1:17" hidden="1" x14ac:dyDescent="0.2">
      <c r="A155" s="62"/>
      <c r="B155" s="61">
        <v>503</v>
      </c>
      <c r="C155" s="62" t="s">
        <v>284</v>
      </c>
      <c r="D155" s="63">
        <v>0</v>
      </c>
      <c r="E155" s="63">
        <v>0</v>
      </c>
      <c r="F155" s="63">
        <f t="shared" si="14"/>
        <v>0</v>
      </c>
      <c r="G155" s="63">
        <v>0</v>
      </c>
      <c r="H155" s="63">
        <v>0</v>
      </c>
      <c r="I155" s="63">
        <f t="shared" si="15"/>
        <v>0</v>
      </c>
      <c r="J155" s="63"/>
      <c r="K155" s="64"/>
      <c r="L155" s="63">
        <f t="shared" si="12"/>
        <v>0</v>
      </c>
      <c r="M155" s="63"/>
      <c r="N155" s="63">
        <f t="shared" si="16"/>
        <v>0</v>
      </c>
      <c r="O155" s="63">
        <f t="shared" si="13"/>
        <v>0</v>
      </c>
      <c r="P155" s="63">
        <f t="shared" si="17"/>
        <v>0</v>
      </c>
      <c r="Q155" s="65">
        <v>0</v>
      </c>
    </row>
    <row r="156" spans="1:17" hidden="1" x14ac:dyDescent="0.2">
      <c r="A156" s="62"/>
      <c r="B156" s="61">
        <v>504</v>
      </c>
      <c r="C156" s="62" t="s">
        <v>285</v>
      </c>
      <c r="D156" s="63">
        <v>0</v>
      </c>
      <c r="E156" s="63">
        <v>0</v>
      </c>
      <c r="F156" s="63">
        <f t="shared" si="14"/>
        <v>0</v>
      </c>
      <c r="G156" s="63">
        <v>0</v>
      </c>
      <c r="H156" s="63">
        <v>0</v>
      </c>
      <c r="I156" s="63">
        <f t="shared" si="15"/>
        <v>0</v>
      </c>
      <c r="J156" s="63"/>
      <c r="K156" s="64"/>
      <c r="L156" s="63">
        <f t="shared" si="12"/>
        <v>0</v>
      </c>
      <c r="M156" s="63"/>
      <c r="N156" s="63">
        <f t="shared" si="16"/>
        <v>0</v>
      </c>
      <c r="O156" s="63">
        <f t="shared" si="13"/>
        <v>0</v>
      </c>
      <c r="P156" s="63">
        <f t="shared" si="17"/>
        <v>0</v>
      </c>
      <c r="Q156" s="65">
        <v>0</v>
      </c>
    </row>
    <row r="157" spans="1:17" hidden="1" x14ac:dyDescent="0.2">
      <c r="A157" s="62"/>
      <c r="B157" s="61">
        <v>505</v>
      </c>
      <c r="C157" s="62" t="s">
        <v>286</v>
      </c>
      <c r="D157" s="63">
        <v>0</v>
      </c>
      <c r="E157" s="63">
        <v>0</v>
      </c>
      <c r="F157" s="63">
        <f t="shared" si="14"/>
        <v>0</v>
      </c>
      <c r="G157" s="63">
        <v>0</v>
      </c>
      <c r="H157" s="63">
        <v>0</v>
      </c>
      <c r="I157" s="63">
        <f t="shared" si="15"/>
        <v>0</v>
      </c>
      <c r="J157" s="63"/>
      <c r="K157" s="64"/>
      <c r="L157" s="63">
        <f t="shared" si="12"/>
        <v>0</v>
      </c>
      <c r="M157" s="63"/>
      <c r="N157" s="63">
        <f t="shared" si="16"/>
        <v>0</v>
      </c>
      <c r="O157" s="63">
        <f t="shared" si="13"/>
        <v>0</v>
      </c>
      <c r="P157" s="63">
        <f t="shared" si="17"/>
        <v>0</v>
      </c>
      <c r="Q157" s="65">
        <v>0</v>
      </c>
    </row>
    <row r="158" spans="1:17" hidden="1" x14ac:dyDescent="0.2">
      <c r="A158" s="62"/>
      <c r="B158" s="61">
        <v>506</v>
      </c>
      <c r="C158" s="62" t="s">
        <v>287</v>
      </c>
      <c r="D158" s="63">
        <v>0</v>
      </c>
      <c r="E158" s="63">
        <v>0</v>
      </c>
      <c r="F158" s="63">
        <f t="shared" si="14"/>
        <v>0</v>
      </c>
      <c r="G158" s="63">
        <v>0</v>
      </c>
      <c r="H158" s="63">
        <v>0</v>
      </c>
      <c r="I158" s="63">
        <f t="shared" si="15"/>
        <v>0</v>
      </c>
      <c r="J158" s="63"/>
      <c r="K158" s="64"/>
      <c r="L158" s="63">
        <f t="shared" si="12"/>
        <v>0</v>
      </c>
      <c r="M158" s="63"/>
      <c r="N158" s="63">
        <f t="shared" si="16"/>
        <v>0</v>
      </c>
      <c r="O158" s="63">
        <f t="shared" si="13"/>
        <v>0</v>
      </c>
      <c r="P158" s="63">
        <f t="shared" si="17"/>
        <v>0</v>
      </c>
      <c r="Q158" s="65">
        <v>0</v>
      </c>
    </row>
    <row r="159" spans="1:17" hidden="1" x14ac:dyDescent="0.2">
      <c r="A159" s="62"/>
      <c r="B159" s="61">
        <v>509</v>
      </c>
      <c r="C159" s="62" t="s">
        <v>288</v>
      </c>
      <c r="D159" s="63">
        <v>0</v>
      </c>
      <c r="E159" s="63">
        <v>0</v>
      </c>
      <c r="F159" s="63">
        <f t="shared" si="14"/>
        <v>0</v>
      </c>
      <c r="G159" s="63">
        <v>0</v>
      </c>
      <c r="H159" s="63">
        <v>0</v>
      </c>
      <c r="I159" s="63">
        <f t="shared" si="15"/>
        <v>0</v>
      </c>
      <c r="J159" s="63"/>
      <c r="K159" s="64"/>
      <c r="L159" s="63">
        <f t="shared" si="12"/>
        <v>0</v>
      </c>
      <c r="M159" s="63"/>
      <c r="N159" s="63">
        <f t="shared" si="16"/>
        <v>0</v>
      </c>
      <c r="O159" s="63">
        <f t="shared" si="13"/>
        <v>0</v>
      </c>
      <c r="P159" s="63">
        <f t="shared" si="17"/>
        <v>0</v>
      </c>
      <c r="Q159" s="65">
        <v>0</v>
      </c>
    </row>
    <row r="160" spans="1:17" hidden="1" x14ac:dyDescent="0.2">
      <c r="A160" s="62"/>
      <c r="B160" s="61">
        <v>510</v>
      </c>
      <c r="C160" s="62" t="s">
        <v>289</v>
      </c>
      <c r="D160" s="63">
        <v>0</v>
      </c>
      <c r="E160" s="63">
        <v>0</v>
      </c>
      <c r="F160" s="63">
        <f t="shared" si="14"/>
        <v>0</v>
      </c>
      <c r="G160" s="63">
        <v>0</v>
      </c>
      <c r="H160" s="63">
        <v>0</v>
      </c>
      <c r="I160" s="63">
        <f t="shared" si="15"/>
        <v>0</v>
      </c>
      <c r="J160" s="63"/>
      <c r="K160" s="64"/>
      <c r="L160" s="63">
        <f t="shared" si="12"/>
        <v>0</v>
      </c>
      <c r="M160" s="63"/>
      <c r="N160" s="63">
        <f t="shared" si="16"/>
        <v>0</v>
      </c>
      <c r="O160" s="63">
        <f t="shared" si="13"/>
        <v>0</v>
      </c>
      <c r="P160" s="63">
        <f t="shared" si="17"/>
        <v>0</v>
      </c>
      <c r="Q160" s="65">
        <v>0</v>
      </c>
    </row>
    <row r="161" spans="1:17" hidden="1" x14ac:dyDescent="0.2">
      <c r="A161" s="62"/>
      <c r="B161" s="61">
        <v>511</v>
      </c>
      <c r="C161" s="62" t="s">
        <v>290</v>
      </c>
      <c r="D161" s="63">
        <v>0</v>
      </c>
      <c r="E161" s="63">
        <v>0</v>
      </c>
      <c r="F161" s="63">
        <f t="shared" si="14"/>
        <v>0</v>
      </c>
      <c r="G161" s="63">
        <v>0</v>
      </c>
      <c r="H161" s="63">
        <v>0</v>
      </c>
      <c r="I161" s="63">
        <f t="shared" si="15"/>
        <v>0</v>
      </c>
      <c r="J161" s="63"/>
      <c r="K161" s="64"/>
      <c r="L161" s="63">
        <f t="shared" si="12"/>
        <v>0</v>
      </c>
      <c r="M161" s="63"/>
      <c r="N161" s="63">
        <f t="shared" si="16"/>
        <v>0</v>
      </c>
      <c r="O161" s="63">
        <f t="shared" si="13"/>
        <v>0</v>
      </c>
      <c r="P161" s="63">
        <f t="shared" si="17"/>
        <v>0</v>
      </c>
      <c r="Q161" s="65">
        <v>0</v>
      </c>
    </row>
    <row r="162" spans="1:17" hidden="1" x14ac:dyDescent="0.2">
      <c r="A162" s="62"/>
      <c r="B162" s="61">
        <v>512</v>
      </c>
      <c r="C162" s="62" t="s">
        <v>291</v>
      </c>
      <c r="D162" s="63">
        <v>0</v>
      </c>
      <c r="E162" s="63">
        <v>0</v>
      </c>
      <c r="F162" s="63">
        <f t="shared" si="14"/>
        <v>0</v>
      </c>
      <c r="G162" s="63">
        <v>0</v>
      </c>
      <c r="H162" s="63">
        <v>0</v>
      </c>
      <c r="I162" s="63">
        <f t="shared" si="15"/>
        <v>0</v>
      </c>
      <c r="J162" s="63"/>
      <c r="K162" s="64"/>
      <c r="L162" s="63">
        <f t="shared" si="12"/>
        <v>0</v>
      </c>
      <c r="M162" s="63"/>
      <c r="N162" s="63">
        <f t="shared" si="16"/>
        <v>0</v>
      </c>
      <c r="O162" s="63">
        <f t="shared" si="13"/>
        <v>0</v>
      </c>
      <c r="P162" s="63">
        <f t="shared" si="17"/>
        <v>0</v>
      </c>
      <c r="Q162" s="65">
        <v>0</v>
      </c>
    </row>
    <row r="163" spans="1:17" hidden="1" x14ac:dyDescent="0.2">
      <c r="A163" s="62"/>
      <c r="B163" s="61">
        <v>513</v>
      </c>
      <c r="C163" s="62" t="s">
        <v>292</v>
      </c>
      <c r="D163" s="63">
        <v>0</v>
      </c>
      <c r="E163" s="63">
        <v>0</v>
      </c>
      <c r="F163" s="63">
        <f t="shared" si="14"/>
        <v>0</v>
      </c>
      <c r="G163" s="63">
        <v>0</v>
      </c>
      <c r="H163" s="63">
        <v>0</v>
      </c>
      <c r="I163" s="63">
        <f t="shared" si="15"/>
        <v>0</v>
      </c>
      <c r="J163" s="63"/>
      <c r="K163" s="64"/>
      <c r="L163" s="63">
        <f t="shared" si="12"/>
        <v>0</v>
      </c>
      <c r="M163" s="63"/>
      <c r="N163" s="63">
        <f t="shared" si="16"/>
        <v>0</v>
      </c>
      <c r="O163" s="63">
        <f t="shared" si="13"/>
        <v>0</v>
      </c>
      <c r="P163" s="63">
        <f t="shared" si="17"/>
        <v>0</v>
      </c>
      <c r="Q163" s="65">
        <v>0</v>
      </c>
    </row>
    <row r="164" spans="1:17" hidden="1" x14ac:dyDescent="0.2">
      <c r="A164" s="62"/>
      <c r="B164" s="61">
        <v>514</v>
      </c>
      <c r="C164" s="62" t="s">
        <v>293</v>
      </c>
      <c r="D164" s="63">
        <v>0</v>
      </c>
      <c r="E164" s="63">
        <v>0</v>
      </c>
      <c r="F164" s="63">
        <f t="shared" si="14"/>
        <v>0</v>
      </c>
      <c r="G164" s="63">
        <v>0</v>
      </c>
      <c r="H164" s="63">
        <v>0</v>
      </c>
      <c r="I164" s="63">
        <f t="shared" si="15"/>
        <v>0</v>
      </c>
      <c r="J164" s="63"/>
      <c r="K164" s="64"/>
      <c r="L164" s="63">
        <f t="shared" si="12"/>
        <v>0</v>
      </c>
      <c r="M164" s="63"/>
      <c r="N164" s="63">
        <f t="shared" si="16"/>
        <v>0</v>
      </c>
      <c r="O164" s="63">
        <f t="shared" si="13"/>
        <v>0</v>
      </c>
      <c r="P164" s="63">
        <f t="shared" si="17"/>
        <v>0</v>
      </c>
      <c r="Q164" s="65">
        <v>0</v>
      </c>
    </row>
    <row r="165" spans="1:17" hidden="1" x14ac:dyDescent="0.2">
      <c r="A165" s="62"/>
      <c r="B165" s="61">
        <v>515</v>
      </c>
      <c r="C165" s="62" t="s">
        <v>294</v>
      </c>
      <c r="D165" s="63">
        <v>0</v>
      </c>
      <c r="E165" s="63">
        <v>0</v>
      </c>
      <c r="F165" s="63">
        <f t="shared" si="14"/>
        <v>0</v>
      </c>
      <c r="G165" s="63">
        <v>0</v>
      </c>
      <c r="H165" s="63">
        <v>0</v>
      </c>
      <c r="I165" s="63">
        <f t="shared" si="15"/>
        <v>0</v>
      </c>
      <c r="J165" s="63"/>
      <c r="K165" s="64"/>
      <c r="L165" s="63">
        <f t="shared" si="12"/>
        <v>0</v>
      </c>
      <c r="M165" s="63"/>
      <c r="N165" s="63">
        <f t="shared" si="16"/>
        <v>0</v>
      </c>
      <c r="O165" s="63">
        <f t="shared" si="13"/>
        <v>0</v>
      </c>
      <c r="P165" s="63">
        <f t="shared" si="17"/>
        <v>0</v>
      </c>
      <c r="Q165" s="65">
        <v>0</v>
      </c>
    </row>
    <row r="166" spans="1:17" hidden="1" x14ac:dyDescent="0.2">
      <c r="A166" s="62"/>
      <c r="B166" s="61">
        <v>516</v>
      </c>
      <c r="C166" s="62" t="s">
        <v>295</v>
      </c>
      <c r="D166" s="63">
        <v>0</v>
      </c>
      <c r="E166" s="63">
        <v>0</v>
      </c>
      <c r="F166" s="63">
        <f t="shared" si="14"/>
        <v>0</v>
      </c>
      <c r="G166" s="63">
        <v>0</v>
      </c>
      <c r="H166" s="63">
        <v>0</v>
      </c>
      <c r="I166" s="63">
        <f t="shared" si="15"/>
        <v>0</v>
      </c>
      <c r="J166" s="63"/>
      <c r="K166" s="64"/>
      <c r="L166" s="63">
        <f t="shared" si="12"/>
        <v>0</v>
      </c>
      <c r="M166" s="63"/>
      <c r="N166" s="63">
        <f t="shared" si="16"/>
        <v>0</v>
      </c>
      <c r="O166" s="63">
        <f t="shared" si="13"/>
        <v>0</v>
      </c>
      <c r="P166" s="63">
        <f t="shared" si="17"/>
        <v>0</v>
      </c>
      <c r="Q166" s="65">
        <v>0</v>
      </c>
    </row>
    <row r="167" spans="1:17" hidden="1" x14ac:dyDescent="0.2">
      <c r="A167" s="62"/>
      <c r="B167" s="61">
        <v>517</v>
      </c>
      <c r="C167" s="62" t="s">
        <v>296</v>
      </c>
      <c r="D167" s="63">
        <v>0</v>
      </c>
      <c r="E167" s="63">
        <v>0</v>
      </c>
      <c r="F167" s="63">
        <f t="shared" si="14"/>
        <v>0</v>
      </c>
      <c r="G167" s="63">
        <v>0</v>
      </c>
      <c r="H167" s="63">
        <v>0</v>
      </c>
      <c r="I167" s="63">
        <f t="shared" si="15"/>
        <v>0</v>
      </c>
      <c r="J167" s="63"/>
      <c r="K167" s="64"/>
      <c r="L167" s="63">
        <f t="shared" si="12"/>
        <v>0</v>
      </c>
      <c r="M167" s="63"/>
      <c r="N167" s="63">
        <f t="shared" si="16"/>
        <v>0</v>
      </c>
      <c r="O167" s="63">
        <f t="shared" si="13"/>
        <v>0</v>
      </c>
      <c r="P167" s="63">
        <f t="shared" si="17"/>
        <v>0</v>
      </c>
      <c r="Q167" s="65">
        <v>0</v>
      </c>
    </row>
    <row r="168" spans="1:17" hidden="1" x14ac:dyDescent="0.2">
      <c r="A168" s="62"/>
      <c r="B168" s="61">
        <v>518</v>
      </c>
      <c r="C168" s="62" t="s">
        <v>297</v>
      </c>
      <c r="D168" s="63">
        <v>0</v>
      </c>
      <c r="E168" s="63">
        <v>0</v>
      </c>
      <c r="F168" s="63">
        <f t="shared" si="14"/>
        <v>0</v>
      </c>
      <c r="G168" s="63">
        <v>0</v>
      </c>
      <c r="H168" s="63">
        <v>0</v>
      </c>
      <c r="I168" s="63">
        <f t="shared" si="15"/>
        <v>0</v>
      </c>
      <c r="J168" s="63"/>
      <c r="K168" s="64"/>
      <c r="L168" s="63">
        <f t="shared" si="12"/>
        <v>0</v>
      </c>
      <c r="M168" s="63"/>
      <c r="N168" s="63">
        <f t="shared" si="16"/>
        <v>0</v>
      </c>
      <c r="O168" s="63">
        <f t="shared" si="13"/>
        <v>0</v>
      </c>
      <c r="P168" s="63">
        <f t="shared" si="17"/>
        <v>0</v>
      </c>
      <c r="Q168" s="65">
        <v>0</v>
      </c>
    </row>
    <row r="169" spans="1:17" hidden="1" x14ac:dyDescent="0.2">
      <c r="A169" s="62"/>
      <c r="B169" s="61">
        <v>519</v>
      </c>
      <c r="C169" s="62" t="s">
        <v>298</v>
      </c>
      <c r="D169" s="63">
        <v>0</v>
      </c>
      <c r="E169" s="63">
        <v>0</v>
      </c>
      <c r="F169" s="63">
        <f t="shared" si="14"/>
        <v>0</v>
      </c>
      <c r="G169" s="63">
        <v>0</v>
      </c>
      <c r="H169" s="63">
        <v>0</v>
      </c>
      <c r="I169" s="63">
        <f t="shared" si="15"/>
        <v>0</v>
      </c>
      <c r="J169" s="63"/>
      <c r="K169" s="64"/>
      <c r="L169" s="63">
        <f t="shared" si="12"/>
        <v>0</v>
      </c>
      <c r="M169" s="63"/>
      <c r="N169" s="63">
        <f t="shared" si="16"/>
        <v>0</v>
      </c>
      <c r="O169" s="63">
        <f t="shared" si="13"/>
        <v>0</v>
      </c>
      <c r="P169" s="63">
        <f t="shared" si="17"/>
        <v>0</v>
      </c>
      <c r="Q169" s="65">
        <v>0</v>
      </c>
    </row>
    <row r="170" spans="1:17" hidden="1" x14ac:dyDescent="0.2">
      <c r="A170" s="62"/>
      <c r="B170" s="61">
        <v>520</v>
      </c>
      <c r="C170" s="62" t="s">
        <v>299</v>
      </c>
      <c r="D170" s="63">
        <v>0</v>
      </c>
      <c r="E170" s="63">
        <v>0</v>
      </c>
      <c r="F170" s="63">
        <f t="shared" si="14"/>
        <v>0</v>
      </c>
      <c r="G170" s="63">
        <v>0</v>
      </c>
      <c r="H170" s="63">
        <v>0</v>
      </c>
      <c r="I170" s="63">
        <f t="shared" si="15"/>
        <v>0</v>
      </c>
      <c r="J170" s="63"/>
      <c r="K170" s="64"/>
      <c r="L170" s="63">
        <f t="shared" si="12"/>
        <v>0</v>
      </c>
      <c r="M170" s="63"/>
      <c r="N170" s="63">
        <f t="shared" si="16"/>
        <v>0</v>
      </c>
      <c r="O170" s="63">
        <f t="shared" si="13"/>
        <v>0</v>
      </c>
      <c r="P170" s="63">
        <f t="shared" si="17"/>
        <v>0</v>
      </c>
      <c r="Q170" s="65">
        <v>0</v>
      </c>
    </row>
    <row r="171" spans="1:17" hidden="1" x14ac:dyDescent="0.2">
      <c r="A171" s="62"/>
      <c r="B171" s="61">
        <v>521</v>
      </c>
      <c r="C171" s="62" t="s">
        <v>300</v>
      </c>
      <c r="D171" s="63">
        <v>0</v>
      </c>
      <c r="E171" s="63">
        <v>0</v>
      </c>
      <c r="F171" s="63">
        <f t="shared" si="14"/>
        <v>0</v>
      </c>
      <c r="G171" s="63">
        <v>0</v>
      </c>
      <c r="H171" s="63">
        <v>0</v>
      </c>
      <c r="I171" s="63">
        <f t="shared" si="15"/>
        <v>0</v>
      </c>
      <c r="J171" s="63"/>
      <c r="K171" s="64"/>
      <c r="L171" s="63">
        <f t="shared" si="12"/>
        <v>0</v>
      </c>
      <c r="M171" s="63"/>
      <c r="N171" s="63">
        <f t="shared" si="16"/>
        <v>0</v>
      </c>
      <c r="O171" s="63">
        <f t="shared" si="13"/>
        <v>0</v>
      </c>
      <c r="P171" s="63">
        <f t="shared" si="17"/>
        <v>0</v>
      </c>
      <c r="Q171" s="65">
        <v>0</v>
      </c>
    </row>
    <row r="172" spans="1:17" hidden="1" x14ac:dyDescent="0.2">
      <c r="A172" s="62"/>
      <c r="B172" s="61">
        <v>522</v>
      </c>
      <c r="C172" s="62" t="s">
        <v>301</v>
      </c>
      <c r="D172" s="63">
        <v>0</v>
      </c>
      <c r="E172" s="63">
        <v>0</v>
      </c>
      <c r="F172" s="63">
        <f t="shared" si="14"/>
        <v>0</v>
      </c>
      <c r="G172" s="63">
        <v>0</v>
      </c>
      <c r="H172" s="63">
        <v>0</v>
      </c>
      <c r="I172" s="63">
        <f t="shared" si="15"/>
        <v>0</v>
      </c>
      <c r="J172" s="63"/>
      <c r="K172" s="64"/>
      <c r="L172" s="63">
        <f t="shared" si="12"/>
        <v>0</v>
      </c>
      <c r="M172" s="63"/>
      <c r="N172" s="63">
        <f t="shared" si="16"/>
        <v>0</v>
      </c>
      <c r="O172" s="63">
        <f t="shared" si="13"/>
        <v>0</v>
      </c>
      <c r="P172" s="63">
        <f t="shared" si="17"/>
        <v>0</v>
      </c>
      <c r="Q172" s="65">
        <v>0</v>
      </c>
    </row>
    <row r="173" spans="1:17" hidden="1" x14ac:dyDescent="0.2">
      <c r="A173" s="62"/>
      <c r="B173" s="61">
        <v>523</v>
      </c>
      <c r="C173" s="62" t="s">
        <v>302</v>
      </c>
      <c r="D173" s="63">
        <v>0</v>
      </c>
      <c r="E173" s="63">
        <v>0</v>
      </c>
      <c r="F173" s="63">
        <f t="shared" si="14"/>
        <v>0</v>
      </c>
      <c r="G173" s="63">
        <v>0</v>
      </c>
      <c r="H173" s="63">
        <v>0</v>
      </c>
      <c r="I173" s="63">
        <f t="shared" si="15"/>
        <v>0</v>
      </c>
      <c r="J173" s="63"/>
      <c r="K173" s="64"/>
      <c r="L173" s="63">
        <f t="shared" si="12"/>
        <v>0</v>
      </c>
      <c r="M173" s="63"/>
      <c r="N173" s="63">
        <f t="shared" si="16"/>
        <v>0</v>
      </c>
      <c r="O173" s="63">
        <f t="shared" si="13"/>
        <v>0</v>
      </c>
      <c r="P173" s="63">
        <f t="shared" si="17"/>
        <v>0</v>
      </c>
      <c r="Q173" s="65">
        <v>0</v>
      </c>
    </row>
    <row r="174" spans="1:17" hidden="1" x14ac:dyDescent="0.2">
      <c r="A174" s="62"/>
      <c r="B174" s="61">
        <v>529</v>
      </c>
      <c r="C174" s="62" t="s">
        <v>303</v>
      </c>
      <c r="D174" s="63">
        <v>0</v>
      </c>
      <c r="E174" s="63">
        <v>0</v>
      </c>
      <c r="F174" s="63">
        <f t="shared" si="14"/>
        <v>0</v>
      </c>
      <c r="G174" s="63">
        <v>0</v>
      </c>
      <c r="H174" s="63">
        <v>0</v>
      </c>
      <c r="I174" s="63">
        <f t="shared" si="15"/>
        <v>0</v>
      </c>
      <c r="J174" s="63"/>
      <c r="K174" s="64"/>
      <c r="L174" s="63">
        <f t="shared" si="12"/>
        <v>0</v>
      </c>
      <c r="M174" s="63"/>
      <c r="N174" s="63">
        <f t="shared" si="16"/>
        <v>0</v>
      </c>
      <c r="O174" s="63">
        <f t="shared" si="13"/>
        <v>0</v>
      </c>
      <c r="P174" s="63">
        <f t="shared" si="17"/>
        <v>0</v>
      </c>
      <c r="Q174" s="65">
        <v>0</v>
      </c>
    </row>
    <row r="175" spans="1:17" hidden="1" x14ac:dyDescent="0.2">
      <c r="A175" s="62"/>
      <c r="B175" s="61">
        <v>530</v>
      </c>
      <c r="C175" s="62" t="s">
        <v>304</v>
      </c>
      <c r="D175" s="63">
        <v>0</v>
      </c>
      <c r="E175" s="63">
        <v>0</v>
      </c>
      <c r="F175" s="63">
        <f t="shared" si="14"/>
        <v>0</v>
      </c>
      <c r="G175" s="63">
        <v>0</v>
      </c>
      <c r="H175" s="63">
        <v>0</v>
      </c>
      <c r="I175" s="63">
        <f t="shared" si="15"/>
        <v>0</v>
      </c>
      <c r="J175" s="63"/>
      <c r="K175" s="64"/>
      <c r="L175" s="63">
        <f t="shared" si="12"/>
        <v>0</v>
      </c>
      <c r="M175" s="63"/>
      <c r="N175" s="63">
        <f t="shared" si="16"/>
        <v>0</v>
      </c>
      <c r="O175" s="63">
        <f t="shared" si="13"/>
        <v>0</v>
      </c>
      <c r="P175" s="63">
        <f t="shared" si="17"/>
        <v>0</v>
      </c>
      <c r="Q175" s="65">
        <v>0</v>
      </c>
    </row>
    <row r="176" spans="1:17" hidden="1" x14ac:dyDescent="0.2">
      <c r="A176" s="62"/>
      <c r="B176" s="61">
        <v>531</v>
      </c>
      <c r="C176" s="62" t="s">
        <v>305</v>
      </c>
      <c r="D176" s="63">
        <v>0</v>
      </c>
      <c r="E176" s="63">
        <v>0</v>
      </c>
      <c r="F176" s="63">
        <f t="shared" si="14"/>
        <v>0</v>
      </c>
      <c r="G176" s="63">
        <v>0</v>
      </c>
      <c r="H176" s="63">
        <v>0</v>
      </c>
      <c r="I176" s="63">
        <f t="shared" si="15"/>
        <v>0</v>
      </c>
      <c r="J176" s="63"/>
      <c r="K176" s="64"/>
      <c r="L176" s="63">
        <f t="shared" si="12"/>
        <v>0</v>
      </c>
      <c r="M176" s="63"/>
      <c r="N176" s="63">
        <f t="shared" si="16"/>
        <v>0</v>
      </c>
      <c r="O176" s="63">
        <f t="shared" si="13"/>
        <v>0</v>
      </c>
      <c r="P176" s="63">
        <f t="shared" si="17"/>
        <v>0</v>
      </c>
      <c r="Q176" s="65">
        <v>0</v>
      </c>
    </row>
    <row r="177" spans="1:17" hidden="1" x14ac:dyDescent="0.2">
      <c r="A177" s="62"/>
      <c r="B177" s="61">
        <v>533</v>
      </c>
      <c r="C177" s="62" t="s">
        <v>306</v>
      </c>
      <c r="D177" s="63">
        <v>0</v>
      </c>
      <c r="E177" s="63">
        <v>0</v>
      </c>
      <c r="F177" s="63">
        <f t="shared" si="14"/>
        <v>0</v>
      </c>
      <c r="G177" s="63">
        <v>0</v>
      </c>
      <c r="H177" s="63">
        <v>0</v>
      </c>
      <c r="I177" s="63">
        <f t="shared" si="15"/>
        <v>0</v>
      </c>
      <c r="J177" s="63"/>
      <c r="K177" s="64"/>
      <c r="L177" s="63">
        <f t="shared" si="12"/>
        <v>0</v>
      </c>
      <c r="M177" s="63"/>
      <c r="N177" s="63">
        <f t="shared" si="16"/>
        <v>0</v>
      </c>
      <c r="O177" s="63">
        <f t="shared" si="13"/>
        <v>0</v>
      </c>
      <c r="P177" s="63">
        <f t="shared" si="17"/>
        <v>0</v>
      </c>
      <c r="Q177" s="65">
        <v>0</v>
      </c>
    </row>
    <row r="178" spans="1:17" hidden="1" x14ac:dyDescent="0.2">
      <c r="A178" s="62"/>
      <c r="B178" s="61">
        <v>534</v>
      </c>
      <c r="C178" s="62" t="s">
        <v>307</v>
      </c>
      <c r="D178" s="63">
        <v>0</v>
      </c>
      <c r="E178" s="63">
        <v>0</v>
      </c>
      <c r="F178" s="63">
        <f t="shared" si="14"/>
        <v>0</v>
      </c>
      <c r="G178" s="63">
        <v>0</v>
      </c>
      <c r="H178" s="63">
        <v>0</v>
      </c>
      <c r="I178" s="63">
        <f t="shared" si="15"/>
        <v>0</v>
      </c>
      <c r="J178" s="63"/>
      <c r="K178" s="64"/>
      <c r="L178" s="63">
        <f t="shared" si="12"/>
        <v>0</v>
      </c>
      <c r="M178" s="63"/>
      <c r="N178" s="63">
        <f t="shared" si="16"/>
        <v>0</v>
      </c>
      <c r="O178" s="63">
        <f t="shared" si="13"/>
        <v>0</v>
      </c>
      <c r="P178" s="63">
        <f t="shared" si="17"/>
        <v>0</v>
      </c>
      <c r="Q178" s="65">
        <v>0</v>
      </c>
    </row>
    <row r="179" spans="1:17" hidden="1" x14ac:dyDescent="0.2">
      <c r="A179" s="62"/>
      <c r="B179" s="61">
        <v>535</v>
      </c>
      <c r="C179" s="62" t="s">
        <v>308</v>
      </c>
      <c r="D179" s="63">
        <v>0</v>
      </c>
      <c r="E179" s="63">
        <v>0</v>
      </c>
      <c r="F179" s="63">
        <f t="shared" si="14"/>
        <v>0</v>
      </c>
      <c r="G179" s="63">
        <v>0</v>
      </c>
      <c r="H179" s="63">
        <v>0</v>
      </c>
      <c r="I179" s="63">
        <f t="shared" si="15"/>
        <v>0</v>
      </c>
      <c r="J179" s="63"/>
      <c r="K179" s="64"/>
      <c r="L179" s="63">
        <f t="shared" si="12"/>
        <v>0</v>
      </c>
      <c r="M179" s="63"/>
      <c r="N179" s="63">
        <f t="shared" si="16"/>
        <v>0</v>
      </c>
      <c r="O179" s="63">
        <f t="shared" si="13"/>
        <v>0</v>
      </c>
      <c r="P179" s="63">
        <f t="shared" si="17"/>
        <v>0</v>
      </c>
      <c r="Q179" s="65">
        <v>0</v>
      </c>
    </row>
    <row r="180" spans="1:17" hidden="1" x14ac:dyDescent="0.2">
      <c r="A180" s="62"/>
      <c r="B180" s="61">
        <v>536</v>
      </c>
      <c r="C180" s="62" t="s">
        <v>309</v>
      </c>
      <c r="D180" s="63">
        <v>0</v>
      </c>
      <c r="E180" s="63">
        <v>0</v>
      </c>
      <c r="F180" s="63">
        <f t="shared" si="14"/>
        <v>0</v>
      </c>
      <c r="G180" s="63">
        <v>0</v>
      </c>
      <c r="H180" s="63">
        <v>0</v>
      </c>
      <c r="I180" s="63">
        <f t="shared" si="15"/>
        <v>0</v>
      </c>
      <c r="J180" s="63"/>
      <c r="K180" s="64"/>
      <c r="L180" s="63">
        <f t="shared" si="12"/>
        <v>0</v>
      </c>
      <c r="M180" s="63"/>
      <c r="N180" s="63">
        <f t="shared" si="16"/>
        <v>0</v>
      </c>
      <c r="O180" s="63">
        <f t="shared" si="13"/>
        <v>0</v>
      </c>
      <c r="P180" s="63">
        <f t="shared" si="17"/>
        <v>0</v>
      </c>
      <c r="Q180" s="65">
        <v>0</v>
      </c>
    </row>
    <row r="181" spans="1:17" hidden="1" x14ac:dyDescent="0.2">
      <c r="A181" s="62"/>
      <c r="B181" s="61">
        <v>537</v>
      </c>
      <c r="C181" s="62" t="s">
        <v>310</v>
      </c>
      <c r="D181" s="63">
        <v>0</v>
      </c>
      <c r="E181" s="63">
        <v>0</v>
      </c>
      <c r="F181" s="63">
        <f t="shared" si="14"/>
        <v>0</v>
      </c>
      <c r="G181" s="63">
        <v>0</v>
      </c>
      <c r="H181" s="63">
        <v>0</v>
      </c>
      <c r="I181" s="63">
        <f t="shared" si="15"/>
        <v>0</v>
      </c>
      <c r="J181" s="63"/>
      <c r="K181" s="64"/>
      <c r="L181" s="63">
        <f t="shared" si="12"/>
        <v>0</v>
      </c>
      <c r="M181" s="63"/>
      <c r="N181" s="63">
        <f t="shared" si="16"/>
        <v>0</v>
      </c>
      <c r="O181" s="63">
        <f t="shared" si="13"/>
        <v>0</v>
      </c>
      <c r="P181" s="63">
        <f t="shared" si="17"/>
        <v>0</v>
      </c>
      <c r="Q181" s="65">
        <v>0</v>
      </c>
    </row>
    <row r="182" spans="1:17" hidden="1" x14ac:dyDescent="0.2">
      <c r="A182" s="62"/>
      <c r="B182" s="61">
        <v>538</v>
      </c>
      <c r="C182" s="62" t="s">
        <v>311</v>
      </c>
      <c r="D182" s="63">
        <v>0</v>
      </c>
      <c r="E182" s="63">
        <v>0</v>
      </c>
      <c r="F182" s="63">
        <f t="shared" si="14"/>
        <v>0</v>
      </c>
      <c r="G182" s="63">
        <v>0</v>
      </c>
      <c r="H182" s="63">
        <v>0</v>
      </c>
      <c r="I182" s="63">
        <f t="shared" si="15"/>
        <v>0</v>
      </c>
      <c r="J182" s="63"/>
      <c r="K182" s="64"/>
      <c r="L182" s="63">
        <f t="shared" si="12"/>
        <v>0</v>
      </c>
      <c r="M182" s="63"/>
      <c r="N182" s="63">
        <f t="shared" si="16"/>
        <v>0</v>
      </c>
      <c r="O182" s="63">
        <f t="shared" si="13"/>
        <v>0</v>
      </c>
      <c r="P182" s="63">
        <f t="shared" si="17"/>
        <v>0</v>
      </c>
      <c r="Q182" s="65">
        <v>0</v>
      </c>
    </row>
    <row r="183" spans="1:17" hidden="1" x14ac:dyDescent="0.2">
      <c r="A183" s="62"/>
      <c r="B183" s="61">
        <v>540</v>
      </c>
      <c r="C183" s="62" t="s">
        <v>312</v>
      </c>
      <c r="D183" s="63">
        <v>0</v>
      </c>
      <c r="E183" s="63">
        <v>0</v>
      </c>
      <c r="F183" s="63">
        <f t="shared" si="14"/>
        <v>0</v>
      </c>
      <c r="G183" s="63">
        <v>0</v>
      </c>
      <c r="H183" s="63">
        <v>0</v>
      </c>
      <c r="I183" s="63">
        <f t="shared" si="15"/>
        <v>0</v>
      </c>
      <c r="J183" s="63"/>
      <c r="K183" s="64"/>
      <c r="L183" s="63">
        <f t="shared" si="12"/>
        <v>0</v>
      </c>
      <c r="M183" s="63"/>
      <c r="N183" s="63">
        <f t="shared" si="16"/>
        <v>0</v>
      </c>
      <c r="O183" s="63">
        <f t="shared" si="13"/>
        <v>0</v>
      </c>
      <c r="P183" s="63">
        <f t="shared" si="17"/>
        <v>0</v>
      </c>
      <c r="Q183" s="65">
        <v>0</v>
      </c>
    </row>
    <row r="184" spans="1:17" hidden="1" x14ac:dyDescent="0.2">
      <c r="A184" s="62"/>
      <c r="B184" s="61">
        <v>541</v>
      </c>
      <c r="C184" s="62" t="s">
        <v>313</v>
      </c>
      <c r="D184" s="63">
        <v>0</v>
      </c>
      <c r="E184" s="63">
        <v>0</v>
      </c>
      <c r="F184" s="63">
        <f t="shared" si="14"/>
        <v>0</v>
      </c>
      <c r="G184" s="63">
        <v>0</v>
      </c>
      <c r="H184" s="63">
        <v>0</v>
      </c>
      <c r="I184" s="63">
        <f t="shared" si="15"/>
        <v>0</v>
      </c>
      <c r="J184" s="63"/>
      <c r="K184" s="64"/>
      <c r="L184" s="63">
        <f t="shared" si="12"/>
        <v>0</v>
      </c>
      <c r="M184" s="63"/>
      <c r="N184" s="63">
        <f t="shared" si="16"/>
        <v>0</v>
      </c>
      <c r="O184" s="63">
        <f t="shared" si="13"/>
        <v>0</v>
      </c>
      <c r="P184" s="63">
        <f t="shared" si="17"/>
        <v>0</v>
      </c>
      <c r="Q184" s="65">
        <v>0</v>
      </c>
    </row>
    <row r="185" spans="1:17" hidden="1" x14ac:dyDescent="0.2">
      <c r="A185" s="62"/>
      <c r="B185" s="61">
        <v>542</v>
      </c>
      <c r="C185" s="62" t="s">
        <v>314</v>
      </c>
      <c r="D185" s="63">
        <v>0</v>
      </c>
      <c r="E185" s="63">
        <v>0</v>
      </c>
      <c r="F185" s="63">
        <f t="shared" si="14"/>
        <v>0</v>
      </c>
      <c r="G185" s="63">
        <v>0</v>
      </c>
      <c r="H185" s="63">
        <v>0</v>
      </c>
      <c r="I185" s="63">
        <f t="shared" si="15"/>
        <v>0</v>
      </c>
      <c r="J185" s="63"/>
      <c r="K185" s="64"/>
      <c r="L185" s="63">
        <f t="shared" si="12"/>
        <v>0</v>
      </c>
      <c r="M185" s="63"/>
      <c r="N185" s="63">
        <f t="shared" si="16"/>
        <v>0</v>
      </c>
      <c r="O185" s="63">
        <f t="shared" si="13"/>
        <v>0</v>
      </c>
      <c r="P185" s="63">
        <f t="shared" si="17"/>
        <v>0</v>
      </c>
      <c r="Q185" s="65">
        <v>0</v>
      </c>
    </row>
    <row r="186" spans="1:17" hidden="1" x14ac:dyDescent="0.2">
      <c r="A186" s="62"/>
      <c r="B186" s="61">
        <v>543</v>
      </c>
      <c r="C186" s="62" t="s">
        <v>315</v>
      </c>
      <c r="D186" s="63">
        <v>0</v>
      </c>
      <c r="E186" s="63">
        <v>0</v>
      </c>
      <c r="F186" s="63">
        <f t="shared" si="14"/>
        <v>0</v>
      </c>
      <c r="G186" s="63">
        <v>0</v>
      </c>
      <c r="H186" s="63">
        <v>0</v>
      </c>
      <c r="I186" s="63">
        <f t="shared" si="15"/>
        <v>0</v>
      </c>
      <c r="J186" s="63"/>
      <c r="K186" s="64"/>
      <c r="L186" s="63">
        <f t="shared" si="12"/>
        <v>0</v>
      </c>
      <c r="M186" s="63"/>
      <c r="N186" s="63">
        <f t="shared" si="16"/>
        <v>0</v>
      </c>
      <c r="O186" s="63">
        <f t="shared" si="13"/>
        <v>0</v>
      </c>
      <c r="P186" s="63">
        <f t="shared" si="17"/>
        <v>0</v>
      </c>
      <c r="Q186" s="65">
        <v>0</v>
      </c>
    </row>
    <row r="187" spans="1:17" hidden="1" x14ac:dyDescent="0.2">
      <c r="A187" s="62"/>
      <c r="B187" s="61">
        <v>544</v>
      </c>
      <c r="C187" s="62" t="s">
        <v>316</v>
      </c>
      <c r="D187" s="63">
        <v>0</v>
      </c>
      <c r="E187" s="63">
        <v>0</v>
      </c>
      <c r="F187" s="63">
        <f t="shared" si="14"/>
        <v>0</v>
      </c>
      <c r="G187" s="63">
        <v>0</v>
      </c>
      <c r="H187" s="63">
        <v>0</v>
      </c>
      <c r="I187" s="63">
        <f t="shared" si="15"/>
        <v>0</v>
      </c>
      <c r="J187" s="63"/>
      <c r="K187" s="64"/>
      <c r="L187" s="63">
        <f t="shared" si="12"/>
        <v>0</v>
      </c>
      <c r="M187" s="63"/>
      <c r="N187" s="63">
        <f t="shared" si="16"/>
        <v>0</v>
      </c>
      <c r="O187" s="63">
        <f t="shared" si="13"/>
        <v>0</v>
      </c>
      <c r="P187" s="63">
        <f t="shared" si="17"/>
        <v>0</v>
      </c>
      <c r="Q187" s="65">
        <v>0</v>
      </c>
    </row>
    <row r="188" spans="1:17" hidden="1" x14ac:dyDescent="0.2">
      <c r="A188" s="62"/>
      <c r="B188" s="61">
        <v>545</v>
      </c>
      <c r="C188" s="62" t="s">
        <v>317</v>
      </c>
      <c r="D188" s="63">
        <v>0</v>
      </c>
      <c r="E188" s="63">
        <v>0</v>
      </c>
      <c r="F188" s="63">
        <f t="shared" si="14"/>
        <v>0</v>
      </c>
      <c r="G188" s="63">
        <v>0</v>
      </c>
      <c r="H188" s="63">
        <v>0</v>
      </c>
      <c r="I188" s="63">
        <f t="shared" si="15"/>
        <v>0</v>
      </c>
      <c r="J188" s="63"/>
      <c r="K188" s="64"/>
      <c r="L188" s="63">
        <f t="shared" si="12"/>
        <v>0</v>
      </c>
      <c r="M188" s="63"/>
      <c r="N188" s="63">
        <f t="shared" si="16"/>
        <v>0</v>
      </c>
      <c r="O188" s="63">
        <f t="shared" si="13"/>
        <v>0</v>
      </c>
      <c r="P188" s="63">
        <f t="shared" si="17"/>
        <v>0</v>
      </c>
      <c r="Q188" s="65">
        <v>0</v>
      </c>
    </row>
    <row r="189" spans="1:17" hidden="1" x14ac:dyDescent="0.2">
      <c r="A189" s="62"/>
      <c r="B189" s="61">
        <v>546</v>
      </c>
      <c r="C189" s="62" t="s">
        <v>318</v>
      </c>
      <c r="D189" s="63">
        <v>0</v>
      </c>
      <c r="E189" s="63">
        <v>0</v>
      </c>
      <c r="F189" s="63">
        <f t="shared" si="14"/>
        <v>0</v>
      </c>
      <c r="G189" s="63">
        <v>0</v>
      </c>
      <c r="H189" s="63">
        <v>0</v>
      </c>
      <c r="I189" s="63">
        <f t="shared" si="15"/>
        <v>0</v>
      </c>
      <c r="J189" s="63"/>
      <c r="K189" s="64"/>
      <c r="L189" s="63">
        <f t="shared" si="12"/>
        <v>0</v>
      </c>
      <c r="M189" s="63"/>
      <c r="N189" s="63">
        <f t="shared" si="16"/>
        <v>0</v>
      </c>
      <c r="O189" s="63">
        <f t="shared" si="13"/>
        <v>0</v>
      </c>
      <c r="P189" s="63">
        <f t="shared" si="17"/>
        <v>0</v>
      </c>
      <c r="Q189" s="65">
        <v>0</v>
      </c>
    </row>
    <row r="190" spans="1:17" hidden="1" x14ac:dyDescent="0.2">
      <c r="A190" s="62"/>
      <c r="B190" s="61">
        <v>547</v>
      </c>
      <c r="C190" s="62" t="s">
        <v>319</v>
      </c>
      <c r="D190" s="63">
        <v>0</v>
      </c>
      <c r="E190" s="63">
        <v>0</v>
      </c>
      <c r="F190" s="63">
        <f t="shared" si="14"/>
        <v>0</v>
      </c>
      <c r="G190" s="63">
        <v>0</v>
      </c>
      <c r="H190" s="63">
        <v>0</v>
      </c>
      <c r="I190" s="63">
        <f t="shared" si="15"/>
        <v>0</v>
      </c>
      <c r="J190" s="63"/>
      <c r="K190" s="64"/>
      <c r="L190" s="63">
        <f t="shared" si="12"/>
        <v>0</v>
      </c>
      <c r="M190" s="63"/>
      <c r="N190" s="63">
        <f t="shared" si="16"/>
        <v>0</v>
      </c>
      <c r="O190" s="63">
        <f t="shared" si="13"/>
        <v>0</v>
      </c>
      <c r="P190" s="63">
        <f t="shared" si="17"/>
        <v>0</v>
      </c>
      <c r="Q190" s="65">
        <v>0</v>
      </c>
    </row>
    <row r="191" spans="1:17" hidden="1" x14ac:dyDescent="0.2">
      <c r="A191" s="62"/>
      <c r="B191" s="61">
        <v>548</v>
      </c>
      <c r="C191" s="62" t="s">
        <v>320</v>
      </c>
      <c r="D191" s="63">
        <v>0</v>
      </c>
      <c r="E191" s="63">
        <v>0</v>
      </c>
      <c r="F191" s="63">
        <f t="shared" si="14"/>
        <v>0</v>
      </c>
      <c r="G191" s="63">
        <v>0</v>
      </c>
      <c r="H191" s="63">
        <v>0</v>
      </c>
      <c r="I191" s="63">
        <f t="shared" si="15"/>
        <v>0</v>
      </c>
      <c r="J191" s="63"/>
      <c r="K191" s="64"/>
      <c r="L191" s="63">
        <f t="shared" si="12"/>
        <v>0</v>
      </c>
      <c r="M191" s="63"/>
      <c r="N191" s="63">
        <f t="shared" si="16"/>
        <v>0</v>
      </c>
      <c r="O191" s="63">
        <f t="shared" si="13"/>
        <v>0</v>
      </c>
      <c r="P191" s="63">
        <f t="shared" si="17"/>
        <v>0</v>
      </c>
      <c r="Q191" s="65">
        <v>0</v>
      </c>
    </row>
    <row r="192" spans="1:17" hidden="1" x14ac:dyDescent="0.2">
      <c r="A192" s="62"/>
      <c r="B192" s="61">
        <v>549</v>
      </c>
      <c r="C192" s="62" t="s">
        <v>321</v>
      </c>
      <c r="D192" s="63">
        <v>0</v>
      </c>
      <c r="E192" s="63">
        <v>0</v>
      </c>
      <c r="F192" s="63">
        <f t="shared" si="14"/>
        <v>0</v>
      </c>
      <c r="G192" s="63">
        <v>0</v>
      </c>
      <c r="H192" s="63">
        <v>0</v>
      </c>
      <c r="I192" s="63">
        <f t="shared" si="15"/>
        <v>0</v>
      </c>
      <c r="J192" s="63"/>
      <c r="K192" s="64"/>
      <c r="L192" s="63">
        <f t="shared" si="12"/>
        <v>0</v>
      </c>
      <c r="M192" s="63"/>
      <c r="N192" s="63">
        <f t="shared" si="16"/>
        <v>0</v>
      </c>
      <c r="O192" s="63">
        <f t="shared" si="13"/>
        <v>0</v>
      </c>
      <c r="P192" s="63">
        <f t="shared" si="17"/>
        <v>0</v>
      </c>
      <c r="Q192" s="65">
        <v>0</v>
      </c>
    </row>
    <row r="193" spans="1:17" hidden="1" x14ac:dyDescent="0.2">
      <c r="A193" s="62"/>
      <c r="B193" s="61">
        <v>550</v>
      </c>
      <c r="C193" s="62" t="s">
        <v>322</v>
      </c>
      <c r="D193" s="63">
        <v>0</v>
      </c>
      <c r="E193" s="63">
        <v>0</v>
      </c>
      <c r="F193" s="63">
        <f t="shared" si="14"/>
        <v>0</v>
      </c>
      <c r="G193" s="63">
        <v>0</v>
      </c>
      <c r="H193" s="63">
        <v>0</v>
      </c>
      <c r="I193" s="63">
        <f t="shared" si="15"/>
        <v>0</v>
      </c>
      <c r="J193" s="63"/>
      <c r="K193" s="64"/>
      <c r="L193" s="63">
        <f t="shared" si="12"/>
        <v>0</v>
      </c>
      <c r="M193" s="63"/>
      <c r="N193" s="63">
        <f t="shared" si="16"/>
        <v>0</v>
      </c>
      <c r="O193" s="63">
        <f t="shared" si="13"/>
        <v>0</v>
      </c>
      <c r="P193" s="63">
        <f t="shared" si="17"/>
        <v>0</v>
      </c>
      <c r="Q193" s="65">
        <v>0</v>
      </c>
    </row>
    <row r="194" spans="1:17" hidden="1" x14ac:dyDescent="0.2">
      <c r="A194" s="62"/>
      <c r="B194" s="61">
        <v>557</v>
      </c>
      <c r="C194" s="62" t="s">
        <v>323</v>
      </c>
      <c r="D194" s="63">
        <v>0</v>
      </c>
      <c r="E194" s="63">
        <v>0</v>
      </c>
      <c r="F194" s="63">
        <f t="shared" si="14"/>
        <v>0</v>
      </c>
      <c r="G194" s="63">
        <v>0</v>
      </c>
      <c r="H194" s="63">
        <v>0</v>
      </c>
      <c r="I194" s="63">
        <f t="shared" si="15"/>
        <v>0</v>
      </c>
      <c r="J194" s="63"/>
      <c r="K194" s="64"/>
      <c r="L194" s="63">
        <f t="shared" si="12"/>
        <v>0</v>
      </c>
      <c r="M194" s="63"/>
      <c r="N194" s="63">
        <f t="shared" si="16"/>
        <v>0</v>
      </c>
      <c r="O194" s="63">
        <f t="shared" si="13"/>
        <v>0</v>
      </c>
      <c r="P194" s="63">
        <f t="shared" si="17"/>
        <v>0</v>
      </c>
      <c r="Q194" s="65">
        <v>0</v>
      </c>
    </row>
    <row r="195" spans="1:17" hidden="1" x14ac:dyDescent="0.2">
      <c r="A195" s="62"/>
      <c r="B195" s="61">
        <v>558</v>
      </c>
      <c r="C195" s="62" t="s">
        <v>324</v>
      </c>
      <c r="D195" s="63">
        <v>0</v>
      </c>
      <c r="E195" s="63">
        <v>0</v>
      </c>
      <c r="F195" s="63">
        <f t="shared" si="14"/>
        <v>0</v>
      </c>
      <c r="G195" s="63">
        <v>0</v>
      </c>
      <c r="H195" s="63">
        <v>0</v>
      </c>
      <c r="I195" s="63">
        <f t="shared" si="15"/>
        <v>0</v>
      </c>
      <c r="J195" s="63"/>
      <c r="K195" s="64"/>
      <c r="L195" s="63">
        <f t="shared" si="12"/>
        <v>0</v>
      </c>
      <c r="M195" s="63"/>
      <c r="N195" s="63">
        <f t="shared" si="16"/>
        <v>0</v>
      </c>
      <c r="O195" s="63">
        <f t="shared" si="13"/>
        <v>0</v>
      </c>
      <c r="P195" s="63">
        <f t="shared" si="17"/>
        <v>0</v>
      </c>
      <c r="Q195" s="65">
        <v>0</v>
      </c>
    </row>
    <row r="196" spans="1:17" hidden="1" x14ac:dyDescent="0.2">
      <c r="A196" s="62"/>
      <c r="B196" s="61">
        <v>561</v>
      </c>
      <c r="C196" s="62" t="s">
        <v>325</v>
      </c>
      <c r="D196" s="63">
        <v>0</v>
      </c>
      <c r="E196" s="63">
        <v>0</v>
      </c>
      <c r="F196" s="63">
        <f t="shared" si="14"/>
        <v>0</v>
      </c>
      <c r="G196" s="63">
        <v>0</v>
      </c>
      <c r="H196" s="63">
        <v>0</v>
      </c>
      <c r="I196" s="63">
        <f t="shared" si="15"/>
        <v>0</v>
      </c>
      <c r="J196" s="63"/>
      <c r="K196" s="64"/>
      <c r="L196" s="63">
        <f t="shared" si="12"/>
        <v>0</v>
      </c>
      <c r="M196" s="63"/>
      <c r="N196" s="63">
        <f t="shared" si="16"/>
        <v>0</v>
      </c>
      <c r="O196" s="63">
        <f t="shared" si="13"/>
        <v>0</v>
      </c>
      <c r="P196" s="63">
        <f t="shared" si="17"/>
        <v>0</v>
      </c>
      <c r="Q196" s="65">
        <v>0</v>
      </c>
    </row>
    <row r="197" spans="1:17" hidden="1" x14ac:dyDescent="0.2">
      <c r="A197" s="62"/>
      <c r="B197" s="61">
        <v>562</v>
      </c>
      <c r="C197" s="62" t="s">
        <v>326</v>
      </c>
      <c r="D197" s="63">
        <v>0</v>
      </c>
      <c r="E197" s="63">
        <v>0</v>
      </c>
      <c r="F197" s="63">
        <f t="shared" si="14"/>
        <v>0</v>
      </c>
      <c r="G197" s="63">
        <v>0</v>
      </c>
      <c r="H197" s="63">
        <v>0</v>
      </c>
      <c r="I197" s="63">
        <f t="shared" si="15"/>
        <v>0</v>
      </c>
      <c r="J197" s="63"/>
      <c r="K197" s="64"/>
      <c r="L197" s="63">
        <f t="shared" si="12"/>
        <v>0</v>
      </c>
      <c r="M197" s="63"/>
      <c r="N197" s="63">
        <f t="shared" si="16"/>
        <v>0</v>
      </c>
      <c r="O197" s="63">
        <f t="shared" si="13"/>
        <v>0</v>
      </c>
      <c r="P197" s="63">
        <f t="shared" si="17"/>
        <v>0</v>
      </c>
      <c r="Q197" s="65">
        <v>0</v>
      </c>
    </row>
    <row r="198" spans="1:17" hidden="1" x14ac:dyDescent="0.2">
      <c r="A198" s="62"/>
      <c r="B198" s="61">
        <v>563</v>
      </c>
      <c r="C198" s="62" t="s">
        <v>327</v>
      </c>
      <c r="D198" s="63">
        <v>0</v>
      </c>
      <c r="E198" s="63">
        <v>0</v>
      </c>
      <c r="F198" s="63">
        <f t="shared" si="14"/>
        <v>0</v>
      </c>
      <c r="G198" s="63">
        <v>0</v>
      </c>
      <c r="H198" s="63">
        <v>0</v>
      </c>
      <c r="I198" s="63">
        <f t="shared" si="15"/>
        <v>0</v>
      </c>
      <c r="J198" s="63"/>
      <c r="K198" s="64"/>
      <c r="L198" s="63">
        <f t="shared" si="12"/>
        <v>0</v>
      </c>
      <c r="M198" s="63"/>
      <c r="N198" s="63">
        <f t="shared" si="16"/>
        <v>0</v>
      </c>
      <c r="O198" s="63">
        <f t="shared" si="13"/>
        <v>0</v>
      </c>
      <c r="P198" s="63">
        <f t="shared" si="17"/>
        <v>0</v>
      </c>
      <c r="Q198" s="65">
        <v>0</v>
      </c>
    </row>
    <row r="199" spans="1:17" hidden="1" x14ac:dyDescent="0.2">
      <c r="A199" s="62"/>
      <c r="B199" s="61">
        <v>564</v>
      </c>
      <c r="C199" s="62" t="s">
        <v>328</v>
      </c>
      <c r="D199" s="63">
        <v>0</v>
      </c>
      <c r="E199" s="63">
        <v>0</v>
      </c>
      <c r="F199" s="63">
        <f t="shared" si="14"/>
        <v>0</v>
      </c>
      <c r="G199" s="63">
        <v>0</v>
      </c>
      <c r="H199" s="63">
        <v>0</v>
      </c>
      <c r="I199" s="63">
        <f t="shared" si="15"/>
        <v>0</v>
      </c>
      <c r="J199" s="63"/>
      <c r="K199" s="64"/>
      <c r="L199" s="63">
        <f t="shared" si="12"/>
        <v>0</v>
      </c>
      <c r="M199" s="63"/>
      <c r="N199" s="63">
        <f t="shared" si="16"/>
        <v>0</v>
      </c>
      <c r="O199" s="63">
        <f t="shared" si="13"/>
        <v>0</v>
      </c>
      <c r="P199" s="63">
        <f t="shared" si="17"/>
        <v>0</v>
      </c>
      <c r="Q199" s="65">
        <v>0</v>
      </c>
    </row>
    <row r="200" spans="1:17" hidden="1" x14ac:dyDescent="0.2">
      <c r="A200" s="62"/>
      <c r="B200" s="61">
        <v>565</v>
      </c>
      <c r="C200" s="62" t="s">
        <v>329</v>
      </c>
      <c r="D200" s="63">
        <v>0</v>
      </c>
      <c r="E200" s="63">
        <v>0</v>
      </c>
      <c r="F200" s="63">
        <f t="shared" si="14"/>
        <v>0</v>
      </c>
      <c r="G200" s="63">
        <v>0</v>
      </c>
      <c r="H200" s="63">
        <v>0</v>
      </c>
      <c r="I200" s="63">
        <f t="shared" si="15"/>
        <v>0</v>
      </c>
      <c r="J200" s="63"/>
      <c r="K200" s="64"/>
      <c r="L200" s="63">
        <f t="shared" ref="L200:L222" si="18">E200*100%</f>
        <v>0</v>
      </c>
      <c r="M200" s="63"/>
      <c r="N200" s="63">
        <f t="shared" si="16"/>
        <v>0</v>
      </c>
      <c r="O200" s="63">
        <f t="shared" ref="O200:O221" si="19">H200*100%</f>
        <v>0</v>
      </c>
      <c r="P200" s="63">
        <f t="shared" si="17"/>
        <v>0</v>
      </c>
      <c r="Q200" s="65">
        <v>0</v>
      </c>
    </row>
    <row r="201" spans="1:17" hidden="1" x14ac:dyDescent="0.2">
      <c r="A201" s="62"/>
      <c r="B201" s="61">
        <v>566</v>
      </c>
      <c r="C201" s="62" t="s">
        <v>330</v>
      </c>
      <c r="D201" s="63">
        <v>0</v>
      </c>
      <c r="E201" s="63">
        <v>0</v>
      </c>
      <c r="F201" s="63">
        <f t="shared" ref="F201:F221" si="20">+D201+E201</f>
        <v>0</v>
      </c>
      <c r="G201" s="63">
        <v>0</v>
      </c>
      <c r="H201" s="63">
        <v>0</v>
      </c>
      <c r="I201" s="63">
        <f t="shared" ref="I201:I221" si="21">+G201+H201</f>
        <v>0</v>
      </c>
      <c r="J201" s="63"/>
      <c r="K201" s="64"/>
      <c r="L201" s="63">
        <f t="shared" si="18"/>
        <v>0</v>
      </c>
      <c r="M201" s="63"/>
      <c r="N201" s="63">
        <f t="shared" ref="N201:N221" si="22">+L201+M201</f>
        <v>0</v>
      </c>
      <c r="O201" s="63">
        <f t="shared" si="19"/>
        <v>0</v>
      </c>
      <c r="P201" s="63">
        <f t="shared" ref="P201:P221" si="23">+N201+O201</f>
        <v>0</v>
      </c>
      <c r="Q201" s="65">
        <v>0</v>
      </c>
    </row>
    <row r="202" spans="1:17" hidden="1" x14ac:dyDescent="0.2">
      <c r="A202" s="62"/>
      <c r="B202" s="61">
        <v>567</v>
      </c>
      <c r="C202" s="62" t="s">
        <v>331</v>
      </c>
      <c r="D202" s="63">
        <v>0</v>
      </c>
      <c r="E202" s="63">
        <v>0</v>
      </c>
      <c r="F202" s="63">
        <f t="shared" si="20"/>
        <v>0</v>
      </c>
      <c r="G202" s="63">
        <v>0</v>
      </c>
      <c r="H202" s="63">
        <v>0</v>
      </c>
      <c r="I202" s="63">
        <f t="shared" si="21"/>
        <v>0</v>
      </c>
      <c r="J202" s="63"/>
      <c r="K202" s="64"/>
      <c r="L202" s="63">
        <f t="shared" si="18"/>
        <v>0</v>
      </c>
      <c r="M202" s="63"/>
      <c r="N202" s="63">
        <f t="shared" si="22"/>
        <v>0</v>
      </c>
      <c r="O202" s="63">
        <f t="shared" si="19"/>
        <v>0</v>
      </c>
      <c r="P202" s="63">
        <f t="shared" si="23"/>
        <v>0</v>
      </c>
      <c r="Q202" s="65">
        <v>0</v>
      </c>
    </row>
    <row r="203" spans="1:17" hidden="1" x14ac:dyDescent="0.2">
      <c r="A203" s="62"/>
      <c r="B203" s="61">
        <v>568</v>
      </c>
      <c r="C203" s="62" t="s">
        <v>332</v>
      </c>
      <c r="D203" s="63">
        <v>0</v>
      </c>
      <c r="E203" s="63">
        <v>0</v>
      </c>
      <c r="F203" s="63">
        <f t="shared" si="20"/>
        <v>0</v>
      </c>
      <c r="G203" s="63">
        <v>0</v>
      </c>
      <c r="H203" s="63">
        <v>0</v>
      </c>
      <c r="I203" s="63">
        <f t="shared" si="21"/>
        <v>0</v>
      </c>
      <c r="J203" s="63"/>
      <c r="K203" s="64"/>
      <c r="L203" s="63">
        <f t="shared" si="18"/>
        <v>0</v>
      </c>
      <c r="M203" s="63"/>
      <c r="N203" s="63">
        <f t="shared" si="22"/>
        <v>0</v>
      </c>
      <c r="O203" s="63">
        <f t="shared" si="19"/>
        <v>0</v>
      </c>
      <c r="P203" s="63">
        <f t="shared" si="23"/>
        <v>0</v>
      </c>
      <c r="Q203" s="65">
        <v>0</v>
      </c>
    </row>
    <row r="204" spans="1:17" hidden="1" x14ac:dyDescent="0.2">
      <c r="A204" s="62"/>
      <c r="B204" s="61">
        <v>570</v>
      </c>
      <c r="C204" s="62" t="s">
        <v>333</v>
      </c>
      <c r="D204" s="63">
        <v>0</v>
      </c>
      <c r="E204" s="63">
        <v>0</v>
      </c>
      <c r="F204" s="63">
        <f t="shared" si="20"/>
        <v>0</v>
      </c>
      <c r="G204" s="63">
        <v>0</v>
      </c>
      <c r="H204" s="63">
        <v>0</v>
      </c>
      <c r="I204" s="63">
        <f t="shared" si="21"/>
        <v>0</v>
      </c>
      <c r="J204" s="63"/>
      <c r="K204" s="64"/>
      <c r="L204" s="63">
        <f t="shared" si="18"/>
        <v>0</v>
      </c>
      <c r="M204" s="63"/>
      <c r="N204" s="63">
        <f t="shared" si="22"/>
        <v>0</v>
      </c>
      <c r="O204" s="63">
        <f t="shared" si="19"/>
        <v>0</v>
      </c>
      <c r="P204" s="63">
        <f t="shared" si="23"/>
        <v>0</v>
      </c>
      <c r="Q204" s="65">
        <v>0</v>
      </c>
    </row>
    <row r="205" spans="1:17" hidden="1" x14ac:dyDescent="0.2">
      <c r="A205" s="62"/>
      <c r="B205" s="61">
        <v>571</v>
      </c>
      <c r="C205" s="62" t="s">
        <v>334</v>
      </c>
      <c r="D205" s="63">
        <v>0</v>
      </c>
      <c r="E205" s="63">
        <v>0</v>
      </c>
      <c r="F205" s="63">
        <f t="shared" si="20"/>
        <v>0</v>
      </c>
      <c r="G205" s="63">
        <v>0</v>
      </c>
      <c r="H205" s="63">
        <v>0</v>
      </c>
      <c r="I205" s="63">
        <f t="shared" si="21"/>
        <v>0</v>
      </c>
      <c r="J205" s="63"/>
      <c r="K205" s="64"/>
      <c r="L205" s="63">
        <f t="shared" si="18"/>
        <v>0</v>
      </c>
      <c r="M205" s="63"/>
      <c r="N205" s="63">
        <f t="shared" si="22"/>
        <v>0</v>
      </c>
      <c r="O205" s="63">
        <f t="shared" si="19"/>
        <v>0</v>
      </c>
      <c r="P205" s="63">
        <f t="shared" si="23"/>
        <v>0</v>
      </c>
      <c r="Q205" s="65">
        <v>0</v>
      </c>
    </row>
    <row r="206" spans="1:17" hidden="1" x14ac:dyDescent="0.2">
      <c r="A206" s="62"/>
      <c r="B206" s="61">
        <v>573</v>
      </c>
      <c r="C206" s="62" t="s">
        <v>335</v>
      </c>
      <c r="D206" s="63">
        <v>0</v>
      </c>
      <c r="E206" s="63">
        <v>0</v>
      </c>
      <c r="F206" s="63">
        <f t="shared" si="20"/>
        <v>0</v>
      </c>
      <c r="G206" s="63">
        <v>0</v>
      </c>
      <c r="H206" s="63">
        <v>0</v>
      </c>
      <c r="I206" s="63">
        <f t="shared" si="21"/>
        <v>0</v>
      </c>
      <c r="J206" s="63"/>
      <c r="K206" s="64"/>
      <c r="L206" s="63">
        <f t="shared" si="18"/>
        <v>0</v>
      </c>
      <c r="M206" s="63"/>
      <c r="N206" s="63">
        <f t="shared" si="22"/>
        <v>0</v>
      </c>
      <c r="O206" s="63">
        <f t="shared" si="19"/>
        <v>0</v>
      </c>
      <c r="P206" s="63">
        <f t="shared" si="23"/>
        <v>0</v>
      </c>
      <c r="Q206" s="65">
        <v>0</v>
      </c>
    </row>
    <row r="207" spans="1:17" hidden="1" x14ac:dyDescent="0.2">
      <c r="A207" s="62"/>
      <c r="B207" s="61">
        <v>574</v>
      </c>
      <c r="C207" s="62" t="s">
        <v>336</v>
      </c>
      <c r="D207" s="63">
        <v>0</v>
      </c>
      <c r="E207" s="63">
        <v>0</v>
      </c>
      <c r="F207" s="63">
        <f t="shared" si="20"/>
        <v>0</v>
      </c>
      <c r="G207" s="63">
        <v>0</v>
      </c>
      <c r="H207" s="63">
        <v>0</v>
      </c>
      <c r="I207" s="63">
        <f t="shared" si="21"/>
        <v>0</v>
      </c>
      <c r="J207" s="63"/>
      <c r="K207" s="64"/>
      <c r="L207" s="63">
        <f t="shared" si="18"/>
        <v>0</v>
      </c>
      <c r="M207" s="63"/>
      <c r="N207" s="63">
        <f t="shared" si="22"/>
        <v>0</v>
      </c>
      <c r="O207" s="63">
        <f t="shared" si="19"/>
        <v>0</v>
      </c>
      <c r="P207" s="63">
        <f t="shared" si="23"/>
        <v>0</v>
      </c>
      <c r="Q207" s="65">
        <v>0</v>
      </c>
    </row>
    <row r="208" spans="1:17" hidden="1" x14ac:dyDescent="0.2">
      <c r="A208" s="62"/>
      <c r="B208" s="61">
        <v>575</v>
      </c>
      <c r="C208" s="62" t="s">
        <v>337</v>
      </c>
      <c r="D208" s="63">
        <v>0</v>
      </c>
      <c r="E208" s="63">
        <v>0</v>
      </c>
      <c r="F208" s="63">
        <f t="shared" si="20"/>
        <v>0</v>
      </c>
      <c r="G208" s="63">
        <v>0</v>
      </c>
      <c r="H208" s="63">
        <v>0</v>
      </c>
      <c r="I208" s="63">
        <f t="shared" si="21"/>
        <v>0</v>
      </c>
      <c r="J208" s="63"/>
      <c r="K208" s="64"/>
      <c r="L208" s="63">
        <f t="shared" si="18"/>
        <v>0</v>
      </c>
      <c r="M208" s="63"/>
      <c r="N208" s="63">
        <f t="shared" si="22"/>
        <v>0</v>
      </c>
      <c r="O208" s="63">
        <f t="shared" si="19"/>
        <v>0</v>
      </c>
      <c r="P208" s="63">
        <f t="shared" si="23"/>
        <v>0</v>
      </c>
      <c r="Q208" s="65">
        <v>0</v>
      </c>
    </row>
    <row r="209" spans="1:17" hidden="1" x14ac:dyDescent="0.2">
      <c r="A209" s="62"/>
      <c r="B209" s="61">
        <v>600</v>
      </c>
      <c r="C209" s="62" t="s">
        <v>338</v>
      </c>
      <c r="D209" s="63">
        <v>0</v>
      </c>
      <c r="E209" s="63">
        <v>0</v>
      </c>
      <c r="F209" s="63">
        <f t="shared" si="20"/>
        <v>0</v>
      </c>
      <c r="G209" s="63">
        <v>0</v>
      </c>
      <c r="H209" s="63">
        <v>0</v>
      </c>
      <c r="I209" s="63">
        <f t="shared" si="21"/>
        <v>0</v>
      </c>
      <c r="J209" s="63"/>
      <c r="K209" s="64"/>
      <c r="L209" s="63">
        <f t="shared" si="18"/>
        <v>0</v>
      </c>
      <c r="M209" s="63"/>
      <c r="N209" s="63">
        <f t="shared" si="22"/>
        <v>0</v>
      </c>
      <c r="O209" s="63">
        <f t="shared" si="19"/>
        <v>0</v>
      </c>
      <c r="P209" s="63">
        <f t="shared" si="23"/>
        <v>0</v>
      </c>
      <c r="Q209" s="65">
        <v>0</v>
      </c>
    </row>
    <row r="210" spans="1:17" hidden="1" x14ac:dyDescent="0.2">
      <c r="A210" s="62"/>
      <c r="B210" s="61">
        <v>601</v>
      </c>
      <c r="C210" s="62" t="s">
        <v>339</v>
      </c>
      <c r="D210" s="63">
        <v>0</v>
      </c>
      <c r="E210" s="63">
        <v>0</v>
      </c>
      <c r="F210" s="63">
        <f t="shared" si="20"/>
        <v>0</v>
      </c>
      <c r="G210" s="63">
        <v>0</v>
      </c>
      <c r="H210" s="63">
        <v>0</v>
      </c>
      <c r="I210" s="63">
        <f t="shared" si="21"/>
        <v>0</v>
      </c>
      <c r="J210" s="63"/>
      <c r="K210" s="64"/>
      <c r="L210" s="63">
        <f t="shared" si="18"/>
        <v>0</v>
      </c>
      <c r="M210" s="63"/>
      <c r="N210" s="63">
        <f t="shared" si="22"/>
        <v>0</v>
      </c>
      <c r="O210" s="63">
        <f t="shared" si="19"/>
        <v>0</v>
      </c>
      <c r="P210" s="63">
        <f t="shared" si="23"/>
        <v>0</v>
      </c>
      <c r="Q210" s="65">
        <v>0</v>
      </c>
    </row>
    <row r="211" spans="1:17" hidden="1" x14ac:dyDescent="0.2">
      <c r="A211" s="62"/>
      <c r="B211" s="61">
        <v>602</v>
      </c>
      <c r="C211" s="62" t="s">
        <v>340</v>
      </c>
      <c r="D211" s="63">
        <v>0</v>
      </c>
      <c r="E211" s="63">
        <v>0</v>
      </c>
      <c r="F211" s="63">
        <f t="shared" si="20"/>
        <v>0</v>
      </c>
      <c r="G211" s="63">
        <v>0</v>
      </c>
      <c r="H211" s="63">
        <v>0</v>
      </c>
      <c r="I211" s="63">
        <f t="shared" si="21"/>
        <v>0</v>
      </c>
      <c r="J211" s="63"/>
      <c r="K211" s="64"/>
      <c r="L211" s="63">
        <f t="shared" si="18"/>
        <v>0</v>
      </c>
      <c r="M211" s="63"/>
      <c r="N211" s="63">
        <f t="shared" si="22"/>
        <v>0</v>
      </c>
      <c r="O211" s="63">
        <f t="shared" si="19"/>
        <v>0</v>
      </c>
      <c r="P211" s="63">
        <f t="shared" si="23"/>
        <v>0</v>
      </c>
      <c r="Q211" s="65">
        <v>0</v>
      </c>
    </row>
    <row r="212" spans="1:17" hidden="1" x14ac:dyDescent="0.2">
      <c r="A212" s="62"/>
      <c r="B212" s="61">
        <v>603</v>
      </c>
      <c r="C212" s="62" t="s">
        <v>341</v>
      </c>
      <c r="D212" s="63">
        <v>0</v>
      </c>
      <c r="E212" s="63">
        <v>0</v>
      </c>
      <c r="F212" s="63">
        <f t="shared" si="20"/>
        <v>0</v>
      </c>
      <c r="G212" s="63">
        <v>0</v>
      </c>
      <c r="H212" s="63">
        <v>0</v>
      </c>
      <c r="I212" s="63">
        <f t="shared" si="21"/>
        <v>0</v>
      </c>
      <c r="J212" s="63"/>
      <c r="K212" s="64"/>
      <c r="L212" s="63">
        <f t="shared" si="18"/>
        <v>0</v>
      </c>
      <c r="M212" s="63"/>
      <c r="N212" s="63">
        <f t="shared" si="22"/>
        <v>0</v>
      </c>
      <c r="O212" s="63">
        <f t="shared" si="19"/>
        <v>0</v>
      </c>
      <c r="P212" s="63">
        <f t="shared" si="23"/>
        <v>0</v>
      </c>
      <c r="Q212" s="65">
        <v>0</v>
      </c>
    </row>
    <row r="213" spans="1:17" hidden="1" x14ac:dyDescent="0.2">
      <c r="A213" s="62"/>
      <c r="B213" s="61">
        <v>604</v>
      </c>
      <c r="C213" s="62" t="s">
        <v>342</v>
      </c>
      <c r="D213" s="63">
        <v>0</v>
      </c>
      <c r="E213" s="63">
        <v>0</v>
      </c>
      <c r="F213" s="63">
        <f t="shared" si="20"/>
        <v>0</v>
      </c>
      <c r="G213" s="63">
        <v>0</v>
      </c>
      <c r="H213" s="63">
        <v>0</v>
      </c>
      <c r="I213" s="63">
        <f t="shared" si="21"/>
        <v>0</v>
      </c>
      <c r="J213" s="63"/>
      <c r="K213" s="64"/>
      <c r="L213" s="63">
        <f t="shared" si="18"/>
        <v>0</v>
      </c>
      <c r="M213" s="63"/>
      <c r="N213" s="63">
        <f t="shared" si="22"/>
        <v>0</v>
      </c>
      <c r="O213" s="63">
        <f t="shared" si="19"/>
        <v>0</v>
      </c>
      <c r="P213" s="63">
        <f t="shared" si="23"/>
        <v>0</v>
      </c>
      <c r="Q213" s="65">
        <v>0</v>
      </c>
    </row>
    <row r="214" spans="1:17" hidden="1" x14ac:dyDescent="0.2">
      <c r="A214" s="62"/>
      <c r="B214" s="61">
        <v>606</v>
      </c>
      <c r="C214" s="62" t="s">
        <v>343</v>
      </c>
      <c r="D214" s="63">
        <v>0</v>
      </c>
      <c r="E214" s="63">
        <v>0</v>
      </c>
      <c r="F214" s="63">
        <f t="shared" si="20"/>
        <v>0</v>
      </c>
      <c r="G214" s="63">
        <v>0</v>
      </c>
      <c r="H214" s="63">
        <v>0</v>
      </c>
      <c r="I214" s="63">
        <f t="shared" si="21"/>
        <v>0</v>
      </c>
      <c r="J214" s="63"/>
      <c r="K214" s="64"/>
      <c r="L214" s="63">
        <f t="shared" si="18"/>
        <v>0</v>
      </c>
      <c r="M214" s="63"/>
      <c r="N214" s="63">
        <f t="shared" si="22"/>
        <v>0</v>
      </c>
      <c r="O214" s="63">
        <f t="shared" si="19"/>
        <v>0</v>
      </c>
      <c r="P214" s="63">
        <f t="shared" si="23"/>
        <v>0</v>
      </c>
      <c r="Q214" s="65">
        <v>0</v>
      </c>
    </row>
    <row r="215" spans="1:17" hidden="1" x14ac:dyDescent="0.2">
      <c r="A215" s="62"/>
      <c r="B215" s="61">
        <v>607</v>
      </c>
      <c r="C215" s="62" t="s">
        <v>344</v>
      </c>
      <c r="D215" s="63">
        <v>0</v>
      </c>
      <c r="E215" s="63">
        <v>0</v>
      </c>
      <c r="F215" s="63">
        <f t="shared" si="20"/>
        <v>0</v>
      </c>
      <c r="G215" s="63">
        <v>0</v>
      </c>
      <c r="H215" s="63">
        <v>0</v>
      </c>
      <c r="I215" s="63">
        <f t="shared" si="21"/>
        <v>0</v>
      </c>
      <c r="J215" s="63"/>
      <c r="K215" s="64"/>
      <c r="L215" s="63">
        <f t="shared" si="18"/>
        <v>0</v>
      </c>
      <c r="M215" s="63"/>
      <c r="N215" s="63">
        <f t="shared" si="22"/>
        <v>0</v>
      </c>
      <c r="O215" s="63">
        <f t="shared" si="19"/>
        <v>0</v>
      </c>
      <c r="P215" s="63">
        <f t="shared" si="23"/>
        <v>0</v>
      </c>
      <c r="Q215" s="65">
        <v>0</v>
      </c>
    </row>
    <row r="216" spans="1:17" hidden="1" x14ac:dyDescent="0.2">
      <c r="A216" s="62"/>
      <c r="B216" s="61">
        <v>608</v>
      </c>
      <c r="C216" s="62" t="s">
        <v>345</v>
      </c>
      <c r="D216" s="63">
        <v>0</v>
      </c>
      <c r="E216" s="63">
        <v>0</v>
      </c>
      <c r="F216" s="63">
        <f t="shared" si="20"/>
        <v>0</v>
      </c>
      <c r="G216" s="63">
        <v>0</v>
      </c>
      <c r="H216" s="63">
        <v>0</v>
      </c>
      <c r="I216" s="63">
        <f t="shared" si="21"/>
        <v>0</v>
      </c>
      <c r="J216" s="63"/>
      <c r="K216" s="64"/>
      <c r="L216" s="63">
        <f t="shared" si="18"/>
        <v>0</v>
      </c>
      <c r="M216" s="63"/>
      <c r="N216" s="63">
        <f t="shared" si="22"/>
        <v>0</v>
      </c>
      <c r="O216" s="63">
        <f t="shared" si="19"/>
        <v>0</v>
      </c>
      <c r="P216" s="63">
        <f t="shared" si="23"/>
        <v>0</v>
      </c>
      <c r="Q216" s="65">
        <v>0</v>
      </c>
    </row>
    <row r="217" spans="1:17" hidden="1" x14ac:dyDescent="0.2">
      <c r="A217" s="62"/>
      <c r="B217" s="61">
        <v>609</v>
      </c>
      <c r="C217" s="62" t="s">
        <v>346</v>
      </c>
      <c r="D217" s="63">
        <v>0</v>
      </c>
      <c r="E217" s="63">
        <v>0</v>
      </c>
      <c r="F217" s="63">
        <f t="shared" si="20"/>
        <v>0</v>
      </c>
      <c r="G217" s="63">
        <v>0</v>
      </c>
      <c r="H217" s="63">
        <v>0</v>
      </c>
      <c r="I217" s="63">
        <f t="shared" si="21"/>
        <v>0</v>
      </c>
      <c r="J217" s="63"/>
      <c r="K217" s="64"/>
      <c r="L217" s="63">
        <f t="shared" si="18"/>
        <v>0</v>
      </c>
      <c r="M217" s="63"/>
      <c r="N217" s="63">
        <f t="shared" si="22"/>
        <v>0</v>
      </c>
      <c r="O217" s="63">
        <f t="shared" si="19"/>
        <v>0</v>
      </c>
      <c r="P217" s="63">
        <f t="shared" si="23"/>
        <v>0</v>
      </c>
      <c r="Q217" s="65">
        <v>0</v>
      </c>
    </row>
    <row r="218" spans="1:17" hidden="1" x14ac:dyDescent="0.2">
      <c r="A218" s="62"/>
      <c r="B218" s="61">
        <v>610</v>
      </c>
      <c r="C218" s="62" t="s">
        <v>347</v>
      </c>
      <c r="D218" s="63">
        <v>0</v>
      </c>
      <c r="E218" s="63">
        <v>0</v>
      </c>
      <c r="F218" s="63">
        <f t="shared" si="20"/>
        <v>0</v>
      </c>
      <c r="G218" s="63">
        <v>0</v>
      </c>
      <c r="H218" s="63">
        <v>0</v>
      </c>
      <c r="I218" s="63">
        <f t="shared" si="21"/>
        <v>0</v>
      </c>
      <c r="J218" s="63"/>
      <c r="K218" s="64"/>
      <c r="L218" s="63">
        <f t="shared" si="18"/>
        <v>0</v>
      </c>
      <c r="M218" s="63"/>
      <c r="N218" s="63">
        <f t="shared" si="22"/>
        <v>0</v>
      </c>
      <c r="O218" s="63">
        <f t="shared" si="19"/>
        <v>0</v>
      </c>
      <c r="P218" s="63">
        <f t="shared" si="23"/>
        <v>0</v>
      </c>
      <c r="Q218" s="65">
        <v>0</v>
      </c>
    </row>
    <row r="219" spans="1:17" hidden="1" x14ac:dyDescent="0.2">
      <c r="A219" s="62"/>
      <c r="B219" s="61">
        <v>611</v>
      </c>
      <c r="C219" s="62" t="s">
        <v>348</v>
      </c>
      <c r="D219" s="63">
        <v>0</v>
      </c>
      <c r="E219" s="63">
        <v>0</v>
      </c>
      <c r="F219" s="63">
        <f t="shared" si="20"/>
        <v>0</v>
      </c>
      <c r="G219" s="63">
        <v>0</v>
      </c>
      <c r="H219" s="63">
        <v>0</v>
      </c>
      <c r="I219" s="63">
        <f t="shared" si="21"/>
        <v>0</v>
      </c>
      <c r="J219" s="63"/>
      <c r="K219" s="64"/>
      <c r="L219" s="63">
        <f t="shared" si="18"/>
        <v>0</v>
      </c>
      <c r="M219" s="63"/>
      <c r="N219" s="63">
        <f t="shared" si="22"/>
        <v>0</v>
      </c>
      <c r="O219" s="63">
        <f t="shared" si="19"/>
        <v>0</v>
      </c>
      <c r="P219" s="63">
        <f t="shared" si="23"/>
        <v>0</v>
      </c>
      <c r="Q219" s="65">
        <v>0</v>
      </c>
    </row>
    <row r="220" spans="1:17" hidden="1" x14ac:dyDescent="0.2">
      <c r="A220" s="62"/>
      <c r="B220" s="61">
        <v>612</v>
      </c>
      <c r="C220" s="62" t="s">
        <v>349</v>
      </c>
      <c r="D220" s="63">
        <v>0</v>
      </c>
      <c r="E220" s="63">
        <v>0</v>
      </c>
      <c r="F220" s="63">
        <f t="shared" si="20"/>
        <v>0</v>
      </c>
      <c r="G220" s="63">
        <v>0</v>
      </c>
      <c r="H220" s="63">
        <v>0</v>
      </c>
      <c r="I220" s="63">
        <f t="shared" si="21"/>
        <v>0</v>
      </c>
      <c r="J220" s="63"/>
      <c r="K220" s="64"/>
      <c r="L220" s="63">
        <f t="shared" si="18"/>
        <v>0</v>
      </c>
      <c r="M220" s="63"/>
      <c r="N220" s="63">
        <f t="shared" si="22"/>
        <v>0</v>
      </c>
      <c r="O220" s="63">
        <f t="shared" si="19"/>
        <v>0</v>
      </c>
      <c r="P220" s="63">
        <f t="shared" si="23"/>
        <v>0</v>
      </c>
      <c r="Q220" s="65">
        <v>0</v>
      </c>
    </row>
    <row r="221" spans="1:17" hidden="1" x14ac:dyDescent="0.2">
      <c r="A221" s="62"/>
      <c r="B221" s="61">
        <v>617</v>
      </c>
      <c r="C221" s="62" t="s">
        <v>350</v>
      </c>
      <c r="D221" s="63">
        <v>0</v>
      </c>
      <c r="E221" s="63">
        <v>0</v>
      </c>
      <c r="F221" s="63">
        <f t="shared" si="20"/>
        <v>0</v>
      </c>
      <c r="G221" s="63">
        <v>0</v>
      </c>
      <c r="H221" s="63">
        <v>0</v>
      </c>
      <c r="I221" s="63">
        <f t="shared" si="21"/>
        <v>0</v>
      </c>
      <c r="J221" s="63"/>
      <c r="K221" s="64"/>
      <c r="L221" s="63">
        <f t="shared" si="18"/>
        <v>0</v>
      </c>
      <c r="M221" s="63"/>
      <c r="N221" s="63">
        <f t="shared" si="22"/>
        <v>0</v>
      </c>
      <c r="O221" s="63">
        <f t="shared" si="19"/>
        <v>0</v>
      </c>
      <c r="P221" s="63">
        <f t="shared" si="23"/>
        <v>0</v>
      </c>
      <c r="Q221" s="65">
        <v>0</v>
      </c>
    </row>
    <row r="222" spans="1:17" s="71" customFormat="1" x14ac:dyDescent="0.2">
      <c r="A222" s="67"/>
      <c r="B222" s="67"/>
      <c r="C222" s="67" t="s">
        <v>351</v>
      </c>
      <c r="D222" s="68">
        <f t="shared" ref="D222:I222" si="24">SUM(D7:D221)</f>
        <v>746012</v>
      </c>
      <c r="E222" s="68">
        <f t="shared" si="24"/>
        <v>0</v>
      </c>
      <c r="F222" s="68">
        <f t="shared" si="24"/>
        <v>746012</v>
      </c>
      <c r="G222" s="68">
        <f t="shared" si="24"/>
        <v>1099465</v>
      </c>
      <c r="H222" s="68">
        <f t="shared" si="24"/>
        <v>0</v>
      </c>
      <c r="I222" s="68">
        <f t="shared" si="24"/>
        <v>1099465</v>
      </c>
      <c r="J222" s="68"/>
      <c r="K222" s="69"/>
      <c r="L222" s="63">
        <f t="shared" si="18"/>
        <v>0</v>
      </c>
      <c r="M222" s="68">
        <f t="shared" ref="M222:Q222" si="25">SUM(M7:M221)</f>
        <v>0</v>
      </c>
      <c r="N222" s="68">
        <f t="shared" si="25"/>
        <v>0</v>
      </c>
      <c r="O222" s="68">
        <f t="shared" si="25"/>
        <v>0</v>
      </c>
      <c r="P222" s="68">
        <f t="shared" si="25"/>
        <v>0</v>
      </c>
      <c r="Q222" s="70">
        <f t="shared" si="25"/>
        <v>0</v>
      </c>
    </row>
    <row r="223" spans="1:17" x14ac:dyDescent="0.2">
      <c r="A223" s="72" t="s">
        <v>352</v>
      </c>
      <c r="B223" s="62"/>
      <c r="C223" s="62"/>
      <c r="D223" s="63"/>
      <c r="E223" s="63"/>
      <c r="F223" s="63"/>
      <c r="G223" s="63">
        <v>0</v>
      </c>
      <c r="H223" s="63"/>
      <c r="I223" s="63"/>
      <c r="J223" s="63"/>
      <c r="K223" s="64"/>
      <c r="L223" s="63"/>
      <c r="M223" s="63"/>
      <c r="N223" s="63"/>
      <c r="O223" s="63"/>
      <c r="P223" s="63"/>
      <c r="Q223" s="65"/>
    </row>
    <row r="224" spans="1:17" x14ac:dyDescent="0.2">
      <c r="A224" s="60">
        <v>401756</v>
      </c>
      <c r="B224" s="73" t="s">
        <v>353</v>
      </c>
      <c r="C224" s="62" t="s">
        <v>354</v>
      </c>
      <c r="D224" s="63">
        <f>746302-289</f>
        <v>746013</v>
      </c>
      <c r="E224" s="63">
        <v>0</v>
      </c>
      <c r="F224" s="63">
        <f>SUM(D224:E224)</f>
        <v>746013</v>
      </c>
      <c r="G224" s="63">
        <f>1099792-327</f>
        <v>1099465</v>
      </c>
      <c r="H224" s="63">
        <v>0</v>
      </c>
      <c r="I224" s="63">
        <f>SUM(G224:H224)</f>
        <v>1099465</v>
      </c>
      <c r="J224" s="63"/>
      <c r="K224" s="74" t="s">
        <v>355</v>
      </c>
      <c r="L224" s="75">
        <f>L222-E224</f>
        <v>0</v>
      </c>
      <c r="M224" s="76"/>
      <c r="N224" s="76"/>
      <c r="O224" s="75">
        <f>O222-H224</f>
        <v>0</v>
      </c>
      <c r="P224" s="76"/>
      <c r="Q224" s="77"/>
    </row>
    <row r="225" spans="1:17" x14ac:dyDescent="0.2">
      <c r="A225" s="62"/>
      <c r="B225" s="62"/>
      <c r="C225" s="62" t="s">
        <v>356</v>
      </c>
      <c r="D225" s="68"/>
      <c r="E225" s="63"/>
      <c r="F225" s="63"/>
      <c r="G225" s="63">
        <v>0</v>
      </c>
      <c r="H225" s="63"/>
      <c r="I225" s="63"/>
      <c r="J225" s="63"/>
      <c r="K225" s="74" t="s">
        <v>355</v>
      </c>
      <c r="L225" s="76"/>
      <c r="M225" s="75">
        <f>M222-E225</f>
        <v>0</v>
      </c>
      <c r="N225" s="76"/>
      <c r="O225" s="76"/>
      <c r="P225" s="75">
        <f>P222-H225</f>
        <v>0</v>
      </c>
      <c r="Q225" s="77"/>
    </row>
    <row r="226" spans="1:17" ht="13.5" thickBot="1" x14ac:dyDescent="0.25">
      <c r="A226" s="62"/>
      <c r="B226" s="60" t="s">
        <v>357</v>
      </c>
      <c r="C226" s="62" t="s">
        <v>358</v>
      </c>
      <c r="D226" s="63"/>
      <c r="E226" s="63">
        <v>0</v>
      </c>
      <c r="F226" s="63"/>
      <c r="G226" s="63"/>
      <c r="H226" s="63">
        <v>0</v>
      </c>
      <c r="I226" s="63"/>
      <c r="J226" s="63"/>
      <c r="K226" s="78" t="s">
        <v>355</v>
      </c>
      <c r="L226" s="79"/>
      <c r="M226" s="79"/>
      <c r="N226" s="80">
        <f>N222-F226</f>
        <v>0</v>
      </c>
      <c r="O226" s="79"/>
      <c r="P226" s="79"/>
      <c r="Q226" s="81">
        <f>Q222-H226</f>
        <v>0</v>
      </c>
    </row>
    <row r="227" spans="1:17" x14ac:dyDescent="0.2">
      <c r="A227" s="62"/>
      <c r="B227" s="62"/>
      <c r="C227" s="67" t="s">
        <v>359</v>
      </c>
      <c r="D227" s="63">
        <f>SUM(D224:D226)</f>
        <v>746013</v>
      </c>
      <c r="E227" s="63">
        <f t="shared" ref="E227:I227" si="26">SUM(E224:E226)</f>
        <v>0</v>
      </c>
      <c r="F227" s="63">
        <f t="shared" si="26"/>
        <v>746013</v>
      </c>
      <c r="G227" s="63">
        <f t="shared" si="26"/>
        <v>1099465</v>
      </c>
      <c r="H227" s="63">
        <f t="shared" si="26"/>
        <v>0</v>
      </c>
      <c r="I227" s="63">
        <f t="shared" si="26"/>
        <v>1099465</v>
      </c>
      <c r="J227" s="63"/>
      <c r="K227" s="63"/>
      <c r="L227" s="63"/>
      <c r="M227" s="63"/>
      <c r="N227" s="63"/>
      <c r="O227" s="63"/>
      <c r="P227" s="63"/>
      <c r="Q227" s="63"/>
    </row>
    <row r="228" spans="1:17" x14ac:dyDescent="0.2"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</row>
    <row r="229" spans="1:17" x14ac:dyDescent="0.2"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</row>
    <row r="230" spans="1:17" x14ac:dyDescent="0.2">
      <c r="A230" s="82" t="s">
        <v>360</v>
      </c>
      <c r="B230" s="83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</row>
    <row r="231" spans="1:17" x14ac:dyDescent="0.2">
      <c r="A231" s="83" t="s">
        <v>361</v>
      </c>
      <c r="B231" s="83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</row>
    <row r="232" spans="1:17" x14ac:dyDescent="0.2">
      <c r="A232" s="83"/>
      <c r="B232" s="83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</row>
    <row r="233" spans="1:17" x14ac:dyDescent="0.2">
      <c r="A233" s="83"/>
      <c r="B233" s="83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</row>
    <row r="234" spans="1:17" x14ac:dyDescent="0.2">
      <c r="A234" s="83"/>
      <c r="B234" s="83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</row>
    <row r="235" spans="1:17" x14ac:dyDescent="0.2"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</row>
    <row r="236" spans="1:17" x14ac:dyDescent="0.2"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</row>
    <row r="237" spans="1:17" x14ac:dyDescent="0.2"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</row>
    <row r="238" spans="1:17" x14ac:dyDescent="0.2"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</row>
    <row r="239" spans="1:17" x14ac:dyDescent="0.2"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</row>
    <row r="240" spans="1:17" x14ac:dyDescent="0.2"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</row>
    <row r="241" spans="4:17" x14ac:dyDescent="0.2"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</row>
    <row r="242" spans="4:17" x14ac:dyDescent="0.2"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</row>
    <row r="243" spans="4:17" x14ac:dyDescent="0.2"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</row>
    <row r="244" spans="4:17" x14ac:dyDescent="0.2"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</row>
    <row r="245" spans="4:17" x14ac:dyDescent="0.2"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</row>
    <row r="246" spans="4:17" x14ac:dyDescent="0.2"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</row>
    <row r="247" spans="4:17" x14ac:dyDescent="0.2"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</row>
    <row r="248" spans="4:17" x14ac:dyDescent="0.2"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</row>
    <row r="249" spans="4:17" x14ac:dyDescent="0.2"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</row>
    <row r="250" spans="4:17" x14ac:dyDescent="0.2"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</row>
    <row r="251" spans="4:17" x14ac:dyDescent="0.2"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</row>
    <row r="252" spans="4:17" x14ac:dyDescent="0.2"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</row>
    <row r="253" spans="4:17" x14ac:dyDescent="0.2"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</row>
    <row r="254" spans="4:17" x14ac:dyDescent="0.2"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</row>
    <row r="255" spans="4:17" x14ac:dyDescent="0.2"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</row>
    <row r="256" spans="4:17" x14ac:dyDescent="0.2"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</row>
    <row r="257" spans="4:17" x14ac:dyDescent="0.2"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</row>
    <row r="258" spans="4:17" x14ac:dyDescent="0.2"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</row>
    <row r="259" spans="4:17" x14ac:dyDescent="0.2"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</row>
    <row r="260" spans="4:17" x14ac:dyDescent="0.2"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</row>
    <row r="261" spans="4:17" x14ac:dyDescent="0.2"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</row>
    <row r="262" spans="4:17" x14ac:dyDescent="0.2"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</row>
    <row r="263" spans="4:17" x14ac:dyDescent="0.2"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</row>
    <row r="264" spans="4:17" x14ac:dyDescent="0.2"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</row>
    <row r="265" spans="4:17" x14ac:dyDescent="0.2"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</row>
    <row r="266" spans="4:17" x14ac:dyDescent="0.2"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</row>
    <row r="267" spans="4:17" x14ac:dyDescent="0.2"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</row>
    <row r="268" spans="4:17" x14ac:dyDescent="0.2"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</row>
    <row r="269" spans="4:17" x14ac:dyDescent="0.2"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</row>
    <row r="270" spans="4:17" x14ac:dyDescent="0.2"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</row>
    <row r="271" spans="4:17" x14ac:dyDescent="0.2"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</row>
    <row r="272" spans="4:17" x14ac:dyDescent="0.2"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</row>
    <row r="273" spans="4:17" x14ac:dyDescent="0.2"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</row>
    <row r="274" spans="4:17" x14ac:dyDescent="0.2"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</row>
    <row r="275" spans="4:17" x14ac:dyDescent="0.2"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</row>
    <row r="276" spans="4:17" x14ac:dyDescent="0.2"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</row>
    <row r="277" spans="4:17" x14ac:dyDescent="0.2"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</row>
    <row r="278" spans="4:17" x14ac:dyDescent="0.2"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</row>
    <row r="279" spans="4:17" x14ac:dyDescent="0.2"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</row>
    <row r="280" spans="4:17" x14ac:dyDescent="0.2"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</row>
    <row r="281" spans="4:17" x14ac:dyDescent="0.2"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</row>
    <row r="282" spans="4:17" x14ac:dyDescent="0.2"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</row>
    <row r="283" spans="4:17" x14ac:dyDescent="0.2"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</row>
    <row r="284" spans="4:17" x14ac:dyDescent="0.2"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</row>
    <row r="285" spans="4:17" x14ac:dyDescent="0.2"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</row>
    <row r="286" spans="4:17" x14ac:dyDescent="0.2"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</row>
    <row r="287" spans="4:17" x14ac:dyDescent="0.2"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</row>
    <row r="288" spans="4:17" x14ac:dyDescent="0.2"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</row>
    <row r="289" spans="4:17" x14ac:dyDescent="0.2"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</row>
    <row r="290" spans="4:17" x14ac:dyDescent="0.2"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</row>
    <row r="291" spans="4:17" x14ac:dyDescent="0.2"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</row>
    <row r="292" spans="4:17" x14ac:dyDescent="0.2"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</row>
    <row r="293" spans="4:17" x14ac:dyDescent="0.2"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</row>
    <row r="294" spans="4:17" x14ac:dyDescent="0.2"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</row>
    <row r="295" spans="4:17" x14ac:dyDescent="0.2"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</row>
    <row r="296" spans="4:17" x14ac:dyDescent="0.2"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</row>
    <row r="297" spans="4:17" x14ac:dyDescent="0.2"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</row>
    <row r="298" spans="4:17" x14ac:dyDescent="0.2"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</row>
    <row r="299" spans="4:17" x14ac:dyDescent="0.2"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</row>
    <row r="300" spans="4:17" x14ac:dyDescent="0.2"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</row>
    <row r="301" spans="4:17" x14ac:dyDescent="0.2"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</row>
    <row r="302" spans="4:17" x14ac:dyDescent="0.2"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</row>
    <row r="303" spans="4:17" x14ac:dyDescent="0.2"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</row>
    <row r="304" spans="4:17" x14ac:dyDescent="0.2"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</row>
    <row r="305" spans="4:17" x14ac:dyDescent="0.2"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</row>
    <row r="306" spans="4:17" x14ac:dyDescent="0.2"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</row>
    <row r="307" spans="4:17" x14ac:dyDescent="0.2"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</row>
    <row r="308" spans="4:17" x14ac:dyDescent="0.2"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</row>
    <row r="309" spans="4:17" x14ac:dyDescent="0.2"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</row>
    <row r="310" spans="4:17" x14ac:dyDescent="0.2"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</row>
    <row r="311" spans="4:17" x14ac:dyDescent="0.2"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</row>
    <row r="312" spans="4:17" x14ac:dyDescent="0.2"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</row>
    <row r="313" spans="4:17" x14ac:dyDescent="0.2"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</row>
    <row r="314" spans="4:17" x14ac:dyDescent="0.2"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</row>
    <row r="315" spans="4:17" x14ac:dyDescent="0.2"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</row>
    <row r="316" spans="4:17" x14ac:dyDescent="0.2"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</row>
    <row r="317" spans="4:17" x14ac:dyDescent="0.2"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</row>
    <row r="318" spans="4:17" x14ac:dyDescent="0.2"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</row>
    <row r="319" spans="4:17" x14ac:dyDescent="0.2"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</row>
    <row r="320" spans="4:17" x14ac:dyDescent="0.2"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</row>
    <row r="321" spans="4:17" x14ac:dyDescent="0.2"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</row>
    <row r="322" spans="4:17" x14ac:dyDescent="0.2"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</row>
    <row r="323" spans="4:17" x14ac:dyDescent="0.2"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</row>
    <row r="324" spans="4:17" x14ac:dyDescent="0.2"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</row>
    <row r="325" spans="4:17" x14ac:dyDescent="0.2"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</row>
    <row r="326" spans="4:17" x14ac:dyDescent="0.2"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</row>
    <row r="327" spans="4:17" x14ac:dyDescent="0.2"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</row>
    <row r="328" spans="4:17" x14ac:dyDescent="0.2"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</row>
    <row r="329" spans="4:17" x14ac:dyDescent="0.2"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</row>
    <row r="330" spans="4:17" x14ac:dyDescent="0.2"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</row>
    <row r="331" spans="4:17" x14ac:dyDescent="0.2"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</row>
    <row r="332" spans="4:17" x14ac:dyDescent="0.2"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</row>
    <row r="333" spans="4:17" x14ac:dyDescent="0.2"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</row>
    <row r="334" spans="4:17" x14ac:dyDescent="0.2"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</row>
    <row r="335" spans="4:17" x14ac:dyDescent="0.2"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</row>
    <row r="336" spans="4:17" x14ac:dyDescent="0.2"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</row>
    <row r="337" spans="4:17" x14ac:dyDescent="0.2"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</row>
    <row r="338" spans="4:17" x14ac:dyDescent="0.2"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</row>
    <row r="339" spans="4:17" x14ac:dyDescent="0.2"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</row>
    <row r="340" spans="4:17" x14ac:dyDescent="0.2"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</row>
    <row r="341" spans="4:17" x14ac:dyDescent="0.2"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</row>
    <row r="342" spans="4:17" x14ac:dyDescent="0.2"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</row>
    <row r="343" spans="4:17" x14ac:dyDescent="0.2"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</row>
    <row r="344" spans="4:17" x14ac:dyDescent="0.2"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</row>
    <row r="345" spans="4:17" x14ac:dyDescent="0.2"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</row>
    <row r="346" spans="4:17" x14ac:dyDescent="0.2"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</row>
    <row r="347" spans="4:17" x14ac:dyDescent="0.2"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</row>
    <row r="348" spans="4:17" x14ac:dyDescent="0.2"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</row>
    <row r="349" spans="4:17" x14ac:dyDescent="0.2"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</row>
    <row r="350" spans="4:17" x14ac:dyDescent="0.2"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</row>
    <row r="351" spans="4:17" x14ac:dyDescent="0.2"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</row>
    <row r="352" spans="4:17" x14ac:dyDescent="0.2"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</row>
    <row r="353" spans="4:17" x14ac:dyDescent="0.2"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</row>
    <row r="354" spans="4:17" x14ac:dyDescent="0.2"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</row>
    <row r="355" spans="4:17" x14ac:dyDescent="0.2"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</row>
    <row r="356" spans="4:17" x14ac:dyDescent="0.2"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</row>
    <row r="357" spans="4:17" x14ac:dyDescent="0.2"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</row>
    <row r="358" spans="4:17" x14ac:dyDescent="0.2"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</row>
    <row r="359" spans="4:17" x14ac:dyDescent="0.2"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</row>
    <row r="360" spans="4:17" x14ac:dyDescent="0.2"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</row>
    <row r="361" spans="4:17" x14ac:dyDescent="0.2"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</row>
    <row r="362" spans="4:17" x14ac:dyDescent="0.2"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</row>
    <row r="363" spans="4:17" x14ac:dyDescent="0.2"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</row>
    <row r="364" spans="4:17" x14ac:dyDescent="0.2"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</row>
    <row r="365" spans="4:17" x14ac:dyDescent="0.2"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</row>
    <row r="366" spans="4:17" x14ac:dyDescent="0.2"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</row>
    <row r="367" spans="4:17" x14ac:dyDescent="0.2"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</row>
    <row r="368" spans="4:17" x14ac:dyDescent="0.2"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</row>
    <row r="369" spans="4:17" x14ac:dyDescent="0.2"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</row>
    <row r="370" spans="4:17" x14ac:dyDescent="0.2"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</row>
    <row r="371" spans="4:17" x14ac:dyDescent="0.2"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</row>
    <row r="372" spans="4:17" x14ac:dyDescent="0.2"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</row>
    <row r="373" spans="4:17" x14ac:dyDescent="0.2"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</row>
    <row r="374" spans="4:17" x14ac:dyDescent="0.2"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</row>
    <row r="375" spans="4:17" x14ac:dyDescent="0.2"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</row>
    <row r="376" spans="4:17" x14ac:dyDescent="0.2"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</row>
    <row r="377" spans="4:17" x14ac:dyDescent="0.2"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</row>
    <row r="378" spans="4:17" x14ac:dyDescent="0.2"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</row>
    <row r="379" spans="4:17" x14ac:dyDescent="0.2"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</row>
    <row r="380" spans="4:17" x14ac:dyDescent="0.2"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</row>
    <row r="381" spans="4:17" x14ac:dyDescent="0.2"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</row>
    <row r="382" spans="4:17" x14ac:dyDescent="0.2"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</row>
    <row r="383" spans="4:17" x14ac:dyDescent="0.2"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</row>
    <row r="384" spans="4:17" x14ac:dyDescent="0.2"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</row>
    <row r="385" spans="4:17" x14ac:dyDescent="0.2"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</row>
    <row r="386" spans="4:17" x14ac:dyDescent="0.2"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</row>
    <row r="387" spans="4:17" x14ac:dyDescent="0.2"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</row>
    <row r="388" spans="4:17" x14ac:dyDescent="0.2"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</row>
    <row r="389" spans="4:17" x14ac:dyDescent="0.2"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</row>
    <row r="390" spans="4:17" x14ac:dyDescent="0.2"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</row>
    <row r="391" spans="4:17" x14ac:dyDescent="0.2"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</row>
    <row r="392" spans="4:17" x14ac:dyDescent="0.2"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</row>
    <row r="393" spans="4:17" x14ac:dyDescent="0.2"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</row>
    <row r="394" spans="4:17" x14ac:dyDescent="0.2"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</row>
    <row r="395" spans="4:17" x14ac:dyDescent="0.2"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</row>
    <row r="396" spans="4:17" x14ac:dyDescent="0.2"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</row>
    <row r="397" spans="4:17" x14ac:dyDescent="0.2"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</row>
    <row r="398" spans="4:17" x14ac:dyDescent="0.2"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</row>
    <row r="399" spans="4:17" x14ac:dyDescent="0.2"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</row>
    <row r="400" spans="4:17" x14ac:dyDescent="0.2"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</row>
    <row r="401" spans="4:17" x14ac:dyDescent="0.2"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</row>
    <row r="402" spans="4:17" x14ac:dyDescent="0.2"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</row>
    <row r="403" spans="4:17" x14ac:dyDescent="0.2"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</row>
    <row r="404" spans="4:17" x14ac:dyDescent="0.2"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</row>
    <row r="405" spans="4:17" x14ac:dyDescent="0.2"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</row>
    <row r="406" spans="4:17" x14ac:dyDescent="0.2"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</row>
    <row r="407" spans="4:17" x14ac:dyDescent="0.2"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</row>
    <row r="408" spans="4:17" x14ac:dyDescent="0.2"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</row>
    <row r="409" spans="4:17" x14ac:dyDescent="0.2"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</row>
    <row r="410" spans="4:17" x14ac:dyDescent="0.2"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</row>
    <row r="411" spans="4:17" x14ac:dyDescent="0.2"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</row>
    <row r="412" spans="4:17" x14ac:dyDescent="0.2"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</row>
    <row r="413" spans="4:17" x14ac:dyDescent="0.2"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</row>
    <row r="414" spans="4:17" x14ac:dyDescent="0.2"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</row>
    <row r="415" spans="4:17" x14ac:dyDescent="0.2"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</row>
    <row r="416" spans="4:17" x14ac:dyDescent="0.2"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</row>
    <row r="417" spans="4:17" x14ac:dyDescent="0.2"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</row>
    <row r="418" spans="4:17" x14ac:dyDescent="0.2"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</row>
    <row r="419" spans="4:17" x14ac:dyDescent="0.2"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</row>
    <row r="420" spans="4:17" x14ac:dyDescent="0.2"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</row>
    <row r="421" spans="4:17" x14ac:dyDescent="0.2"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</row>
    <row r="422" spans="4:17" x14ac:dyDescent="0.2"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</row>
    <row r="423" spans="4:17" x14ac:dyDescent="0.2"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</row>
    <row r="424" spans="4:17" x14ac:dyDescent="0.2"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</row>
    <row r="425" spans="4:17" x14ac:dyDescent="0.2"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</row>
    <row r="426" spans="4:17" x14ac:dyDescent="0.2"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</row>
    <row r="427" spans="4:17" x14ac:dyDescent="0.2"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</row>
    <row r="428" spans="4:17" x14ac:dyDescent="0.2"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</row>
    <row r="429" spans="4:17" x14ac:dyDescent="0.2"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</row>
    <row r="430" spans="4:17" x14ac:dyDescent="0.2"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</row>
    <row r="431" spans="4:17" x14ac:dyDescent="0.2"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</row>
    <row r="432" spans="4:17" x14ac:dyDescent="0.2"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</row>
    <row r="433" spans="4:17" x14ac:dyDescent="0.2"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</row>
    <row r="434" spans="4:17" x14ac:dyDescent="0.2"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</row>
    <row r="435" spans="4:17" x14ac:dyDescent="0.2"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</row>
    <row r="436" spans="4:17" x14ac:dyDescent="0.2"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</row>
    <row r="437" spans="4:17" x14ac:dyDescent="0.2"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</row>
    <row r="438" spans="4:17" x14ac:dyDescent="0.2"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</row>
    <row r="439" spans="4:17" x14ac:dyDescent="0.2"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</row>
    <row r="440" spans="4:17" x14ac:dyDescent="0.2"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</row>
    <row r="441" spans="4:17" x14ac:dyDescent="0.2"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</row>
    <row r="442" spans="4:17" x14ac:dyDescent="0.2"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</row>
    <row r="443" spans="4:17" x14ac:dyDescent="0.2"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</row>
  </sheetData>
  <printOptions headings="1" gridLines="1"/>
  <pageMargins left="0.7" right="0.7" top="0.75" bottom="0.75" header="0.3" footer="0.3"/>
  <pageSetup scale="54" orientation="landscape" r:id="rId1"/>
  <headerFooter>
    <oddHeader>&amp;LState of NH, DHHS, DMS&amp;R&amp;A</oddHeader>
    <oddFooter>&amp;L&amp;F&amp;R&amp;D&amp;T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730DC-1160-4948-9AC5-70BA1656A0A9}">
  <sheetPr>
    <pageSetUpPr fitToPage="1"/>
  </sheetPr>
  <dimension ref="A1:EC443"/>
  <sheetViews>
    <sheetView workbookViewId="0">
      <selection sqref="A1:Q231"/>
    </sheetView>
  </sheetViews>
  <sheetFormatPr defaultColWidth="9.140625" defaultRowHeight="12.75" x14ac:dyDescent="0.2"/>
  <cols>
    <col min="1" max="1" width="16.85546875" style="45" customWidth="1"/>
    <col min="2" max="2" width="9.140625" style="45"/>
    <col min="3" max="3" width="28.28515625" style="45" customWidth="1"/>
    <col min="4" max="5" width="15" style="45" customWidth="1"/>
    <col min="6" max="6" width="13.42578125" style="45" customWidth="1"/>
    <col min="7" max="7" width="14.42578125" style="45" customWidth="1"/>
    <col min="8" max="8" width="15" style="45" customWidth="1"/>
    <col min="9" max="9" width="12.140625" style="45" customWidth="1"/>
    <col min="10" max="10" width="3.28515625" style="45" customWidth="1"/>
    <col min="11" max="11" width="7.85546875" style="45" customWidth="1"/>
    <col min="12" max="13" width="11.42578125" style="45" customWidth="1"/>
    <col min="14" max="14" width="14.28515625" style="45" customWidth="1"/>
    <col min="15" max="15" width="12" style="45" customWidth="1"/>
    <col min="16" max="17" width="11.85546875" style="45" customWidth="1"/>
    <col min="18" max="16384" width="9.140625" style="45"/>
  </cols>
  <sheetData>
    <row r="1" spans="1:133" ht="15.75" x14ac:dyDescent="0.25">
      <c r="A1" s="42" t="s">
        <v>0</v>
      </c>
      <c r="B1" s="43"/>
      <c r="C1" s="44"/>
      <c r="D1" s="205" t="s">
        <v>392</v>
      </c>
    </row>
    <row r="2" spans="1:133" ht="15.75" x14ac:dyDescent="0.25">
      <c r="A2" s="42" t="s">
        <v>362</v>
      </c>
      <c r="B2" s="43"/>
      <c r="C2" s="44"/>
    </row>
    <row r="3" spans="1:133" ht="32.25" thickBot="1" x14ac:dyDescent="0.25">
      <c r="A3" s="46" t="s">
        <v>5</v>
      </c>
      <c r="B3" s="43"/>
      <c r="C3" s="44" t="s">
        <v>521</v>
      </c>
      <c r="D3" s="47"/>
      <c r="E3" s="47"/>
      <c r="F3" s="47"/>
      <c r="G3" s="47"/>
      <c r="H3" s="47"/>
      <c r="L3" s="47"/>
      <c r="M3" s="47"/>
      <c r="N3" s="47"/>
      <c r="O3" s="47"/>
      <c r="P3" s="47"/>
      <c r="Q3" s="47"/>
    </row>
    <row r="4" spans="1:133" ht="15.75" x14ac:dyDescent="0.25">
      <c r="A4" s="42" t="s">
        <v>61</v>
      </c>
      <c r="B4" s="48"/>
      <c r="C4" s="49">
        <v>44249</v>
      </c>
      <c r="D4" s="50" t="s">
        <v>62</v>
      </c>
      <c r="E4" s="50" t="s">
        <v>62</v>
      </c>
      <c r="F4" s="50" t="s">
        <v>62</v>
      </c>
      <c r="G4" s="50" t="s">
        <v>63</v>
      </c>
      <c r="H4" s="50" t="s">
        <v>63</v>
      </c>
      <c r="I4" s="50" t="s">
        <v>63</v>
      </c>
      <c r="J4" s="50"/>
      <c r="K4" s="51"/>
      <c r="L4" s="52" t="s">
        <v>62</v>
      </c>
      <c r="M4" s="52" t="s">
        <v>62</v>
      </c>
      <c r="N4" s="52" t="s">
        <v>62</v>
      </c>
      <c r="O4" s="52" t="s">
        <v>63</v>
      </c>
      <c r="P4" s="52" t="s">
        <v>63</v>
      </c>
      <c r="Q4" s="53" t="s">
        <v>63</v>
      </c>
    </row>
    <row r="5" spans="1:133" ht="25.5" x14ac:dyDescent="0.2">
      <c r="A5" s="54" t="s">
        <v>4</v>
      </c>
      <c r="B5" s="54" t="s">
        <v>64</v>
      </c>
      <c r="C5" s="54" t="s">
        <v>65</v>
      </c>
      <c r="D5" s="55" t="s">
        <v>66</v>
      </c>
      <c r="E5" s="55" t="s">
        <v>67</v>
      </c>
      <c r="F5" s="55" t="s">
        <v>68</v>
      </c>
      <c r="G5" s="55" t="s">
        <v>66</v>
      </c>
      <c r="H5" s="55" t="s">
        <v>67</v>
      </c>
      <c r="I5" s="55" t="s">
        <v>68</v>
      </c>
      <c r="J5" s="55"/>
      <c r="K5" s="56"/>
      <c r="L5" s="55" t="s">
        <v>69</v>
      </c>
      <c r="M5" s="55" t="s">
        <v>70</v>
      </c>
      <c r="N5" s="55" t="s">
        <v>71</v>
      </c>
      <c r="O5" s="55" t="s">
        <v>69</v>
      </c>
      <c r="P5" s="55" t="s">
        <v>70</v>
      </c>
      <c r="Q5" s="57" t="s">
        <v>71</v>
      </c>
    </row>
    <row r="6" spans="1:133" s="66" customFormat="1" x14ac:dyDescent="0.2">
      <c r="K6" s="206"/>
      <c r="Q6" s="207"/>
    </row>
    <row r="7" spans="1:133" s="66" customFormat="1" x14ac:dyDescent="0.2">
      <c r="A7" s="208">
        <v>7937</v>
      </c>
      <c r="B7" s="209" t="s">
        <v>72</v>
      </c>
      <c r="C7" s="210" t="s">
        <v>73</v>
      </c>
      <c r="D7" s="211">
        <v>2005285</v>
      </c>
      <c r="E7" s="211">
        <v>0</v>
      </c>
      <c r="F7" s="211">
        <f>+D7+E7</f>
        <v>2005285</v>
      </c>
      <c r="G7" s="211">
        <v>2125657</v>
      </c>
      <c r="H7" s="211">
        <v>0</v>
      </c>
      <c r="I7" s="211">
        <f>+G7+H7</f>
        <v>2125657</v>
      </c>
      <c r="J7" s="211"/>
      <c r="K7" s="212"/>
      <c r="L7" s="211">
        <f>E7*100%</f>
        <v>0</v>
      </c>
      <c r="M7" s="211"/>
      <c r="N7" s="211">
        <f>+L7+M7</f>
        <v>0</v>
      </c>
      <c r="O7" s="211">
        <f>H7*100%</f>
        <v>0</v>
      </c>
      <c r="P7" s="211">
        <f>+N7+O7</f>
        <v>0</v>
      </c>
      <c r="Q7" s="213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4"/>
      <c r="BN7" s="214"/>
      <c r="BO7" s="214"/>
      <c r="BP7" s="214"/>
      <c r="BQ7" s="214"/>
      <c r="BR7" s="214"/>
      <c r="BS7" s="214"/>
      <c r="BT7" s="214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214"/>
      <c r="CF7" s="214"/>
      <c r="CG7" s="214"/>
      <c r="CH7" s="214"/>
      <c r="CI7" s="214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214"/>
      <c r="CU7" s="214"/>
      <c r="CV7" s="214"/>
      <c r="CW7" s="214"/>
      <c r="CX7" s="214"/>
      <c r="CY7" s="214"/>
      <c r="CZ7" s="214"/>
      <c r="DA7" s="214"/>
      <c r="DB7" s="214"/>
      <c r="DC7" s="214"/>
      <c r="DD7" s="214"/>
      <c r="DE7" s="214"/>
      <c r="DF7" s="214"/>
      <c r="DG7" s="214"/>
      <c r="DH7" s="214"/>
      <c r="DI7" s="214"/>
      <c r="DJ7" s="214"/>
      <c r="DK7" s="214"/>
      <c r="DL7" s="214"/>
      <c r="DM7" s="214"/>
      <c r="DN7" s="214"/>
      <c r="DO7" s="214"/>
      <c r="DP7" s="214"/>
      <c r="DQ7" s="214"/>
      <c r="DR7" s="214"/>
      <c r="DS7" s="214"/>
      <c r="DT7" s="214"/>
      <c r="DU7" s="214"/>
      <c r="DV7" s="214"/>
      <c r="DW7" s="214"/>
      <c r="DX7" s="214"/>
      <c r="DY7" s="214"/>
      <c r="DZ7" s="214"/>
      <c r="EA7" s="214"/>
      <c r="EB7" s="214"/>
      <c r="EC7" s="214"/>
    </row>
    <row r="8" spans="1:133" s="66" customFormat="1" hidden="1" x14ac:dyDescent="0.2">
      <c r="A8" s="208">
        <v>7937</v>
      </c>
      <c r="B8" s="209" t="s">
        <v>74</v>
      </c>
      <c r="C8" s="210" t="s">
        <v>75</v>
      </c>
      <c r="D8" s="211">
        <v>0</v>
      </c>
      <c r="E8" s="211">
        <v>0</v>
      </c>
      <c r="F8" s="211">
        <f t="shared" ref="F8:F71" si="0">+D8+E8</f>
        <v>0</v>
      </c>
      <c r="G8" s="211">
        <v>0</v>
      </c>
      <c r="H8" s="211">
        <v>0</v>
      </c>
      <c r="I8" s="211">
        <f t="shared" ref="I8:I71" si="1">+G8+H8</f>
        <v>0</v>
      </c>
      <c r="J8" s="211"/>
      <c r="K8" s="212"/>
      <c r="L8" s="211">
        <f t="shared" ref="L8:L71" si="2">E8*100%</f>
        <v>0</v>
      </c>
      <c r="M8" s="211"/>
      <c r="N8" s="211">
        <f t="shared" ref="N8:N71" si="3">+L8+M8</f>
        <v>0</v>
      </c>
      <c r="O8" s="211">
        <f t="shared" ref="O8:O71" si="4">H8*100%</f>
        <v>0</v>
      </c>
      <c r="P8" s="211">
        <f t="shared" ref="P8:P71" si="5">+N8+O8</f>
        <v>0</v>
      </c>
      <c r="Q8" s="213"/>
      <c r="R8" s="214"/>
      <c r="S8" s="214"/>
      <c r="T8" s="214"/>
      <c r="U8" s="214"/>
      <c r="V8" s="214"/>
      <c r="W8" s="214"/>
      <c r="X8" s="214"/>
      <c r="Y8" s="214"/>
      <c r="Z8" s="214"/>
      <c r="AA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4"/>
      <c r="BN8" s="214"/>
      <c r="BO8" s="214"/>
      <c r="BP8" s="214"/>
      <c r="BQ8" s="214"/>
      <c r="BR8" s="214"/>
      <c r="BS8" s="214"/>
      <c r="BT8" s="214"/>
      <c r="BU8" s="214"/>
      <c r="BV8" s="214"/>
      <c r="BW8" s="214"/>
      <c r="BX8" s="214"/>
      <c r="BY8" s="214"/>
      <c r="BZ8" s="214"/>
      <c r="CA8" s="214"/>
      <c r="CB8" s="214"/>
      <c r="CC8" s="214"/>
      <c r="CD8" s="214"/>
      <c r="CE8" s="214"/>
      <c r="CF8" s="214"/>
      <c r="CG8" s="214"/>
      <c r="CH8" s="214"/>
      <c r="CI8" s="214"/>
      <c r="CJ8" s="214"/>
      <c r="CK8" s="214"/>
      <c r="CL8" s="214"/>
      <c r="CM8" s="214"/>
      <c r="CN8" s="214"/>
      <c r="CO8" s="214"/>
      <c r="CP8" s="214"/>
      <c r="CQ8" s="214"/>
      <c r="CR8" s="214"/>
      <c r="CS8" s="214"/>
      <c r="CT8" s="214"/>
      <c r="CU8" s="214"/>
      <c r="CV8" s="214"/>
      <c r="CW8" s="214"/>
      <c r="CX8" s="214"/>
      <c r="CY8" s="214"/>
      <c r="CZ8" s="214"/>
      <c r="DA8" s="214"/>
      <c r="DB8" s="214"/>
      <c r="DC8" s="214"/>
      <c r="DD8" s="214"/>
      <c r="DE8" s="214"/>
      <c r="DF8" s="214"/>
      <c r="DG8" s="214"/>
      <c r="DH8" s="214"/>
      <c r="DI8" s="214"/>
      <c r="DJ8" s="214"/>
      <c r="DK8" s="214"/>
      <c r="DL8" s="214"/>
      <c r="DM8" s="214"/>
      <c r="DN8" s="214"/>
      <c r="DO8" s="214"/>
      <c r="DP8" s="214"/>
      <c r="DQ8" s="214"/>
      <c r="DR8" s="214"/>
      <c r="DS8" s="214"/>
      <c r="DT8" s="214"/>
      <c r="DU8" s="214"/>
      <c r="DV8" s="214"/>
      <c r="DW8" s="214"/>
      <c r="DX8" s="214"/>
      <c r="DY8" s="214"/>
      <c r="DZ8" s="214"/>
      <c r="EA8" s="214"/>
      <c r="EB8" s="214"/>
      <c r="EC8" s="214"/>
    </row>
    <row r="9" spans="1:133" s="66" customFormat="1" x14ac:dyDescent="0.2">
      <c r="A9" s="208">
        <v>7937</v>
      </c>
      <c r="B9" s="209" t="s">
        <v>76</v>
      </c>
      <c r="C9" s="210" t="s">
        <v>75</v>
      </c>
      <c r="D9" s="211">
        <v>564648</v>
      </c>
      <c r="E9" s="211">
        <v>0</v>
      </c>
      <c r="F9" s="211">
        <f t="shared" si="0"/>
        <v>564648</v>
      </c>
      <c r="G9" s="211">
        <v>595952</v>
      </c>
      <c r="H9" s="211">
        <v>0</v>
      </c>
      <c r="I9" s="211">
        <f t="shared" si="1"/>
        <v>595952</v>
      </c>
      <c r="J9" s="211"/>
      <c r="K9" s="212"/>
      <c r="L9" s="211">
        <f t="shared" si="2"/>
        <v>0</v>
      </c>
      <c r="M9" s="211"/>
      <c r="N9" s="211">
        <f t="shared" si="3"/>
        <v>0</v>
      </c>
      <c r="O9" s="211">
        <f t="shared" si="4"/>
        <v>0</v>
      </c>
      <c r="P9" s="211">
        <f t="shared" si="5"/>
        <v>0</v>
      </c>
      <c r="Q9" s="213"/>
      <c r="R9" s="214"/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  <c r="DN9" s="214"/>
      <c r="DO9" s="214"/>
      <c r="DP9" s="214"/>
      <c r="DQ9" s="214"/>
      <c r="DR9" s="214"/>
      <c r="DS9" s="214"/>
      <c r="DT9" s="214"/>
      <c r="DU9" s="214"/>
      <c r="DV9" s="214"/>
      <c r="DW9" s="214"/>
      <c r="DX9" s="214"/>
      <c r="DY9" s="214"/>
      <c r="DZ9" s="214"/>
      <c r="EA9" s="214"/>
      <c r="EB9" s="214"/>
      <c r="EC9" s="214"/>
    </row>
    <row r="10" spans="1:133" s="66" customFormat="1" hidden="1" x14ac:dyDescent="0.2">
      <c r="A10" s="208">
        <v>7937</v>
      </c>
      <c r="B10" s="209" t="s">
        <v>77</v>
      </c>
      <c r="C10" s="210" t="s">
        <v>75</v>
      </c>
      <c r="D10" s="211">
        <v>0</v>
      </c>
      <c r="E10" s="211">
        <v>0</v>
      </c>
      <c r="F10" s="211">
        <f t="shared" si="0"/>
        <v>0</v>
      </c>
      <c r="G10" s="211">
        <v>0</v>
      </c>
      <c r="H10" s="211">
        <v>0</v>
      </c>
      <c r="I10" s="211">
        <f t="shared" si="1"/>
        <v>0</v>
      </c>
      <c r="J10" s="211"/>
      <c r="K10" s="212"/>
      <c r="L10" s="211">
        <f t="shared" si="2"/>
        <v>0</v>
      </c>
      <c r="M10" s="211"/>
      <c r="N10" s="211">
        <f t="shared" si="3"/>
        <v>0</v>
      </c>
      <c r="O10" s="211">
        <f t="shared" si="4"/>
        <v>0</v>
      </c>
      <c r="P10" s="211">
        <f t="shared" si="5"/>
        <v>0</v>
      </c>
      <c r="Q10" s="213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4"/>
      <c r="BN10" s="214"/>
      <c r="BO10" s="214"/>
      <c r="BP10" s="214"/>
      <c r="BQ10" s="214"/>
      <c r="BR10" s="214"/>
      <c r="BS10" s="214"/>
      <c r="BT10" s="214"/>
      <c r="BU10" s="214"/>
      <c r="BV10" s="214"/>
      <c r="BW10" s="214"/>
      <c r="BX10" s="214"/>
      <c r="BY10" s="214"/>
      <c r="BZ10" s="214"/>
      <c r="CA10" s="214"/>
      <c r="CB10" s="214"/>
      <c r="CC10" s="214"/>
      <c r="CD10" s="214"/>
      <c r="CE10" s="214"/>
      <c r="CF10" s="214"/>
      <c r="CG10" s="214"/>
      <c r="CH10" s="214"/>
      <c r="CI10" s="214"/>
      <c r="CJ10" s="214"/>
      <c r="CK10" s="214"/>
      <c r="CL10" s="214"/>
      <c r="CM10" s="214"/>
      <c r="CN10" s="214"/>
      <c r="CO10" s="214"/>
      <c r="CP10" s="214"/>
      <c r="CQ10" s="214"/>
      <c r="CR10" s="214"/>
      <c r="CS10" s="214"/>
      <c r="CT10" s="214"/>
      <c r="CU10" s="214"/>
      <c r="CV10" s="214"/>
      <c r="CW10" s="214"/>
      <c r="CX10" s="214"/>
      <c r="CY10" s="214"/>
      <c r="CZ10" s="214"/>
      <c r="DA10" s="214"/>
      <c r="DB10" s="214"/>
      <c r="DC10" s="214"/>
      <c r="DD10" s="214"/>
      <c r="DE10" s="214"/>
      <c r="DF10" s="214"/>
      <c r="DG10" s="214"/>
      <c r="DH10" s="214"/>
      <c r="DI10" s="214"/>
      <c r="DJ10" s="214"/>
      <c r="DK10" s="214"/>
      <c r="DL10" s="214"/>
      <c r="DM10" s="214"/>
      <c r="DN10" s="214"/>
      <c r="DO10" s="214"/>
      <c r="DP10" s="214"/>
      <c r="DQ10" s="214"/>
      <c r="DR10" s="214"/>
      <c r="DS10" s="214"/>
      <c r="DT10" s="214"/>
      <c r="DU10" s="214"/>
      <c r="DV10" s="214"/>
      <c r="DW10" s="214"/>
      <c r="DX10" s="214"/>
      <c r="DY10" s="214"/>
      <c r="DZ10" s="214"/>
      <c r="EA10" s="214"/>
      <c r="EB10" s="214"/>
      <c r="EC10" s="214"/>
    </row>
    <row r="11" spans="1:133" s="66" customFormat="1" hidden="1" x14ac:dyDescent="0.2">
      <c r="A11" s="208">
        <v>7937</v>
      </c>
      <c r="B11" s="209" t="s">
        <v>78</v>
      </c>
      <c r="C11" s="210" t="s">
        <v>75</v>
      </c>
      <c r="D11" s="211">
        <v>0</v>
      </c>
      <c r="E11" s="211">
        <v>0</v>
      </c>
      <c r="F11" s="211">
        <f t="shared" si="0"/>
        <v>0</v>
      </c>
      <c r="G11" s="211">
        <v>0</v>
      </c>
      <c r="H11" s="211">
        <v>0</v>
      </c>
      <c r="I11" s="211">
        <f t="shared" si="1"/>
        <v>0</v>
      </c>
      <c r="J11" s="211"/>
      <c r="K11" s="212"/>
      <c r="L11" s="211">
        <f t="shared" si="2"/>
        <v>0</v>
      </c>
      <c r="M11" s="211"/>
      <c r="N11" s="211">
        <f t="shared" si="3"/>
        <v>0</v>
      </c>
      <c r="O11" s="211">
        <f t="shared" si="4"/>
        <v>0</v>
      </c>
      <c r="P11" s="211">
        <f t="shared" si="5"/>
        <v>0</v>
      </c>
      <c r="Q11" s="213"/>
      <c r="R11" s="214"/>
      <c r="S11" s="214"/>
      <c r="T11" s="214"/>
      <c r="U11" s="214"/>
      <c r="V11" s="214"/>
      <c r="W11" s="214"/>
      <c r="X11" s="214"/>
      <c r="Y11" s="214"/>
      <c r="Z11" s="214"/>
      <c r="AA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14"/>
      <c r="BV11" s="214"/>
      <c r="BW11" s="214"/>
      <c r="BX11" s="214"/>
      <c r="BY11" s="214"/>
      <c r="BZ11" s="214"/>
      <c r="CA11" s="214"/>
      <c r="CB11" s="214"/>
      <c r="CC11" s="214"/>
      <c r="CD11" s="214"/>
      <c r="CE11" s="214"/>
      <c r="CF11" s="214"/>
      <c r="CG11" s="214"/>
      <c r="CH11" s="214"/>
      <c r="CI11" s="214"/>
      <c r="CJ11" s="214"/>
      <c r="CK11" s="214"/>
      <c r="CL11" s="214"/>
      <c r="CM11" s="214"/>
      <c r="CN11" s="214"/>
      <c r="CO11" s="214"/>
      <c r="CP11" s="214"/>
      <c r="CQ11" s="214"/>
      <c r="CR11" s="214"/>
      <c r="CS11" s="214"/>
      <c r="CT11" s="214"/>
      <c r="CU11" s="214"/>
      <c r="CV11" s="214"/>
      <c r="CW11" s="214"/>
      <c r="CX11" s="214"/>
      <c r="CY11" s="214"/>
      <c r="CZ11" s="214"/>
      <c r="DA11" s="214"/>
      <c r="DB11" s="214"/>
      <c r="DC11" s="214"/>
      <c r="DD11" s="214"/>
      <c r="DE11" s="214"/>
      <c r="DF11" s="214"/>
      <c r="DG11" s="214"/>
      <c r="DH11" s="214"/>
      <c r="DI11" s="214"/>
      <c r="DJ11" s="214"/>
      <c r="DK11" s="214"/>
      <c r="DL11" s="214"/>
      <c r="DM11" s="214"/>
      <c r="DN11" s="214"/>
      <c r="DO11" s="214"/>
      <c r="DP11" s="214"/>
      <c r="DQ11" s="214"/>
      <c r="DR11" s="214"/>
      <c r="DS11" s="214"/>
      <c r="DT11" s="214"/>
      <c r="DU11" s="214"/>
      <c r="DV11" s="214"/>
      <c r="DW11" s="214"/>
      <c r="DX11" s="214"/>
      <c r="DY11" s="214"/>
      <c r="DZ11" s="214"/>
      <c r="EA11" s="214"/>
      <c r="EB11" s="214"/>
      <c r="EC11" s="214"/>
    </row>
    <row r="12" spans="1:133" s="66" customFormat="1" hidden="1" x14ac:dyDescent="0.2">
      <c r="A12" s="208">
        <v>7937</v>
      </c>
      <c r="B12" s="209" t="s">
        <v>79</v>
      </c>
      <c r="C12" s="210" t="s">
        <v>75</v>
      </c>
      <c r="D12" s="211">
        <v>0</v>
      </c>
      <c r="E12" s="211">
        <v>0</v>
      </c>
      <c r="F12" s="211">
        <f t="shared" si="0"/>
        <v>0</v>
      </c>
      <c r="G12" s="211">
        <v>0</v>
      </c>
      <c r="H12" s="211">
        <v>0</v>
      </c>
      <c r="I12" s="211">
        <f t="shared" si="1"/>
        <v>0</v>
      </c>
      <c r="J12" s="211"/>
      <c r="K12" s="212"/>
      <c r="L12" s="211">
        <f t="shared" si="2"/>
        <v>0</v>
      </c>
      <c r="M12" s="211"/>
      <c r="N12" s="211">
        <f t="shared" si="3"/>
        <v>0</v>
      </c>
      <c r="O12" s="211">
        <f t="shared" si="4"/>
        <v>0</v>
      </c>
      <c r="P12" s="211">
        <f t="shared" si="5"/>
        <v>0</v>
      </c>
      <c r="Q12" s="213"/>
      <c r="R12" s="214"/>
      <c r="S12" s="214"/>
      <c r="T12" s="214"/>
      <c r="U12" s="214"/>
      <c r="V12" s="214"/>
      <c r="W12" s="214"/>
      <c r="X12" s="214"/>
      <c r="Y12" s="214"/>
      <c r="Z12" s="214"/>
      <c r="AA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  <c r="BI12" s="214"/>
      <c r="BJ12" s="214"/>
      <c r="BK12" s="214"/>
      <c r="BL12" s="214"/>
      <c r="BM12" s="214"/>
      <c r="BN12" s="214"/>
      <c r="BO12" s="214"/>
      <c r="BP12" s="214"/>
      <c r="BQ12" s="214"/>
      <c r="BR12" s="214"/>
      <c r="BS12" s="214"/>
      <c r="BT12" s="214"/>
      <c r="BU12" s="214"/>
      <c r="BV12" s="214"/>
      <c r="BW12" s="214"/>
      <c r="BX12" s="214"/>
      <c r="BY12" s="214"/>
      <c r="BZ12" s="214"/>
      <c r="CA12" s="214"/>
      <c r="CB12" s="214"/>
      <c r="CC12" s="214"/>
      <c r="CD12" s="214"/>
      <c r="CE12" s="214"/>
      <c r="CF12" s="214"/>
      <c r="CG12" s="214"/>
      <c r="CH12" s="214"/>
      <c r="CI12" s="214"/>
      <c r="CJ12" s="214"/>
      <c r="CK12" s="214"/>
      <c r="CL12" s="214"/>
      <c r="CM12" s="214"/>
      <c r="CN12" s="214"/>
      <c r="CO12" s="214"/>
      <c r="CP12" s="214"/>
      <c r="CQ12" s="214"/>
      <c r="CR12" s="214"/>
      <c r="CS12" s="214"/>
      <c r="CT12" s="214"/>
      <c r="CU12" s="214"/>
      <c r="CV12" s="214"/>
      <c r="CW12" s="214"/>
      <c r="CX12" s="214"/>
      <c r="CY12" s="214"/>
      <c r="CZ12" s="214"/>
      <c r="DA12" s="214"/>
      <c r="DB12" s="214"/>
      <c r="DC12" s="214"/>
      <c r="DD12" s="214"/>
      <c r="DE12" s="214"/>
      <c r="DF12" s="214"/>
      <c r="DG12" s="214"/>
      <c r="DH12" s="214"/>
      <c r="DI12" s="214"/>
      <c r="DJ12" s="214"/>
      <c r="DK12" s="214"/>
      <c r="DL12" s="214"/>
      <c r="DM12" s="214"/>
      <c r="DN12" s="214"/>
      <c r="DO12" s="214"/>
      <c r="DP12" s="214"/>
      <c r="DQ12" s="214"/>
      <c r="DR12" s="214"/>
      <c r="DS12" s="214"/>
      <c r="DT12" s="214"/>
      <c r="DU12" s="214"/>
      <c r="DV12" s="214"/>
      <c r="DW12" s="214"/>
      <c r="DX12" s="214"/>
      <c r="DY12" s="214"/>
      <c r="DZ12" s="214"/>
      <c r="EA12" s="214"/>
      <c r="EB12" s="214"/>
      <c r="EC12" s="214"/>
    </row>
    <row r="13" spans="1:133" s="66" customFormat="1" hidden="1" x14ac:dyDescent="0.2">
      <c r="A13" s="208">
        <v>7937</v>
      </c>
      <c r="B13" s="209" t="s">
        <v>80</v>
      </c>
      <c r="C13" s="210" t="s">
        <v>81</v>
      </c>
      <c r="D13" s="211">
        <v>0</v>
      </c>
      <c r="E13" s="211">
        <v>0</v>
      </c>
      <c r="F13" s="211">
        <f t="shared" si="0"/>
        <v>0</v>
      </c>
      <c r="G13" s="211">
        <v>0</v>
      </c>
      <c r="H13" s="211">
        <v>0</v>
      </c>
      <c r="I13" s="211">
        <f t="shared" si="1"/>
        <v>0</v>
      </c>
      <c r="J13" s="211"/>
      <c r="K13" s="212"/>
      <c r="L13" s="211">
        <f t="shared" si="2"/>
        <v>0</v>
      </c>
      <c r="M13" s="211"/>
      <c r="N13" s="211">
        <f t="shared" si="3"/>
        <v>0</v>
      </c>
      <c r="O13" s="211">
        <f t="shared" si="4"/>
        <v>0</v>
      </c>
      <c r="P13" s="211">
        <f t="shared" si="5"/>
        <v>0</v>
      </c>
      <c r="Q13" s="213"/>
      <c r="R13" s="214"/>
      <c r="S13" s="214"/>
      <c r="T13" s="214"/>
      <c r="U13" s="214"/>
      <c r="V13" s="214"/>
      <c r="W13" s="214"/>
      <c r="X13" s="214"/>
      <c r="Y13" s="214"/>
      <c r="Z13" s="214"/>
      <c r="AA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  <c r="CM13" s="214"/>
      <c r="CN13" s="214"/>
      <c r="CO13" s="214"/>
      <c r="CP13" s="214"/>
      <c r="CQ13" s="214"/>
      <c r="CR13" s="214"/>
      <c r="CS13" s="214"/>
      <c r="CT13" s="214"/>
      <c r="CU13" s="214"/>
      <c r="CV13" s="214"/>
      <c r="CW13" s="214"/>
      <c r="CX13" s="214"/>
      <c r="CY13" s="214"/>
      <c r="CZ13" s="214"/>
      <c r="DA13" s="214"/>
      <c r="DB13" s="214"/>
      <c r="DC13" s="214"/>
      <c r="DD13" s="214"/>
      <c r="DE13" s="214"/>
      <c r="DF13" s="214"/>
      <c r="DG13" s="214"/>
      <c r="DH13" s="214"/>
      <c r="DI13" s="214"/>
      <c r="DJ13" s="214"/>
      <c r="DK13" s="214"/>
      <c r="DL13" s="214"/>
      <c r="DM13" s="214"/>
      <c r="DN13" s="214"/>
      <c r="DO13" s="214"/>
      <c r="DP13" s="214"/>
      <c r="DQ13" s="214"/>
      <c r="DR13" s="214"/>
      <c r="DS13" s="214"/>
      <c r="DT13" s="214"/>
      <c r="DU13" s="214"/>
      <c r="DV13" s="214"/>
      <c r="DW13" s="214"/>
      <c r="DX13" s="214"/>
      <c r="DY13" s="214"/>
      <c r="DZ13" s="214"/>
      <c r="EA13" s="214"/>
      <c r="EB13" s="214"/>
      <c r="EC13" s="214"/>
    </row>
    <row r="14" spans="1:133" s="66" customFormat="1" hidden="1" x14ac:dyDescent="0.2">
      <c r="A14" s="208">
        <v>7937</v>
      </c>
      <c r="B14" s="209" t="s">
        <v>82</v>
      </c>
      <c r="C14" s="210" t="s">
        <v>83</v>
      </c>
      <c r="D14" s="211">
        <v>0</v>
      </c>
      <c r="E14" s="211">
        <v>0</v>
      </c>
      <c r="F14" s="211">
        <f t="shared" si="0"/>
        <v>0</v>
      </c>
      <c r="G14" s="211">
        <v>0</v>
      </c>
      <c r="H14" s="211">
        <v>0</v>
      </c>
      <c r="I14" s="211">
        <f t="shared" si="1"/>
        <v>0</v>
      </c>
      <c r="J14" s="211"/>
      <c r="K14" s="212"/>
      <c r="L14" s="211">
        <f t="shared" si="2"/>
        <v>0</v>
      </c>
      <c r="M14" s="211"/>
      <c r="N14" s="211">
        <f t="shared" si="3"/>
        <v>0</v>
      </c>
      <c r="O14" s="211">
        <f t="shared" si="4"/>
        <v>0</v>
      </c>
      <c r="P14" s="211">
        <f t="shared" si="5"/>
        <v>0</v>
      </c>
      <c r="Q14" s="213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214"/>
      <c r="BN14" s="214"/>
      <c r="BO14" s="214"/>
      <c r="BP14" s="214"/>
      <c r="BQ14" s="214"/>
      <c r="BR14" s="214"/>
      <c r="BS14" s="214"/>
      <c r="BT14" s="214"/>
      <c r="BU14" s="214"/>
      <c r="BV14" s="214"/>
      <c r="BW14" s="214"/>
      <c r="BX14" s="214"/>
      <c r="BY14" s="214"/>
      <c r="BZ14" s="214"/>
      <c r="CA14" s="214"/>
      <c r="CB14" s="214"/>
      <c r="CC14" s="214"/>
      <c r="CD14" s="214"/>
      <c r="CE14" s="214"/>
      <c r="CF14" s="214"/>
      <c r="CG14" s="214"/>
      <c r="CH14" s="214"/>
      <c r="CI14" s="214"/>
      <c r="CJ14" s="214"/>
      <c r="CK14" s="214"/>
      <c r="CL14" s="214"/>
      <c r="CM14" s="214"/>
      <c r="CN14" s="214"/>
      <c r="CO14" s="214"/>
      <c r="CP14" s="214"/>
      <c r="CQ14" s="214"/>
      <c r="CR14" s="214"/>
      <c r="CS14" s="214"/>
      <c r="CT14" s="214"/>
      <c r="CU14" s="214"/>
      <c r="CV14" s="214"/>
      <c r="CW14" s="214"/>
      <c r="CX14" s="214"/>
      <c r="CY14" s="214"/>
      <c r="CZ14" s="214"/>
      <c r="DA14" s="214"/>
      <c r="DB14" s="214"/>
      <c r="DC14" s="214"/>
      <c r="DD14" s="214"/>
      <c r="DE14" s="214"/>
      <c r="DF14" s="214"/>
      <c r="DG14" s="214"/>
      <c r="DH14" s="214"/>
      <c r="DI14" s="214"/>
      <c r="DJ14" s="214"/>
      <c r="DK14" s="214"/>
      <c r="DL14" s="214"/>
      <c r="DM14" s="214"/>
      <c r="DN14" s="214"/>
      <c r="DO14" s="214"/>
      <c r="DP14" s="214"/>
      <c r="DQ14" s="214"/>
      <c r="DR14" s="214"/>
      <c r="DS14" s="214"/>
      <c r="DT14" s="214"/>
      <c r="DU14" s="214"/>
      <c r="DV14" s="214"/>
      <c r="DW14" s="214"/>
      <c r="DX14" s="214"/>
      <c r="DY14" s="214"/>
      <c r="DZ14" s="214"/>
      <c r="EA14" s="214"/>
      <c r="EB14" s="214"/>
      <c r="EC14" s="214"/>
    </row>
    <row r="15" spans="1:133" s="66" customFormat="1" x14ac:dyDescent="0.2">
      <c r="A15" s="208">
        <v>7937</v>
      </c>
      <c r="B15" s="209" t="s">
        <v>84</v>
      </c>
      <c r="C15" s="210" t="s">
        <v>85</v>
      </c>
      <c r="D15" s="211">
        <v>7500</v>
      </c>
      <c r="E15" s="211">
        <v>0</v>
      </c>
      <c r="F15" s="211">
        <f t="shared" si="0"/>
        <v>7500</v>
      </c>
      <c r="G15" s="211">
        <v>7500</v>
      </c>
      <c r="H15" s="211">
        <v>0</v>
      </c>
      <c r="I15" s="211">
        <f t="shared" si="1"/>
        <v>7500</v>
      </c>
      <c r="J15" s="211"/>
      <c r="K15" s="212"/>
      <c r="L15" s="211">
        <f t="shared" si="2"/>
        <v>0</v>
      </c>
      <c r="M15" s="211"/>
      <c r="N15" s="211">
        <f t="shared" si="3"/>
        <v>0</v>
      </c>
      <c r="O15" s="211">
        <f t="shared" si="4"/>
        <v>0</v>
      </c>
      <c r="P15" s="211">
        <f t="shared" si="5"/>
        <v>0</v>
      </c>
      <c r="Q15" s="213"/>
      <c r="R15" s="214"/>
      <c r="S15" s="214"/>
      <c r="T15" s="214"/>
      <c r="U15" s="214"/>
      <c r="V15" s="214"/>
      <c r="W15" s="214"/>
      <c r="X15" s="214"/>
      <c r="Y15" s="214"/>
      <c r="Z15" s="214"/>
      <c r="AA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  <c r="CM15" s="214"/>
      <c r="CN15" s="214"/>
      <c r="CO15" s="214"/>
      <c r="CP15" s="214"/>
      <c r="CQ15" s="214"/>
      <c r="CR15" s="214"/>
      <c r="CS15" s="214"/>
      <c r="CT15" s="214"/>
      <c r="CU15" s="214"/>
      <c r="CV15" s="214"/>
      <c r="CW15" s="214"/>
      <c r="CX15" s="214"/>
      <c r="CY15" s="214"/>
      <c r="CZ15" s="214"/>
      <c r="DA15" s="214"/>
      <c r="DB15" s="214"/>
      <c r="DC15" s="214"/>
      <c r="DD15" s="214"/>
      <c r="DE15" s="214"/>
      <c r="DF15" s="214"/>
      <c r="DG15" s="214"/>
      <c r="DH15" s="214"/>
      <c r="DI15" s="214"/>
      <c r="DJ15" s="214"/>
      <c r="DK15" s="214"/>
      <c r="DL15" s="214"/>
      <c r="DM15" s="214"/>
      <c r="DN15" s="214"/>
      <c r="DO15" s="214"/>
      <c r="DP15" s="214"/>
      <c r="DQ15" s="214"/>
      <c r="DR15" s="214"/>
      <c r="DS15" s="214"/>
      <c r="DT15" s="214"/>
      <c r="DU15" s="214"/>
      <c r="DV15" s="214"/>
      <c r="DW15" s="214"/>
      <c r="DX15" s="214"/>
      <c r="DY15" s="214"/>
      <c r="DZ15" s="214"/>
      <c r="EA15" s="214"/>
      <c r="EB15" s="214"/>
      <c r="EC15" s="214"/>
    </row>
    <row r="16" spans="1:133" s="66" customFormat="1" hidden="1" x14ac:dyDescent="0.2">
      <c r="A16" s="208">
        <v>7937</v>
      </c>
      <c r="B16" s="209" t="s">
        <v>86</v>
      </c>
      <c r="C16" s="210" t="s">
        <v>87</v>
      </c>
      <c r="D16" s="211">
        <v>0</v>
      </c>
      <c r="E16" s="211">
        <v>0</v>
      </c>
      <c r="F16" s="211">
        <f t="shared" si="0"/>
        <v>0</v>
      </c>
      <c r="G16" s="211">
        <v>0</v>
      </c>
      <c r="H16" s="211">
        <v>0</v>
      </c>
      <c r="I16" s="211">
        <f t="shared" si="1"/>
        <v>0</v>
      </c>
      <c r="J16" s="211"/>
      <c r="K16" s="212"/>
      <c r="L16" s="211">
        <f t="shared" si="2"/>
        <v>0</v>
      </c>
      <c r="M16" s="211"/>
      <c r="N16" s="211">
        <f t="shared" si="3"/>
        <v>0</v>
      </c>
      <c r="O16" s="211">
        <f t="shared" si="4"/>
        <v>0</v>
      </c>
      <c r="P16" s="211">
        <f t="shared" si="5"/>
        <v>0</v>
      </c>
      <c r="Q16" s="213"/>
      <c r="R16" s="214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  <c r="BI16" s="214"/>
      <c r="BJ16" s="214"/>
      <c r="BK16" s="214"/>
      <c r="BL16" s="214"/>
      <c r="BM16" s="214"/>
      <c r="BN16" s="214"/>
      <c r="BO16" s="214"/>
      <c r="BP16" s="214"/>
      <c r="BQ16" s="214"/>
      <c r="BR16" s="214"/>
      <c r="BS16" s="214"/>
      <c r="BT16" s="214"/>
      <c r="BU16" s="214"/>
      <c r="BV16" s="214"/>
      <c r="BW16" s="214"/>
      <c r="BX16" s="214"/>
      <c r="BY16" s="214"/>
      <c r="BZ16" s="214"/>
      <c r="CA16" s="214"/>
      <c r="CB16" s="214"/>
      <c r="CC16" s="214"/>
      <c r="CD16" s="214"/>
      <c r="CE16" s="214"/>
      <c r="CF16" s="214"/>
      <c r="CG16" s="214"/>
      <c r="CH16" s="214"/>
      <c r="CI16" s="214"/>
      <c r="CJ16" s="214"/>
      <c r="CK16" s="214"/>
      <c r="CL16" s="214"/>
      <c r="CM16" s="214"/>
      <c r="CN16" s="214"/>
      <c r="CO16" s="214"/>
      <c r="CP16" s="214"/>
      <c r="CQ16" s="214"/>
      <c r="CR16" s="214"/>
      <c r="CS16" s="214"/>
      <c r="CT16" s="214"/>
      <c r="CU16" s="214"/>
      <c r="CV16" s="214"/>
      <c r="CW16" s="214"/>
      <c r="CX16" s="214"/>
      <c r="CY16" s="214"/>
      <c r="CZ16" s="214"/>
      <c r="DA16" s="214"/>
      <c r="DB16" s="214"/>
      <c r="DC16" s="214"/>
      <c r="DD16" s="214"/>
      <c r="DE16" s="214"/>
      <c r="DF16" s="214"/>
      <c r="DG16" s="214"/>
      <c r="DH16" s="214"/>
      <c r="DI16" s="214"/>
      <c r="DJ16" s="214"/>
      <c r="DK16" s="214"/>
      <c r="DL16" s="214"/>
      <c r="DM16" s="214"/>
      <c r="DN16" s="214"/>
      <c r="DO16" s="214"/>
      <c r="DP16" s="214"/>
      <c r="DQ16" s="214"/>
      <c r="DR16" s="214"/>
      <c r="DS16" s="214"/>
      <c r="DT16" s="214"/>
      <c r="DU16" s="214"/>
      <c r="DV16" s="214"/>
      <c r="DW16" s="214"/>
      <c r="DX16" s="214"/>
      <c r="DY16" s="214"/>
      <c r="DZ16" s="214"/>
      <c r="EA16" s="214"/>
      <c r="EB16" s="214"/>
      <c r="EC16" s="214"/>
    </row>
    <row r="17" spans="1:133" s="66" customFormat="1" x14ac:dyDescent="0.2">
      <c r="A17" s="208">
        <v>7937</v>
      </c>
      <c r="B17" s="209" t="s">
        <v>88</v>
      </c>
      <c r="C17" s="210" t="s">
        <v>89</v>
      </c>
      <c r="D17" s="211">
        <v>65000</v>
      </c>
      <c r="E17" s="211">
        <v>0</v>
      </c>
      <c r="F17" s="211">
        <f t="shared" si="0"/>
        <v>65000</v>
      </c>
      <c r="G17" s="211">
        <v>65000</v>
      </c>
      <c r="H17" s="211">
        <v>0</v>
      </c>
      <c r="I17" s="211">
        <f t="shared" si="1"/>
        <v>65000</v>
      </c>
      <c r="J17" s="211"/>
      <c r="K17" s="212"/>
      <c r="L17" s="211" t="s">
        <v>392</v>
      </c>
      <c r="M17" s="211"/>
      <c r="N17" s="211" t="s">
        <v>392</v>
      </c>
      <c r="O17" s="211">
        <f t="shared" si="4"/>
        <v>0</v>
      </c>
      <c r="P17" s="211" t="s">
        <v>392</v>
      </c>
      <c r="Q17" s="213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4"/>
      <c r="DF17" s="214"/>
      <c r="DG17" s="214"/>
      <c r="DH17" s="214"/>
      <c r="DI17" s="214"/>
      <c r="DJ17" s="214"/>
      <c r="DK17" s="214"/>
      <c r="DL17" s="214"/>
      <c r="DM17" s="214"/>
      <c r="DN17" s="214"/>
      <c r="DO17" s="214"/>
      <c r="DP17" s="214"/>
      <c r="DQ17" s="214"/>
      <c r="DR17" s="214"/>
      <c r="DS17" s="214"/>
      <c r="DT17" s="214"/>
      <c r="DU17" s="214"/>
      <c r="DV17" s="214"/>
      <c r="DW17" s="214"/>
      <c r="DX17" s="214"/>
      <c r="DY17" s="214"/>
      <c r="DZ17" s="214"/>
      <c r="EA17" s="214"/>
      <c r="EB17" s="214"/>
      <c r="EC17" s="214"/>
    </row>
    <row r="18" spans="1:133" s="66" customFormat="1" hidden="1" x14ac:dyDescent="0.2">
      <c r="A18" s="208">
        <v>7937</v>
      </c>
      <c r="B18" s="209" t="s">
        <v>90</v>
      </c>
      <c r="C18" s="210" t="s">
        <v>91</v>
      </c>
      <c r="D18" s="211">
        <v>0</v>
      </c>
      <c r="E18" s="211">
        <v>0</v>
      </c>
      <c r="F18" s="211">
        <f t="shared" si="0"/>
        <v>0</v>
      </c>
      <c r="G18" s="211">
        <v>0</v>
      </c>
      <c r="H18" s="211">
        <v>0</v>
      </c>
      <c r="I18" s="211">
        <f t="shared" si="1"/>
        <v>0</v>
      </c>
      <c r="J18" s="211"/>
      <c r="K18" s="212"/>
      <c r="L18" s="211">
        <f t="shared" si="2"/>
        <v>0</v>
      </c>
      <c r="M18" s="211"/>
      <c r="N18" s="211">
        <f t="shared" si="3"/>
        <v>0</v>
      </c>
      <c r="O18" s="211">
        <f t="shared" si="4"/>
        <v>0</v>
      </c>
      <c r="P18" s="211">
        <f t="shared" si="5"/>
        <v>0</v>
      </c>
      <c r="Q18" s="213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4"/>
      <c r="DF18" s="214"/>
      <c r="DG18" s="214"/>
      <c r="DH18" s="214"/>
      <c r="DI18" s="214"/>
      <c r="DJ18" s="214"/>
      <c r="DK18" s="214"/>
      <c r="DL18" s="214"/>
      <c r="DM18" s="214"/>
      <c r="DN18" s="214"/>
      <c r="DO18" s="214"/>
      <c r="DP18" s="214"/>
      <c r="DQ18" s="214"/>
      <c r="DR18" s="214"/>
      <c r="DS18" s="214"/>
      <c r="DT18" s="214"/>
      <c r="DU18" s="214"/>
      <c r="DV18" s="214"/>
      <c r="DW18" s="214"/>
      <c r="DX18" s="214"/>
      <c r="DY18" s="214"/>
      <c r="DZ18" s="214"/>
      <c r="EA18" s="214"/>
      <c r="EB18" s="214"/>
      <c r="EC18" s="214"/>
    </row>
    <row r="19" spans="1:133" s="66" customFormat="1" hidden="1" x14ac:dyDescent="0.2">
      <c r="A19" s="208">
        <v>7937</v>
      </c>
      <c r="B19" s="209" t="s">
        <v>92</v>
      </c>
      <c r="C19" s="210" t="s">
        <v>93</v>
      </c>
      <c r="D19" s="211">
        <v>0</v>
      </c>
      <c r="E19" s="211">
        <v>0</v>
      </c>
      <c r="F19" s="211">
        <f t="shared" si="0"/>
        <v>0</v>
      </c>
      <c r="G19" s="211">
        <v>0</v>
      </c>
      <c r="H19" s="211">
        <v>0</v>
      </c>
      <c r="I19" s="211">
        <f t="shared" si="1"/>
        <v>0</v>
      </c>
      <c r="J19" s="211"/>
      <c r="K19" s="212"/>
      <c r="L19" s="211">
        <f t="shared" si="2"/>
        <v>0</v>
      </c>
      <c r="M19" s="211"/>
      <c r="N19" s="211">
        <f t="shared" si="3"/>
        <v>0</v>
      </c>
      <c r="O19" s="211">
        <f t="shared" si="4"/>
        <v>0</v>
      </c>
      <c r="P19" s="211">
        <f t="shared" si="5"/>
        <v>0</v>
      </c>
      <c r="Q19" s="213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  <c r="DN19" s="214"/>
      <c r="DO19" s="214"/>
      <c r="DP19" s="214"/>
      <c r="DQ19" s="214"/>
      <c r="DR19" s="214"/>
      <c r="DS19" s="214"/>
      <c r="DT19" s="214"/>
      <c r="DU19" s="214"/>
      <c r="DV19" s="214"/>
      <c r="DW19" s="214"/>
      <c r="DX19" s="214"/>
      <c r="DY19" s="214"/>
      <c r="DZ19" s="214"/>
      <c r="EA19" s="214"/>
      <c r="EB19" s="214"/>
      <c r="EC19" s="214"/>
    </row>
    <row r="20" spans="1:133" s="66" customFormat="1" hidden="1" x14ac:dyDescent="0.2">
      <c r="A20" s="208">
        <v>7937</v>
      </c>
      <c r="B20" s="209" t="s">
        <v>94</v>
      </c>
      <c r="C20" s="210" t="s">
        <v>95</v>
      </c>
      <c r="D20" s="211">
        <v>0</v>
      </c>
      <c r="E20" s="211">
        <v>0</v>
      </c>
      <c r="F20" s="211">
        <f t="shared" si="0"/>
        <v>0</v>
      </c>
      <c r="G20" s="211">
        <v>0</v>
      </c>
      <c r="H20" s="211">
        <v>0</v>
      </c>
      <c r="I20" s="211">
        <f t="shared" si="1"/>
        <v>0</v>
      </c>
      <c r="J20" s="211"/>
      <c r="K20" s="212"/>
      <c r="L20" s="211">
        <f t="shared" si="2"/>
        <v>0</v>
      </c>
      <c r="M20" s="211"/>
      <c r="N20" s="211">
        <f t="shared" si="3"/>
        <v>0</v>
      </c>
      <c r="O20" s="211">
        <f t="shared" si="4"/>
        <v>0</v>
      </c>
      <c r="P20" s="211">
        <f t="shared" si="5"/>
        <v>0</v>
      </c>
      <c r="Q20" s="213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4"/>
      <c r="DF20" s="214"/>
      <c r="DG20" s="214"/>
      <c r="DH20" s="214"/>
      <c r="DI20" s="214"/>
      <c r="DJ20" s="214"/>
      <c r="DK20" s="214"/>
      <c r="DL20" s="214"/>
      <c r="DM20" s="214"/>
      <c r="DN20" s="214"/>
      <c r="DO20" s="214"/>
      <c r="DP20" s="214"/>
      <c r="DQ20" s="214"/>
      <c r="DR20" s="214"/>
      <c r="DS20" s="214"/>
      <c r="DT20" s="214"/>
      <c r="DU20" s="214"/>
      <c r="DV20" s="214"/>
      <c r="DW20" s="214"/>
      <c r="DX20" s="214"/>
      <c r="DY20" s="214"/>
      <c r="DZ20" s="214"/>
      <c r="EA20" s="214"/>
      <c r="EB20" s="214"/>
      <c r="EC20" s="214"/>
    </row>
    <row r="21" spans="1:133" s="66" customFormat="1" hidden="1" x14ac:dyDescent="0.2">
      <c r="A21" s="208">
        <v>7937</v>
      </c>
      <c r="B21" s="209" t="s">
        <v>96</v>
      </c>
      <c r="C21" s="210" t="s">
        <v>97</v>
      </c>
      <c r="D21" s="211">
        <v>0</v>
      </c>
      <c r="E21" s="211">
        <v>0</v>
      </c>
      <c r="F21" s="211">
        <f t="shared" si="0"/>
        <v>0</v>
      </c>
      <c r="G21" s="211">
        <v>0</v>
      </c>
      <c r="H21" s="211">
        <v>0</v>
      </c>
      <c r="I21" s="211">
        <f t="shared" si="1"/>
        <v>0</v>
      </c>
      <c r="J21" s="211"/>
      <c r="K21" s="212"/>
      <c r="L21" s="211">
        <f t="shared" si="2"/>
        <v>0</v>
      </c>
      <c r="M21" s="211"/>
      <c r="N21" s="211">
        <f t="shared" si="3"/>
        <v>0</v>
      </c>
      <c r="O21" s="211">
        <f t="shared" si="4"/>
        <v>0</v>
      </c>
      <c r="P21" s="211">
        <f t="shared" si="5"/>
        <v>0</v>
      </c>
      <c r="Q21" s="213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4"/>
      <c r="DF21" s="214"/>
      <c r="DG21" s="214"/>
      <c r="DH21" s="214"/>
      <c r="DI21" s="214"/>
      <c r="DJ21" s="214"/>
      <c r="DK21" s="214"/>
      <c r="DL21" s="214"/>
      <c r="DM21" s="214"/>
      <c r="DN21" s="214"/>
      <c r="DO21" s="214"/>
      <c r="DP21" s="214"/>
      <c r="DQ21" s="214"/>
      <c r="DR21" s="214"/>
      <c r="DS21" s="214"/>
      <c r="DT21" s="214"/>
      <c r="DU21" s="214"/>
      <c r="DV21" s="214"/>
      <c r="DW21" s="214"/>
      <c r="DX21" s="214"/>
      <c r="DY21" s="214"/>
      <c r="DZ21" s="214"/>
      <c r="EA21" s="214"/>
      <c r="EB21" s="214"/>
      <c r="EC21" s="214"/>
    </row>
    <row r="22" spans="1:133" s="66" customFormat="1" hidden="1" x14ac:dyDescent="0.2">
      <c r="A22" s="208">
        <v>7937</v>
      </c>
      <c r="B22" s="209" t="s">
        <v>98</v>
      </c>
      <c r="C22" s="210" t="s">
        <v>99</v>
      </c>
      <c r="D22" s="211">
        <v>0</v>
      </c>
      <c r="E22" s="211">
        <v>0</v>
      </c>
      <c r="F22" s="211">
        <f t="shared" si="0"/>
        <v>0</v>
      </c>
      <c r="G22" s="211">
        <v>0</v>
      </c>
      <c r="H22" s="211">
        <v>0</v>
      </c>
      <c r="I22" s="211">
        <f t="shared" si="1"/>
        <v>0</v>
      </c>
      <c r="J22" s="211"/>
      <c r="K22" s="212"/>
      <c r="L22" s="211">
        <f t="shared" si="2"/>
        <v>0</v>
      </c>
      <c r="M22" s="211"/>
      <c r="N22" s="211">
        <f t="shared" si="3"/>
        <v>0</v>
      </c>
      <c r="O22" s="211">
        <f t="shared" si="4"/>
        <v>0</v>
      </c>
      <c r="P22" s="211">
        <f t="shared" si="5"/>
        <v>0</v>
      </c>
      <c r="Q22" s="213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4"/>
      <c r="DF22" s="214"/>
      <c r="DG22" s="214"/>
      <c r="DH22" s="214"/>
      <c r="DI22" s="214"/>
      <c r="DJ22" s="214"/>
      <c r="DK22" s="214"/>
      <c r="DL22" s="214"/>
      <c r="DM22" s="214"/>
      <c r="DN22" s="214"/>
      <c r="DO22" s="214"/>
      <c r="DP22" s="214"/>
      <c r="DQ22" s="214"/>
      <c r="DR22" s="214"/>
      <c r="DS22" s="214"/>
      <c r="DT22" s="214"/>
      <c r="DU22" s="214"/>
      <c r="DV22" s="214"/>
      <c r="DW22" s="214"/>
      <c r="DX22" s="214"/>
      <c r="DY22" s="214"/>
      <c r="DZ22" s="214"/>
      <c r="EA22" s="214"/>
      <c r="EB22" s="214"/>
      <c r="EC22" s="214"/>
    </row>
    <row r="23" spans="1:133" s="66" customFormat="1" x14ac:dyDescent="0.2">
      <c r="A23" s="208">
        <v>7937</v>
      </c>
      <c r="B23" s="209" t="s">
        <v>100</v>
      </c>
      <c r="C23" s="210" t="s">
        <v>101</v>
      </c>
      <c r="D23" s="211">
        <v>12200</v>
      </c>
      <c r="E23" s="211">
        <v>0</v>
      </c>
      <c r="F23" s="211">
        <f t="shared" si="0"/>
        <v>12200</v>
      </c>
      <c r="G23" s="211">
        <v>12200</v>
      </c>
      <c r="H23" s="211">
        <v>0</v>
      </c>
      <c r="I23" s="211">
        <f t="shared" si="1"/>
        <v>12200</v>
      </c>
      <c r="J23" s="211"/>
      <c r="K23" s="212"/>
      <c r="L23" s="211">
        <f t="shared" si="2"/>
        <v>0</v>
      </c>
      <c r="M23" s="211"/>
      <c r="N23" s="211">
        <f t="shared" si="3"/>
        <v>0</v>
      </c>
      <c r="O23" s="211">
        <f t="shared" si="4"/>
        <v>0</v>
      </c>
      <c r="P23" s="211">
        <f t="shared" si="5"/>
        <v>0</v>
      </c>
      <c r="Q23" s="213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4"/>
      <c r="DF23" s="214"/>
      <c r="DG23" s="214"/>
      <c r="DH23" s="214"/>
      <c r="DI23" s="214"/>
      <c r="DJ23" s="214"/>
      <c r="DK23" s="214"/>
      <c r="DL23" s="214"/>
      <c r="DM23" s="214"/>
      <c r="DN23" s="214"/>
      <c r="DO23" s="214"/>
      <c r="DP23" s="214"/>
      <c r="DQ23" s="214"/>
      <c r="DR23" s="214"/>
      <c r="DS23" s="214"/>
      <c r="DT23" s="214"/>
      <c r="DU23" s="214"/>
      <c r="DV23" s="214"/>
      <c r="DW23" s="214"/>
      <c r="DX23" s="214"/>
      <c r="DY23" s="214"/>
      <c r="DZ23" s="214"/>
      <c r="EA23" s="214"/>
      <c r="EB23" s="214"/>
      <c r="EC23" s="214"/>
    </row>
    <row r="24" spans="1:133" s="66" customFormat="1" hidden="1" x14ac:dyDescent="0.2">
      <c r="A24" s="208">
        <v>7937</v>
      </c>
      <c r="B24" s="209" t="s">
        <v>102</v>
      </c>
      <c r="C24" s="210" t="s">
        <v>103</v>
      </c>
      <c r="D24" s="211">
        <v>0</v>
      </c>
      <c r="E24" s="211">
        <v>0</v>
      </c>
      <c r="F24" s="211">
        <f t="shared" si="0"/>
        <v>0</v>
      </c>
      <c r="G24" s="211">
        <v>0</v>
      </c>
      <c r="H24" s="211">
        <v>0</v>
      </c>
      <c r="I24" s="211">
        <f t="shared" si="1"/>
        <v>0</v>
      </c>
      <c r="J24" s="211"/>
      <c r="K24" s="212"/>
      <c r="L24" s="211">
        <f t="shared" si="2"/>
        <v>0</v>
      </c>
      <c r="M24" s="211"/>
      <c r="N24" s="211">
        <f t="shared" si="3"/>
        <v>0</v>
      </c>
      <c r="O24" s="211">
        <f t="shared" si="4"/>
        <v>0</v>
      </c>
      <c r="P24" s="211">
        <f t="shared" si="5"/>
        <v>0</v>
      </c>
      <c r="Q24" s="213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4"/>
      <c r="DF24" s="214"/>
      <c r="DG24" s="214"/>
      <c r="DH24" s="214"/>
      <c r="DI24" s="214"/>
      <c r="DJ24" s="214"/>
      <c r="DK24" s="214"/>
      <c r="DL24" s="214"/>
      <c r="DM24" s="214"/>
      <c r="DN24" s="214"/>
      <c r="DO24" s="214"/>
      <c r="DP24" s="214"/>
      <c r="DQ24" s="214"/>
      <c r="DR24" s="214"/>
      <c r="DS24" s="214"/>
      <c r="DT24" s="214"/>
      <c r="DU24" s="214"/>
      <c r="DV24" s="214"/>
      <c r="DW24" s="214"/>
      <c r="DX24" s="214"/>
      <c r="DY24" s="214"/>
      <c r="DZ24" s="214"/>
      <c r="EA24" s="214"/>
      <c r="EB24" s="214"/>
      <c r="EC24" s="214"/>
    </row>
    <row r="25" spans="1:133" s="66" customFormat="1" hidden="1" x14ac:dyDescent="0.2">
      <c r="A25" s="208">
        <v>7937</v>
      </c>
      <c r="B25" s="209" t="s">
        <v>104</v>
      </c>
      <c r="C25" s="210" t="s">
        <v>105</v>
      </c>
      <c r="D25" s="211">
        <v>0</v>
      </c>
      <c r="E25" s="211">
        <v>0</v>
      </c>
      <c r="F25" s="211">
        <f t="shared" si="0"/>
        <v>0</v>
      </c>
      <c r="G25" s="211">
        <v>0</v>
      </c>
      <c r="H25" s="211">
        <v>0</v>
      </c>
      <c r="I25" s="211">
        <f t="shared" si="1"/>
        <v>0</v>
      </c>
      <c r="J25" s="211"/>
      <c r="K25" s="212"/>
      <c r="L25" s="211">
        <f t="shared" si="2"/>
        <v>0</v>
      </c>
      <c r="M25" s="211"/>
      <c r="N25" s="211">
        <f t="shared" si="3"/>
        <v>0</v>
      </c>
      <c r="O25" s="211">
        <f t="shared" si="4"/>
        <v>0</v>
      </c>
      <c r="P25" s="211">
        <f t="shared" si="5"/>
        <v>0</v>
      </c>
      <c r="Q25" s="213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14"/>
      <c r="DI25" s="214"/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</row>
    <row r="26" spans="1:133" s="66" customFormat="1" hidden="1" x14ac:dyDescent="0.2">
      <c r="A26" s="208">
        <v>7937</v>
      </c>
      <c r="B26" s="209" t="s">
        <v>106</v>
      </c>
      <c r="C26" s="210" t="s">
        <v>107</v>
      </c>
      <c r="D26" s="211">
        <v>0</v>
      </c>
      <c r="E26" s="211">
        <v>0</v>
      </c>
      <c r="F26" s="211">
        <f t="shared" si="0"/>
        <v>0</v>
      </c>
      <c r="G26" s="211">
        <v>0</v>
      </c>
      <c r="H26" s="211">
        <v>0</v>
      </c>
      <c r="I26" s="211">
        <f t="shared" si="1"/>
        <v>0</v>
      </c>
      <c r="J26" s="211"/>
      <c r="K26" s="212"/>
      <c r="L26" s="211">
        <f t="shared" si="2"/>
        <v>0</v>
      </c>
      <c r="M26" s="211"/>
      <c r="N26" s="211">
        <f t="shared" si="3"/>
        <v>0</v>
      </c>
      <c r="O26" s="211">
        <f t="shared" si="4"/>
        <v>0</v>
      </c>
      <c r="P26" s="211">
        <f t="shared" si="5"/>
        <v>0</v>
      </c>
      <c r="Q26" s="213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  <c r="DJ26" s="214"/>
      <c r="DK26" s="214"/>
      <c r="DL26" s="214"/>
      <c r="DM26" s="214"/>
      <c r="DN26" s="214"/>
      <c r="DO26" s="214"/>
      <c r="DP26" s="214"/>
      <c r="DQ26" s="214"/>
      <c r="DR26" s="214"/>
      <c r="DS26" s="214"/>
      <c r="DT26" s="214"/>
      <c r="DU26" s="214"/>
      <c r="DV26" s="214"/>
      <c r="DW26" s="214"/>
      <c r="DX26" s="214"/>
      <c r="DY26" s="214"/>
      <c r="DZ26" s="214"/>
      <c r="EA26" s="214"/>
      <c r="EB26" s="214"/>
      <c r="EC26" s="214"/>
    </row>
    <row r="27" spans="1:133" s="66" customFormat="1" x14ac:dyDescent="0.2">
      <c r="A27" s="208">
        <v>7937</v>
      </c>
      <c r="B27" s="209" t="s">
        <v>108</v>
      </c>
      <c r="C27" s="210" t="s">
        <v>109</v>
      </c>
      <c r="D27" s="211">
        <v>4000</v>
      </c>
      <c r="E27" s="211">
        <v>0</v>
      </c>
      <c r="F27" s="211">
        <f t="shared" si="0"/>
        <v>4000</v>
      </c>
      <c r="G27" s="211">
        <v>4000</v>
      </c>
      <c r="H27" s="211">
        <v>0</v>
      </c>
      <c r="I27" s="211">
        <f t="shared" si="1"/>
        <v>4000</v>
      </c>
      <c r="J27" s="211"/>
      <c r="K27" s="212"/>
      <c r="L27" s="211">
        <f t="shared" si="2"/>
        <v>0</v>
      </c>
      <c r="M27" s="211"/>
      <c r="N27" s="211">
        <f t="shared" si="3"/>
        <v>0</v>
      </c>
      <c r="O27" s="211">
        <f t="shared" si="4"/>
        <v>0</v>
      </c>
      <c r="P27" s="211">
        <f t="shared" si="5"/>
        <v>0</v>
      </c>
      <c r="Q27" s="213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  <c r="DJ27" s="214"/>
      <c r="DK27" s="214"/>
      <c r="DL27" s="214"/>
      <c r="DM27" s="214"/>
      <c r="DN27" s="214"/>
      <c r="DO27" s="214"/>
      <c r="DP27" s="214"/>
      <c r="DQ27" s="214"/>
      <c r="DR27" s="214"/>
      <c r="DS27" s="214"/>
      <c r="DT27" s="214"/>
      <c r="DU27" s="214"/>
      <c r="DV27" s="214"/>
      <c r="DW27" s="214"/>
      <c r="DX27" s="214"/>
      <c r="DY27" s="214"/>
      <c r="DZ27" s="214"/>
      <c r="EA27" s="214"/>
      <c r="EB27" s="214"/>
      <c r="EC27" s="214"/>
    </row>
    <row r="28" spans="1:133" s="66" customFormat="1" hidden="1" x14ac:dyDescent="0.2">
      <c r="A28" s="208">
        <v>7937</v>
      </c>
      <c r="B28" s="209" t="s">
        <v>110</v>
      </c>
      <c r="C28" s="210" t="s">
        <v>111</v>
      </c>
      <c r="D28" s="211">
        <v>0</v>
      </c>
      <c r="E28" s="211">
        <v>0</v>
      </c>
      <c r="F28" s="211">
        <f t="shared" si="0"/>
        <v>0</v>
      </c>
      <c r="G28" s="211">
        <v>0</v>
      </c>
      <c r="H28" s="211">
        <v>0</v>
      </c>
      <c r="I28" s="211">
        <f t="shared" si="1"/>
        <v>0</v>
      </c>
      <c r="J28" s="211"/>
      <c r="K28" s="212"/>
      <c r="L28" s="211">
        <f t="shared" si="2"/>
        <v>0</v>
      </c>
      <c r="M28" s="211"/>
      <c r="N28" s="211">
        <f t="shared" si="3"/>
        <v>0</v>
      </c>
      <c r="O28" s="211">
        <f t="shared" si="4"/>
        <v>0</v>
      </c>
      <c r="P28" s="211">
        <f t="shared" si="5"/>
        <v>0</v>
      </c>
      <c r="Q28" s="213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  <c r="DJ28" s="214"/>
      <c r="DK28" s="214"/>
      <c r="DL28" s="214"/>
      <c r="DM28" s="214"/>
      <c r="DN28" s="214"/>
      <c r="DO28" s="214"/>
      <c r="DP28" s="214"/>
      <c r="DQ28" s="214"/>
      <c r="DR28" s="214"/>
      <c r="DS28" s="214"/>
      <c r="DT28" s="214"/>
      <c r="DU28" s="214"/>
      <c r="DV28" s="214"/>
      <c r="DW28" s="214"/>
      <c r="DX28" s="214"/>
      <c r="DY28" s="214"/>
      <c r="DZ28" s="214"/>
      <c r="EA28" s="214"/>
      <c r="EB28" s="214"/>
      <c r="EC28" s="214"/>
    </row>
    <row r="29" spans="1:133" s="66" customFormat="1" hidden="1" x14ac:dyDescent="0.2">
      <c r="A29" s="208">
        <v>7937</v>
      </c>
      <c r="B29" s="209" t="s">
        <v>112</v>
      </c>
      <c r="C29" s="210" t="s">
        <v>113</v>
      </c>
      <c r="D29" s="211">
        <v>0</v>
      </c>
      <c r="E29" s="211">
        <v>0</v>
      </c>
      <c r="F29" s="211">
        <f t="shared" si="0"/>
        <v>0</v>
      </c>
      <c r="G29" s="211">
        <v>0</v>
      </c>
      <c r="H29" s="211">
        <v>0</v>
      </c>
      <c r="I29" s="211">
        <f t="shared" si="1"/>
        <v>0</v>
      </c>
      <c r="J29" s="211"/>
      <c r="K29" s="212"/>
      <c r="L29" s="211">
        <f t="shared" si="2"/>
        <v>0</v>
      </c>
      <c r="M29" s="211"/>
      <c r="N29" s="211">
        <f t="shared" si="3"/>
        <v>0</v>
      </c>
      <c r="O29" s="211">
        <f t="shared" si="4"/>
        <v>0</v>
      </c>
      <c r="P29" s="211">
        <f t="shared" si="5"/>
        <v>0</v>
      </c>
      <c r="Q29" s="213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  <c r="DJ29" s="214"/>
      <c r="DK29" s="214"/>
      <c r="DL29" s="214"/>
      <c r="DM29" s="214"/>
      <c r="DN29" s="214"/>
      <c r="DO29" s="214"/>
      <c r="DP29" s="214"/>
      <c r="DQ29" s="214"/>
      <c r="DR29" s="214"/>
      <c r="DS29" s="214"/>
      <c r="DT29" s="214"/>
      <c r="DU29" s="214"/>
      <c r="DV29" s="214"/>
      <c r="DW29" s="214"/>
      <c r="DX29" s="214"/>
      <c r="DY29" s="214"/>
      <c r="DZ29" s="214"/>
      <c r="EA29" s="214"/>
      <c r="EB29" s="214"/>
      <c r="EC29" s="214"/>
    </row>
    <row r="30" spans="1:133" s="66" customFormat="1" hidden="1" x14ac:dyDescent="0.2">
      <c r="A30" s="208">
        <v>7937</v>
      </c>
      <c r="B30" s="209" t="s">
        <v>114</v>
      </c>
      <c r="C30" s="210" t="s">
        <v>115</v>
      </c>
      <c r="D30" s="211">
        <v>0</v>
      </c>
      <c r="E30" s="211">
        <v>0</v>
      </c>
      <c r="F30" s="211">
        <f t="shared" si="0"/>
        <v>0</v>
      </c>
      <c r="G30" s="211">
        <v>0</v>
      </c>
      <c r="H30" s="211">
        <v>0</v>
      </c>
      <c r="I30" s="211">
        <f t="shared" si="1"/>
        <v>0</v>
      </c>
      <c r="J30" s="211"/>
      <c r="K30" s="212"/>
      <c r="L30" s="211">
        <f t="shared" si="2"/>
        <v>0</v>
      </c>
      <c r="M30" s="211"/>
      <c r="N30" s="211">
        <f t="shared" si="3"/>
        <v>0</v>
      </c>
      <c r="O30" s="211">
        <f t="shared" si="4"/>
        <v>0</v>
      </c>
      <c r="P30" s="211">
        <f t="shared" si="5"/>
        <v>0</v>
      </c>
      <c r="Q30" s="213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  <c r="DJ30" s="214"/>
      <c r="DK30" s="214"/>
      <c r="DL30" s="214"/>
      <c r="DM30" s="214"/>
      <c r="DN30" s="214"/>
      <c r="DO30" s="214"/>
      <c r="DP30" s="214"/>
      <c r="DQ30" s="214"/>
      <c r="DR30" s="214"/>
      <c r="DS30" s="214"/>
      <c r="DT30" s="214"/>
      <c r="DU30" s="214"/>
      <c r="DV30" s="214"/>
      <c r="DW30" s="214"/>
      <c r="DX30" s="214"/>
      <c r="DY30" s="214"/>
      <c r="DZ30" s="214"/>
      <c r="EA30" s="214"/>
      <c r="EB30" s="214"/>
      <c r="EC30" s="214"/>
    </row>
    <row r="31" spans="1:133" s="66" customFormat="1" hidden="1" x14ac:dyDescent="0.2">
      <c r="A31" s="208">
        <v>7937</v>
      </c>
      <c r="B31" s="209" t="s">
        <v>116</v>
      </c>
      <c r="C31" s="210" t="s">
        <v>117</v>
      </c>
      <c r="D31" s="211">
        <v>0</v>
      </c>
      <c r="E31" s="211">
        <v>0</v>
      </c>
      <c r="F31" s="211">
        <f t="shared" si="0"/>
        <v>0</v>
      </c>
      <c r="G31" s="211">
        <v>0</v>
      </c>
      <c r="H31" s="211">
        <v>0</v>
      </c>
      <c r="I31" s="211">
        <f t="shared" si="1"/>
        <v>0</v>
      </c>
      <c r="J31" s="211"/>
      <c r="K31" s="212"/>
      <c r="L31" s="211">
        <f t="shared" si="2"/>
        <v>0</v>
      </c>
      <c r="M31" s="211"/>
      <c r="N31" s="211">
        <f t="shared" si="3"/>
        <v>0</v>
      </c>
      <c r="O31" s="211">
        <f t="shared" si="4"/>
        <v>0</v>
      </c>
      <c r="P31" s="211">
        <f t="shared" si="5"/>
        <v>0</v>
      </c>
      <c r="Q31" s="213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  <c r="DJ31" s="214"/>
      <c r="DK31" s="214"/>
      <c r="DL31" s="214"/>
      <c r="DM31" s="214"/>
      <c r="DN31" s="214"/>
      <c r="DO31" s="214"/>
      <c r="DP31" s="214"/>
      <c r="DQ31" s="214"/>
      <c r="DR31" s="214"/>
      <c r="DS31" s="214"/>
      <c r="DT31" s="214"/>
      <c r="DU31" s="214"/>
      <c r="DV31" s="214"/>
      <c r="DW31" s="214"/>
      <c r="DX31" s="214"/>
      <c r="DY31" s="214"/>
      <c r="DZ31" s="214"/>
      <c r="EA31" s="214"/>
      <c r="EB31" s="214"/>
      <c r="EC31" s="214"/>
    </row>
    <row r="32" spans="1:133" s="66" customFormat="1" hidden="1" x14ac:dyDescent="0.2">
      <c r="A32" s="208">
        <v>7937</v>
      </c>
      <c r="B32" s="209" t="s">
        <v>118</v>
      </c>
      <c r="C32" s="210" t="s">
        <v>119</v>
      </c>
      <c r="D32" s="211">
        <v>0</v>
      </c>
      <c r="E32" s="211">
        <v>0</v>
      </c>
      <c r="F32" s="211">
        <f t="shared" si="0"/>
        <v>0</v>
      </c>
      <c r="G32" s="211">
        <v>0</v>
      </c>
      <c r="H32" s="211">
        <v>0</v>
      </c>
      <c r="I32" s="211">
        <f t="shared" si="1"/>
        <v>0</v>
      </c>
      <c r="J32" s="211"/>
      <c r="K32" s="212"/>
      <c r="L32" s="211">
        <f t="shared" si="2"/>
        <v>0</v>
      </c>
      <c r="M32" s="211"/>
      <c r="N32" s="211">
        <f t="shared" si="3"/>
        <v>0</v>
      </c>
      <c r="O32" s="211">
        <f t="shared" si="4"/>
        <v>0</v>
      </c>
      <c r="P32" s="211">
        <f t="shared" si="5"/>
        <v>0</v>
      </c>
      <c r="Q32" s="213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4"/>
      <c r="DF32" s="214"/>
      <c r="DG32" s="214"/>
      <c r="DH32" s="214"/>
      <c r="DI32" s="214"/>
      <c r="DJ32" s="214"/>
      <c r="DK32" s="214"/>
      <c r="DL32" s="214"/>
      <c r="DM32" s="214"/>
      <c r="DN32" s="214"/>
      <c r="DO32" s="214"/>
      <c r="DP32" s="214"/>
      <c r="DQ32" s="214"/>
      <c r="DR32" s="214"/>
      <c r="DS32" s="214"/>
      <c r="DT32" s="214"/>
      <c r="DU32" s="214"/>
      <c r="DV32" s="214"/>
      <c r="DW32" s="214"/>
      <c r="DX32" s="214"/>
      <c r="DY32" s="214"/>
      <c r="DZ32" s="214"/>
      <c r="EA32" s="214"/>
      <c r="EB32" s="214"/>
      <c r="EC32" s="214"/>
    </row>
    <row r="33" spans="1:133" s="66" customFormat="1" hidden="1" x14ac:dyDescent="0.2">
      <c r="A33" s="208">
        <v>7937</v>
      </c>
      <c r="B33" s="209" t="s">
        <v>120</v>
      </c>
      <c r="C33" s="210" t="s">
        <v>121</v>
      </c>
      <c r="D33" s="211">
        <v>0</v>
      </c>
      <c r="E33" s="211">
        <v>0</v>
      </c>
      <c r="F33" s="211">
        <f t="shared" si="0"/>
        <v>0</v>
      </c>
      <c r="G33" s="211">
        <v>0</v>
      </c>
      <c r="H33" s="211">
        <v>0</v>
      </c>
      <c r="I33" s="211">
        <f t="shared" si="1"/>
        <v>0</v>
      </c>
      <c r="J33" s="211"/>
      <c r="K33" s="212"/>
      <c r="L33" s="211">
        <f t="shared" si="2"/>
        <v>0</v>
      </c>
      <c r="M33" s="211"/>
      <c r="N33" s="211">
        <f t="shared" si="3"/>
        <v>0</v>
      </c>
      <c r="O33" s="211">
        <f t="shared" si="4"/>
        <v>0</v>
      </c>
      <c r="P33" s="211">
        <f t="shared" si="5"/>
        <v>0</v>
      </c>
      <c r="Q33" s="213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4"/>
      <c r="DF33" s="214"/>
      <c r="DG33" s="214"/>
      <c r="DH33" s="214"/>
      <c r="DI33" s="214"/>
      <c r="DJ33" s="214"/>
      <c r="DK33" s="214"/>
      <c r="DL33" s="214"/>
      <c r="DM33" s="214"/>
      <c r="DN33" s="214"/>
      <c r="DO33" s="214"/>
      <c r="DP33" s="214"/>
      <c r="DQ33" s="214"/>
      <c r="DR33" s="214"/>
      <c r="DS33" s="214"/>
      <c r="DT33" s="214"/>
      <c r="DU33" s="214"/>
      <c r="DV33" s="214"/>
      <c r="DW33" s="214"/>
      <c r="DX33" s="214"/>
      <c r="DY33" s="214"/>
      <c r="DZ33" s="214"/>
      <c r="EA33" s="214"/>
      <c r="EB33" s="214"/>
      <c r="EC33" s="214"/>
    </row>
    <row r="34" spans="1:133" s="66" customFormat="1" x14ac:dyDescent="0.2">
      <c r="A34" s="208">
        <v>7937</v>
      </c>
      <c r="B34" s="209" t="s">
        <v>122</v>
      </c>
      <c r="C34" s="210" t="s">
        <v>123</v>
      </c>
      <c r="D34" s="211">
        <v>18000</v>
      </c>
      <c r="E34" s="211">
        <v>0</v>
      </c>
      <c r="F34" s="211">
        <f t="shared" si="0"/>
        <v>18000</v>
      </c>
      <c r="G34" s="211">
        <v>18000</v>
      </c>
      <c r="H34" s="211">
        <v>0</v>
      </c>
      <c r="I34" s="211">
        <f t="shared" si="1"/>
        <v>18000</v>
      </c>
      <c r="J34" s="211"/>
      <c r="K34" s="212"/>
      <c r="L34" s="211">
        <f t="shared" si="2"/>
        <v>0</v>
      </c>
      <c r="M34" s="211"/>
      <c r="N34" s="211">
        <f t="shared" si="3"/>
        <v>0</v>
      </c>
      <c r="O34" s="211">
        <f t="shared" si="4"/>
        <v>0</v>
      </c>
      <c r="P34" s="211">
        <f t="shared" si="5"/>
        <v>0</v>
      </c>
      <c r="Q34" s="213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4"/>
      <c r="DF34" s="214"/>
      <c r="DG34" s="214"/>
      <c r="DH34" s="214"/>
      <c r="DI34" s="214"/>
      <c r="DJ34" s="214"/>
      <c r="DK34" s="214"/>
      <c r="DL34" s="214"/>
      <c r="DM34" s="214"/>
      <c r="DN34" s="214"/>
      <c r="DO34" s="214"/>
      <c r="DP34" s="214"/>
      <c r="DQ34" s="214"/>
      <c r="DR34" s="214"/>
      <c r="DS34" s="214"/>
      <c r="DT34" s="214"/>
      <c r="DU34" s="214"/>
      <c r="DV34" s="214"/>
      <c r="DW34" s="214"/>
      <c r="DX34" s="214"/>
      <c r="DY34" s="214"/>
      <c r="DZ34" s="214"/>
      <c r="EA34" s="214"/>
      <c r="EB34" s="214"/>
      <c r="EC34" s="214"/>
    </row>
    <row r="35" spans="1:133" s="66" customFormat="1" x14ac:dyDescent="0.2">
      <c r="A35" s="208">
        <v>7937</v>
      </c>
      <c r="B35" s="209" t="s">
        <v>124</v>
      </c>
      <c r="C35" s="210" t="s">
        <v>125</v>
      </c>
      <c r="D35" s="211">
        <v>920882</v>
      </c>
      <c r="E35" s="211">
        <v>0</v>
      </c>
      <c r="F35" s="211">
        <f t="shared" si="0"/>
        <v>920882</v>
      </c>
      <c r="G35" s="211">
        <v>920882</v>
      </c>
      <c r="H35" s="211">
        <v>0</v>
      </c>
      <c r="I35" s="211">
        <f t="shared" si="1"/>
        <v>920882</v>
      </c>
      <c r="J35" s="211"/>
      <c r="K35" s="212"/>
      <c r="L35" s="211">
        <f t="shared" si="2"/>
        <v>0</v>
      </c>
      <c r="M35" s="211"/>
      <c r="N35" s="211">
        <f t="shared" si="3"/>
        <v>0</v>
      </c>
      <c r="O35" s="211">
        <f t="shared" si="4"/>
        <v>0</v>
      </c>
      <c r="P35" s="211">
        <f t="shared" si="5"/>
        <v>0</v>
      </c>
      <c r="Q35" s="213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4"/>
      <c r="DF35" s="214"/>
      <c r="DG35" s="214"/>
      <c r="DH35" s="214"/>
      <c r="DI35" s="214"/>
      <c r="DJ35" s="214"/>
      <c r="DK35" s="214"/>
      <c r="DL35" s="214"/>
      <c r="DM35" s="214"/>
      <c r="DN35" s="214"/>
      <c r="DO35" s="214"/>
      <c r="DP35" s="214"/>
      <c r="DQ35" s="214"/>
      <c r="DR35" s="214"/>
      <c r="DS35" s="214"/>
      <c r="DT35" s="214"/>
      <c r="DU35" s="214"/>
      <c r="DV35" s="214"/>
      <c r="DW35" s="214"/>
      <c r="DX35" s="214"/>
      <c r="DY35" s="214"/>
      <c r="DZ35" s="214"/>
      <c r="EA35" s="214"/>
      <c r="EB35" s="214"/>
      <c r="EC35" s="214"/>
    </row>
    <row r="36" spans="1:133" s="66" customFormat="1" x14ac:dyDescent="0.2">
      <c r="A36" s="208">
        <v>7937</v>
      </c>
      <c r="B36" s="209" t="s">
        <v>126</v>
      </c>
      <c r="C36" s="210" t="s">
        <v>127</v>
      </c>
      <c r="D36" s="211">
        <v>44779</v>
      </c>
      <c r="E36" s="211">
        <v>34</v>
      </c>
      <c r="F36" s="211">
        <f t="shared" si="0"/>
        <v>44813</v>
      </c>
      <c r="G36" s="211">
        <v>45585</v>
      </c>
      <c r="H36" s="211">
        <v>34</v>
      </c>
      <c r="I36" s="211">
        <f t="shared" si="1"/>
        <v>45619</v>
      </c>
      <c r="J36" s="211"/>
      <c r="K36" s="212"/>
      <c r="L36" s="211">
        <f t="shared" si="2"/>
        <v>34</v>
      </c>
      <c r="M36" s="211"/>
      <c r="N36" s="211" t="s">
        <v>392</v>
      </c>
      <c r="O36" s="211">
        <f t="shared" si="4"/>
        <v>34</v>
      </c>
      <c r="P36" s="211" t="s">
        <v>392</v>
      </c>
      <c r="Q36" s="213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  <c r="DN36" s="214"/>
      <c r="DO36" s="214"/>
      <c r="DP36" s="214"/>
      <c r="DQ36" s="214"/>
      <c r="DR36" s="214"/>
      <c r="DS36" s="214"/>
      <c r="DT36" s="214"/>
      <c r="DU36" s="214"/>
      <c r="DV36" s="214"/>
      <c r="DW36" s="214"/>
      <c r="DX36" s="214"/>
      <c r="DY36" s="214"/>
      <c r="DZ36" s="214"/>
      <c r="EA36" s="214"/>
      <c r="EB36" s="214"/>
      <c r="EC36" s="214"/>
    </row>
    <row r="37" spans="1:133" s="66" customFormat="1" x14ac:dyDescent="0.2">
      <c r="A37" s="208">
        <v>7937</v>
      </c>
      <c r="B37" s="209" t="s">
        <v>128</v>
      </c>
      <c r="C37" s="210" t="s">
        <v>129</v>
      </c>
      <c r="D37" s="211">
        <v>104604</v>
      </c>
      <c r="E37" s="211">
        <v>0</v>
      </c>
      <c r="F37" s="211">
        <f t="shared" si="0"/>
        <v>104604</v>
      </c>
      <c r="G37" s="211">
        <v>110378</v>
      </c>
      <c r="H37" s="211">
        <v>0</v>
      </c>
      <c r="I37" s="211">
        <f t="shared" si="1"/>
        <v>110378</v>
      </c>
      <c r="J37" s="211"/>
      <c r="K37" s="212"/>
      <c r="L37" s="211">
        <f t="shared" si="2"/>
        <v>0</v>
      </c>
      <c r="M37" s="211"/>
      <c r="N37" s="211">
        <f t="shared" si="3"/>
        <v>0</v>
      </c>
      <c r="O37" s="211">
        <f t="shared" si="4"/>
        <v>0</v>
      </c>
      <c r="P37" s="211">
        <f t="shared" si="5"/>
        <v>0</v>
      </c>
      <c r="Q37" s="213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4"/>
      <c r="DF37" s="214"/>
      <c r="DG37" s="214"/>
      <c r="DH37" s="214"/>
      <c r="DI37" s="214"/>
      <c r="DJ37" s="214"/>
      <c r="DK37" s="214"/>
      <c r="DL37" s="214"/>
      <c r="DM37" s="214"/>
      <c r="DN37" s="214"/>
      <c r="DO37" s="214"/>
      <c r="DP37" s="214"/>
      <c r="DQ37" s="214"/>
      <c r="DR37" s="214"/>
      <c r="DS37" s="214"/>
      <c r="DT37" s="214"/>
      <c r="DU37" s="214"/>
      <c r="DV37" s="214"/>
      <c r="DW37" s="214"/>
      <c r="DX37" s="214"/>
      <c r="DY37" s="214"/>
      <c r="DZ37" s="214"/>
      <c r="EA37" s="214"/>
      <c r="EB37" s="214"/>
      <c r="EC37" s="214"/>
    </row>
    <row r="38" spans="1:133" s="66" customFormat="1" hidden="1" x14ac:dyDescent="0.2">
      <c r="A38" s="208">
        <v>7937</v>
      </c>
      <c r="B38" s="209" t="s">
        <v>130</v>
      </c>
      <c r="C38" s="210" t="s">
        <v>131</v>
      </c>
      <c r="D38" s="211">
        <v>0</v>
      </c>
      <c r="E38" s="211">
        <v>0</v>
      </c>
      <c r="F38" s="211">
        <f t="shared" si="0"/>
        <v>0</v>
      </c>
      <c r="G38" s="211">
        <v>0</v>
      </c>
      <c r="H38" s="211">
        <v>0</v>
      </c>
      <c r="I38" s="211">
        <f t="shared" si="1"/>
        <v>0</v>
      </c>
      <c r="J38" s="211"/>
      <c r="K38" s="212"/>
      <c r="L38" s="211">
        <f t="shared" si="2"/>
        <v>0</v>
      </c>
      <c r="M38" s="211"/>
      <c r="N38" s="211">
        <f t="shared" si="3"/>
        <v>0</v>
      </c>
      <c r="O38" s="211">
        <f t="shared" si="4"/>
        <v>0</v>
      </c>
      <c r="P38" s="211">
        <f t="shared" si="5"/>
        <v>0</v>
      </c>
      <c r="Q38" s="213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4"/>
      <c r="DF38" s="214"/>
      <c r="DG38" s="214"/>
      <c r="DH38" s="214"/>
      <c r="DI38" s="214"/>
      <c r="DJ38" s="214"/>
      <c r="DK38" s="214"/>
      <c r="DL38" s="214"/>
      <c r="DM38" s="214"/>
      <c r="DN38" s="214"/>
      <c r="DO38" s="214"/>
      <c r="DP38" s="214"/>
      <c r="DQ38" s="214"/>
      <c r="DR38" s="214"/>
      <c r="DS38" s="214"/>
      <c r="DT38" s="214"/>
      <c r="DU38" s="214"/>
      <c r="DV38" s="214"/>
      <c r="DW38" s="214"/>
      <c r="DX38" s="214"/>
      <c r="DY38" s="214"/>
      <c r="DZ38" s="214"/>
      <c r="EA38" s="214"/>
      <c r="EB38" s="214"/>
      <c r="EC38" s="214"/>
    </row>
    <row r="39" spans="1:133" s="66" customFormat="1" hidden="1" x14ac:dyDescent="0.2">
      <c r="A39" s="208">
        <v>7937</v>
      </c>
      <c r="B39" s="209" t="s">
        <v>132</v>
      </c>
      <c r="C39" s="210" t="s">
        <v>133</v>
      </c>
      <c r="D39" s="211">
        <v>0</v>
      </c>
      <c r="E39" s="211">
        <v>0</v>
      </c>
      <c r="F39" s="211">
        <f t="shared" si="0"/>
        <v>0</v>
      </c>
      <c r="G39" s="211">
        <v>0</v>
      </c>
      <c r="H39" s="211">
        <v>0</v>
      </c>
      <c r="I39" s="211">
        <f t="shared" si="1"/>
        <v>0</v>
      </c>
      <c r="J39" s="211"/>
      <c r="K39" s="212"/>
      <c r="L39" s="211">
        <f t="shared" si="2"/>
        <v>0</v>
      </c>
      <c r="M39" s="211"/>
      <c r="N39" s="211">
        <f t="shared" si="3"/>
        <v>0</v>
      </c>
      <c r="O39" s="211">
        <f t="shared" si="4"/>
        <v>0</v>
      </c>
      <c r="P39" s="211">
        <f t="shared" si="5"/>
        <v>0</v>
      </c>
      <c r="Q39" s="213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4"/>
      <c r="DF39" s="214"/>
      <c r="DG39" s="214"/>
      <c r="DH39" s="214"/>
      <c r="DI39" s="214"/>
      <c r="DJ39" s="214"/>
      <c r="DK39" s="214"/>
      <c r="DL39" s="214"/>
      <c r="DM39" s="214"/>
      <c r="DN39" s="214"/>
      <c r="DO39" s="214"/>
      <c r="DP39" s="214"/>
      <c r="DQ39" s="214"/>
      <c r="DR39" s="214"/>
      <c r="DS39" s="214"/>
      <c r="DT39" s="214"/>
      <c r="DU39" s="214"/>
      <c r="DV39" s="214"/>
      <c r="DW39" s="214"/>
      <c r="DX39" s="214"/>
      <c r="DY39" s="214"/>
      <c r="DZ39" s="214"/>
      <c r="EA39" s="214"/>
      <c r="EB39" s="214"/>
      <c r="EC39" s="214"/>
    </row>
    <row r="40" spans="1:133" s="66" customFormat="1" hidden="1" x14ac:dyDescent="0.2">
      <c r="A40" s="208">
        <v>7937</v>
      </c>
      <c r="B40" s="209" t="s">
        <v>134</v>
      </c>
      <c r="C40" s="210" t="s">
        <v>135</v>
      </c>
      <c r="D40" s="211">
        <v>0</v>
      </c>
      <c r="E40" s="211">
        <v>0</v>
      </c>
      <c r="F40" s="211">
        <f t="shared" si="0"/>
        <v>0</v>
      </c>
      <c r="G40" s="211">
        <v>0</v>
      </c>
      <c r="H40" s="211">
        <v>0</v>
      </c>
      <c r="I40" s="211">
        <f t="shared" si="1"/>
        <v>0</v>
      </c>
      <c r="J40" s="211"/>
      <c r="K40" s="212"/>
      <c r="L40" s="211">
        <f t="shared" si="2"/>
        <v>0</v>
      </c>
      <c r="M40" s="211"/>
      <c r="N40" s="211">
        <f t="shared" si="3"/>
        <v>0</v>
      </c>
      <c r="O40" s="211">
        <f t="shared" si="4"/>
        <v>0</v>
      </c>
      <c r="P40" s="211">
        <f t="shared" si="5"/>
        <v>0</v>
      </c>
      <c r="Q40" s="213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4"/>
      <c r="DF40" s="214"/>
      <c r="DG40" s="214"/>
      <c r="DH40" s="214"/>
      <c r="DI40" s="214"/>
      <c r="DJ40" s="214"/>
      <c r="DK40" s="214"/>
      <c r="DL40" s="214"/>
      <c r="DM40" s="214"/>
      <c r="DN40" s="214"/>
      <c r="DO40" s="214"/>
      <c r="DP40" s="214"/>
      <c r="DQ40" s="214"/>
      <c r="DR40" s="214"/>
      <c r="DS40" s="214"/>
      <c r="DT40" s="214"/>
      <c r="DU40" s="214"/>
      <c r="DV40" s="214"/>
      <c r="DW40" s="214"/>
      <c r="DX40" s="214"/>
      <c r="DY40" s="214"/>
      <c r="DZ40" s="214"/>
      <c r="EA40" s="214"/>
      <c r="EB40" s="214"/>
      <c r="EC40" s="214"/>
    </row>
    <row r="41" spans="1:133" s="66" customFormat="1" hidden="1" x14ac:dyDescent="0.2">
      <c r="A41" s="208">
        <v>7937</v>
      </c>
      <c r="B41" s="209" t="s">
        <v>136</v>
      </c>
      <c r="C41" s="210" t="s">
        <v>137</v>
      </c>
      <c r="D41" s="211">
        <v>0</v>
      </c>
      <c r="E41" s="211">
        <v>0</v>
      </c>
      <c r="F41" s="211">
        <f t="shared" si="0"/>
        <v>0</v>
      </c>
      <c r="G41" s="211">
        <v>0</v>
      </c>
      <c r="H41" s="211">
        <v>0</v>
      </c>
      <c r="I41" s="211">
        <f t="shared" si="1"/>
        <v>0</v>
      </c>
      <c r="J41" s="211"/>
      <c r="K41" s="212"/>
      <c r="L41" s="211">
        <f t="shared" si="2"/>
        <v>0</v>
      </c>
      <c r="M41" s="211"/>
      <c r="N41" s="211">
        <f t="shared" si="3"/>
        <v>0</v>
      </c>
      <c r="O41" s="211">
        <f t="shared" si="4"/>
        <v>0</v>
      </c>
      <c r="P41" s="211">
        <f t="shared" si="5"/>
        <v>0</v>
      </c>
      <c r="Q41" s="213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4"/>
      <c r="DF41" s="214"/>
      <c r="DG41" s="214"/>
      <c r="DH41" s="214"/>
      <c r="DI41" s="214"/>
      <c r="DJ41" s="214"/>
      <c r="DK41" s="214"/>
      <c r="DL41" s="214"/>
      <c r="DM41" s="214"/>
      <c r="DN41" s="214"/>
      <c r="DO41" s="214"/>
      <c r="DP41" s="214"/>
      <c r="DQ41" s="214"/>
      <c r="DR41" s="214"/>
      <c r="DS41" s="214"/>
      <c r="DT41" s="214"/>
      <c r="DU41" s="214"/>
      <c r="DV41" s="214"/>
      <c r="DW41" s="214"/>
      <c r="DX41" s="214"/>
      <c r="DY41" s="214"/>
      <c r="DZ41" s="214"/>
      <c r="EA41" s="214"/>
      <c r="EB41" s="214"/>
      <c r="EC41" s="214"/>
    </row>
    <row r="42" spans="1:133" s="66" customFormat="1" hidden="1" x14ac:dyDescent="0.2">
      <c r="A42" s="208">
        <v>7937</v>
      </c>
      <c r="B42" s="209" t="s">
        <v>138</v>
      </c>
      <c r="C42" s="210" t="s">
        <v>139</v>
      </c>
      <c r="D42" s="211">
        <v>0</v>
      </c>
      <c r="E42" s="211">
        <v>0</v>
      </c>
      <c r="F42" s="211">
        <f t="shared" si="0"/>
        <v>0</v>
      </c>
      <c r="G42" s="211">
        <v>0</v>
      </c>
      <c r="H42" s="211">
        <v>0</v>
      </c>
      <c r="I42" s="211">
        <f t="shared" si="1"/>
        <v>0</v>
      </c>
      <c r="J42" s="211"/>
      <c r="K42" s="212"/>
      <c r="L42" s="211">
        <f t="shared" si="2"/>
        <v>0</v>
      </c>
      <c r="M42" s="211"/>
      <c r="N42" s="211">
        <f t="shared" si="3"/>
        <v>0</v>
      </c>
      <c r="O42" s="211">
        <f t="shared" si="4"/>
        <v>0</v>
      </c>
      <c r="P42" s="211">
        <f t="shared" si="5"/>
        <v>0</v>
      </c>
      <c r="Q42" s="213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4"/>
      <c r="DF42" s="214"/>
      <c r="DG42" s="214"/>
      <c r="DH42" s="214"/>
      <c r="DI42" s="214"/>
      <c r="DJ42" s="214"/>
      <c r="DK42" s="214"/>
      <c r="DL42" s="214"/>
      <c r="DM42" s="214"/>
      <c r="DN42" s="214"/>
      <c r="DO42" s="214"/>
      <c r="DP42" s="214"/>
      <c r="DQ42" s="214"/>
      <c r="DR42" s="214"/>
      <c r="DS42" s="214"/>
      <c r="DT42" s="214"/>
      <c r="DU42" s="214"/>
      <c r="DV42" s="214"/>
      <c r="DW42" s="214"/>
      <c r="DX42" s="214"/>
      <c r="DY42" s="214"/>
      <c r="DZ42" s="214"/>
      <c r="EA42" s="214"/>
      <c r="EB42" s="214"/>
      <c r="EC42" s="214"/>
    </row>
    <row r="43" spans="1:133" s="66" customFormat="1" hidden="1" x14ac:dyDescent="0.2">
      <c r="A43" s="208">
        <v>7937</v>
      </c>
      <c r="B43" s="209" t="s">
        <v>140</v>
      </c>
      <c r="C43" s="210" t="s">
        <v>141</v>
      </c>
      <c r="D43" s="211">
        <v>0</v>
      </c>
      <c r="E43" s="211">
        <v>0</v>
      </c>
      <c r="F43" s="211">
        <f t="shared" si="0"/>
        <v>0</v>
      </c>
      <c r="G43" s="211">
        <v>0</v>
      </c>
      <c r="H43" s="211">
        <v>0</v>
      </c>
      <c r="I43" s="211">
        <f t="shared" si="1"/>
        <v>0</v>
      </c>
      <c r="J43" s="211"/>
      <c r="K43" s="212"/>
      <c r="L43" s="211">
        <f t="shared" si="2"/>
        <v>0</v>
      </c>
      <c r="M43" s="211"/>
      <c r="N43" s="211">
        <f t="shared" si="3"/>
        <v>0</v>
      </c>
      <c r="O43" s="211">
        <f t="shared" si="4"/>
        <v>0</v>
      </c>
      <c r="P43" s="211">
        <f t="shared" si="5"/>
        <v>0</v>
      </c>
      <c r="Q43" s="213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4"/>
      <c r="DF43" s="214"/>
      <c r="DG43" s="214"/>
      <c r="DH43" s="214"/>
      <c r="DI43" s="214"/>
      <c r="DJ43" s="214"/>
      <c r="DK43" s="214"/>
      <c r="DL43" s="214"/>
      <c r="DM43" s="214"/>
      <c r="DN43" s="214"/>
      <c r="DO43" s="214"/>
      <c r="DP43" s="214"/>
      <c r="DQ43" s="214"/>
      <c r="DR43" s="214"/>
      <c r="DS43" s="214"/>
      <c r="DT43" s="214"/>
      <c r="DU43" s="214"/>
      <c r="DV43" s="214"/>
      <c r="DW43" s="214"/>
      <c r="DX43" s="214"/>
      <c r="DY43" s="214"/>
      <c r="DZ43" s="214"/>
      <c r="EA43" s="214"/>
      <c r="EB43" s="214"/>
      <c r="EC43" s="214"/>
    </row>
    <row r="44" spans="1:133" s="66" customFormat="1" x14ac:dyDescent="0.2">
      <c r="A44" s="208">
        <v>7937</v>
      </c>
      <c r="B44" s="209" t="s">
        <v>142</v>
      </c>
      <c r="C44" s="210" t="s">
        <v>143</v>
      </c>
      <c r="D44" s="211">
        <v>34294200</v>
      </c>
      <c r="E44" s="211">
        <v>0</v>
      </c>
      <c r="F44" s="211">
        <f t="shared" si="0"/>
        <v>34294200</v>
      </c>
      <c r="G44" s="211">
        <v>36181985</v>
      </c>
      <c r="H44" s="211">
        <v>0</v>
      </c>
      <c r="I44" s="211">
        <f t="shared" si="1"/>
        <v>36181985</v>
      </c>
      <c r="J44" s="211"/>
      <c r="K44" s="212"/>
      <c r="L44" s="211">
        <f t="shared" si="2"/>
        <v>0</v>
      </c>
      <c r="M44" s="211"/>
      <c r="N44" s="211">
        <f t="shared" si="3"/>
        <v>0</v>
      </c>
      <c r="O44" s="211">
        <f t="shared" si="4"/>
        <v>0</v>
      </c>
      <c r="P44" s="211">
        <f t="shared" si="5"/>
        <v>0</v>
      </c>
      <c r="Q44" s="213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4"/>
      <c r="DF44" s="214"/>
      <c r="DG44" s="214"/>
      <c r="DH44" s="214"/>
      <c r="DI44" s="214"/>
      <c r="DJ44" s="214"/>
      <c r="DK44" s="214"/>
      <c r="DL44" s="214"/>
      <c r="DM44" s="214"/>
      <c r="DN44" s="214"/>
      <c r="DO44" s="214"/>
      <c r="DP44" s="214"/>
      <c r="DQ44" s="214"/>
      <c r="DR44" s="214"/>
      <c r="DS44" s="214"/>
      <c r="DT44" s="214"/>
      <c r="DU44" s="214"/>
      <c r="DV44" s="214"/>
      <c r="DW44" s="214"/>
      <c r="DX44" s="214"/>
      <c r="DY44" s="214"/>
      <c r="DZ44" s="214"/>
      <c r="EA44" s="214"/>
      <c r="EB44" s="214"/>
      <c r="EC44" s="214"/>
    </row>
    <row r="45" spans="1:133" s="66" customFormat="1" x14ac:dyDescent="0.2">
      <c r="A45" s="208">
        <v>7937</v>
      </c>
      <c r="B45" s="209" t="s">
        <v>144</v>
      </c>
      <c r="C45" s="210" t="s">
        <v>145</v>
      </c>
      <c r="D45" s="211">
        <v>145743</v>
      </c>
      <c r="E45" s="211">
        <v>0</v>
      </c>
      <c r="F45" s="211">
        <f t="shared" si="0"/>
        <v>145743</v>
      </c>
      <c r="G45" s="211">
        <v>157867</v>
      </c>
      <c r="H45" s="211">
        <v>0</v>
      </c>
      <c r="I45" s="211">
        <f t="shared" si="1"/>
        <v>157867</v>
      </c>
      <c r="J45" s="211"/>
      <c r="K45" s="212"/>
      <c r="L45" s="211">
        <f t="shared" si="2"/>
        <v>0</v>
      </c>
      <c r="M45" s="211"/>
      <c r="N45" s="211">
        <f t="shared" si="3"/>
        <v>0</v>
      </c>
      <c r="O45" s="211">
        <f t="shared" si="4"/>
        <v>0</v>
      </c>
      <c r="P45" s="211">
        <f t="shared" si="5"/>
        <v>0</v>
      </c>
      <c r="Q45" s="213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4"/>
      <c r="DF45" s="214"/>
      <c r="DG45" s="214"/>
      <c r="DH45" s="214"/>
      <c r="DI45" s="214"/>
      <c r="DJ45" s="214"/>
      <c r="DK45" s="214"/>
      <c r="DL45" s="214"/>
      <c r="DM45" s="214"/>
      <c r="DN45" s="214"/>
      <c r="DO45" s="214"/>
      <c r="DP45" s="214"/>
      <c r="DQ45" s="214"/>
      <c r="DR45" s="214"/>
      <c r="DS45" s="214"/>
      <c r="DT45" s="214"/>
      <c r="DU45" s="214"/>
      <c r="DV45" s="214"/>
      <c r="DW45" s="214"/>
      <c r="DX45" s="214"/>
      <c r="DY45" s="214"/>
      <c r="DZ45" s="214"/>
      <c r="EA45" s="214"/>
      <c r="EB45" s="214"/>
      <c r="EC45" s="214"/>
    </row>
    <row r="46" spans="1:133" s="66" customFormat="1" hidden="1" x14ac:dyDescent="0.2">
      <c r="A46" s="208">
        <v>7937</v>
      </c>
      <c r="B46" s="209" t="s">
        <v>146</v>
      </c>
      <c r="C46" s="210" t="s">
        <v>147</v>
      </c>
      <c r="D46" s="211">
        <v>0</v>
      </c>
      <c r="E46" s="211">
        <v>0</v>
      </c>
      <c r="F46" s="211">
        <f t="shared" si="0"/>
        <v>0</v>
      </c>
      <c r="G46" s="211">
        <v>0</v>
      </c>
      <c r="H46" s="211">
        <v>0</v>
      </c>
      <c r="I46" s="211">
        <f t="shared" si="1"/>
        <v>0</v>
      </c>
      <c r="J46" s="211"/>
      <c r="K46" s="212"/>
      <c r="L46" s="211">
        <f t="shared" si="2"/>
        <v>0</v>
      </c>
      <c r="M46" s="211"/>
      <c r="N46" s="211">
        <f t="shared" si="3"/>
        <v>0</v>
      </c>
      <c r="O46" s="211">
        <f t="shared" si="4"/>
        <v>0</v>
      </c>
      <c r="P46" s="211">
        <f t="shared" si="5"/>
        <v>0</v>
      </c>
      <c r="Q46" s="213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4"/>
      <c r="DF46" s="214"/>
      <c r="DG46" s="214"/>
      <c r="DH46" s="214"/>
      <c r="DI46" s="214"/>
      <c r="DJ46" s="214"/>
      <c r="DK46" s="214"/>
      <c r="DL46" s="214"/>
      <c r="DM46" s="214"/>
      <c r="DN46" s="214"/>
      <c r="DO46" s="214"/>
      <c r="DP46" s="214"/>
      <c r="DQ46" s="214"/>
      <c r="DR46" s="214"/>
      <c r="DS46" s="214"/>
      <c r="DT46" s="214"/>
      <c r="DU46" s="214"/>
      <c r="DV46" s="214"/>
      <c r="DW46" s="214"/>
      <c r="DX46" s="214"/>
      <c r="DY46" s="214"/>
      <c r="DZ46" s="214"/>
      <c r="EA46" s="214"/>
      <c r="EB46" s="214"/>
      <c r="EC46" s="214"/>
    </row>
    <row r="47" spans="1:133" s="66" customFormat="1" hidden="1" x14ac:dyDescent="0.2">
      <c r="A47" s="208">
        <v>7937</v>
      </c>
      <c r="B47" s="209" t="s">
        <v>148</v>
      </c>
      <c r="C47" s="210" t="s">
        <v>149</v>
      </c>
      <c r="D47" s="211">
        <v>0</v>
      </c>
      <c r="E47" s="211">
        <v>0</v>
      </c>
      <c r="F47" s="211">
        <f t="shared" si="0"/>
        <v>0</v>
      </c>
      <c r="G47" s="211">
        <v>0</v>
      </c>
      <c r="H47" s="211">
        <v>0</v>
      </c>
      <c r="I47" s="211">
        <f t="shared" si="1"/>
        <v>0</v>
      </c>
      <c r="J47" s="211"/>
      <c r="K47" s="212"/>
      <c r="L47" s="211">
        <f t="shared" si="2"/>
        <v>0</v>
      </c>
      <c r="M47" s="211"/>
      <c r="N47" s="211">
        <f t="shared" si="3"/>
        <v>0</v>
      </c>
      <c r="O47" s="211">
        <f t="shared" si="4"/>
        <v>0</v>
      </c>
      <c r="P47" s="211">
        <f t="shared" si="5"/>
        <v>0</v>
      </c>
      <c r="Q47" s="213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4"/>
      <c r="DF47" s="214"/>
      <c r="DG47" s="214"/>
      <c r="DH47" s="214"/>
      <c r="DI47" s="214"/>
      <c r="DJ47" s="214"/>
      <c r="DK47" s="214"/>
      <c r="DL47" s="214"/>
      <c r="DM47" s="214"/>
      <c r="DN47" s="214"/>
      <c r="DO47" s="214"/>
      <c r="DP47" s="214"/>
      <c r="DQ47" s="214"/>
      <c r="DR47" s="214"/>
      <c r="DS47" s="214"/>
      <c r="DT47" s="214"/>
      <c r="DU47" s="214"/>
      <c r="DV47" s="214"/>
      <c r="DW47" s="214"/>
      <c r="DX47" s="214"/>
      <c r="DY47" s="214"/>
      <c r="DZ47" s="214"/>
      <c r="EA47" s="214"/>
      <c r="EB47" s="214"/>
      <c r="EC47" s="214"/>
    </row>
    <row r="48" spans="1:133" s="66" customFormat="1" hidden="1" x14ac:dyDescent="0.2">
      <c r="A48" s="208">
        <v>7937</v>
      </c>
      <c r="B48" s="209" t="s">
        <v>150</v>
      </c>
      <c r="C48" s="210" t="s">
        <v>151</v>
      </c>
      <c r="D48" s="211">
        <v>0</v>
      </c>
      <c r="E48" s="211">
        <v>0</v>
      </c>
      <c r="F48" s="211">
        <f t="shared" si="0"/>
        <v>0</v>
      </c>
      <c r="G48" s="211">
        <v>0</v>
      </c>
      <c r="H48" s="211">
        <v>0</v>
      </c>
      <c r="I48" s="211">
        <f t="shared" si="1"/>
        <v>0</v>
      </c>
      <c r="J48" s="211"/>
      <c r="K48" s="212"/>
      <c r="L48" s="211">
        <f t="shared" si="2"/>
        <v>0</v>
      </c>
      <c r="M48" s="211"/>
      <c r="N48" s="211">
        <f t="shared" si="3"/>
        <v>0</v>
      </c>
      <c r="O48" s="211">
        <f t="shared" si="4"/>
        <v>0</v>
      </c>
      <c r="P48" s="211">
        <f t="shared" si="5"/>
        <v>0</v>
      </c>
      <c r="Q48" s="213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4"/>
      <c r="DF48" s="214"/>
      <c r="DG48" s="214"/>
      <c r="DH48" s="214"/>
      <c r="DI48" s="214"/>
      <c r="DJ48" s="214"/>
      <c r="DK48" s="214"/>
      <c r="DL48" s="214"/>
      <c r="DM48" s="214"/>
      <c r="DN48" s="214"/>
      <c r="DO48" s="214"/>
      <c r="DP48" s="214"/>
      <c r="DQ48" s="214"/>
      <c r="DR48" s="214"/>
      <c r="DS48" s="214"/>
      <c r="DT48" s="214"/>
      <c r="DU48" s="214"/>
      <c r="DV48" s="214"/>
      <c r="DW48" s="214"/>
      <c r="DX48" s="214"/>
      <c r="DY48" s="214"/>
      <c r="DZ48" s="214"/>
      <c r="EA48" s="214"/>
      <c r="EB48" s="214"/>
      <c r="EC48" s="214"/>
    </row>
    <row r="49" spans="1:133" s="66" customFormat="1" x14ac:dyDescent="0.2">
      <c r="A49" s="208">
        <v>7937</v>
      </c>
      <c r="B49" s="209" t="s">
        <v>152</v>
      </c>
      <c r="C49" s="210" t="s">
        <v>153</v>
      </c>
      <c r="D49" s="211">
        <v>126360</v>
      </c>
      <c r="E49" s="211">
        <v>0</v>
      </c>
      <c r="F49" s="211">
        <f t="shared" si="0"/>
        <v>126360</v>
      </c>
      <c r="G49" s="211">
        <v>136545</v>
      </c>
      <c r="H49" s="211">
        <v>0</v>
      </c>
      <c r="I49" s="211">
        <f t="shared" si="1"/>
        <v>136545</v>
      </c>
      <c r="J49" s="211"/>
      <c r="K49" s="212"/>
      <c r="L49" s="211">
        <f t="shared" si="2"/>
        <v>0</v>
      </c>
      <c r="M49" s="211"/>
      <c r="N49" s="211">
        <f t="shared" si="3"/>
        <v>0</v>
      </c>
      <c r="O49" s="211">
        <f t="shared" si="4"/>
        <v>0</v>
      </c>
      <c r="P49" s="211">
        <f t="shared" si="5"/>
        <v>0</v>
      </c>
      <c r="Q49" s="213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4"/>
      <c r="DF49" s="214"/>
      <c r="DG49" s="214"/>
      <c r="DH49" s="214"/>
      <c r="DI49" s="214"/>
      <c r="DJ49" s="214"/>
      <c r="DK49" s="214"/>
      <c r="DL49" s="214"/>
      <c r="DM49" s="214"/>
      <c r="DN49" s="214"/>
      <c r="DO49" s="214"/>
      <c r="DP49" s="214"/>
      <c r="DQ49" s="214"/>
      <c r="DR49" s="214"/>
      <c r="DS49" s="214"/>
      <c r="DT49" s="214"/>
      <c r="DU49" s="214"/>
      <c r="DV49" s="214"/>
      <c r="DW49" s="214"/>
      <c r="DX49" s="214"/>
      <c r="DY49" s="214"/>
      <c r="DZ49" s="214"/>
      <c r="EA49" s="214"/>
      <c r="EB49" s="214"/>
      <c r="EC49" s="214"/>
    </row>
    <row r="50" spans="1:133" s="66" customFormat="1" x14ac:dyDescent="0.2">
      <c r="A50" s="208">
        <v>7937</v>
      </c>
      <c r="B50" s="209" t="s">
        <v>154</v>
      </c>
      <c r="C50" s="210" t="s">
        <v>155</v>
      </c>
      <c r="D50" s="211">
        <v>1301296</v>
      </c>
      <c r="E50" s="211">
        <v>0</v>
      </c>
      <c r="F50" s="211">
        <f t="shared" si="0"/>
        <v>1301296</v>
      </c>
      <c r="G50" s="211">
        <v>1374704</v>
      </c>
      <c r="H50" s="211">
        <v>0</v>
      </c>
      <c r="I50" s="211">
        <f t="shared" si="1"/>
        <v>1374704</v>
      </c>
      <c r="J50" s="211"/>
      <c r="K50" s="212"/>
      <c r="L50" s="211">
        <f t="shared" si="2"/>
        <v>0</v>
      </c>
      <c r="M50" s="211"/>
      <c r="N50" s="211">
        <f t="shared" si="3"/>
        <v>0</v>
      </c>
      <c r="O50" s="211">
        <f t="shared" si="4"/>
        <v>0</v>
      </c>
      <c r="P50" s="211">
        <f t="shared" si="5"/>
        <v>0</v>
      </c>
      <c r="Q50" s="213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4"/>
      <c r="DF50" s="214"/>
      <c r="DG50" s="214"/>
      <c r="DH50" s="214"/>
      <c r="DI50" s="214"/>
      <c r="DJ50" s="214"/>
      <c r="DK50" s="214"/>
      <c r="DL50" s="214"/>
      <c r="DM50" s="214"/>
      <c r="DN50" s="214"/>
      <c r="DO50" s="214"/>
      <c r="DP50" s="214"/>
      <c r="DQ50" s="214"/>
      <c r="DR50" s="214"/>
      <c r="DS50" s="214"/>
      <c r="DT50" s="214"/>
      <c r="DU50" s="214"/>
      <c r="DV50" s="214"/>
      <c r="DW50" s="214"/>
      <c r="DX50" s="214"/>
      <c r="DY50" s="214"/>
      <c r="DZ50" s="214"/>
      <c r="EA50" s="214"/>
      <c r="EB50" s="214"/>
      <c r="EC50" s="214"/>
    </row>
    <row r="51" spans="1:133" s="66" customFormat="1" hidden="1" x14ac:dyDescent="0.2">
      <c r="A51" s="208">
        <v>7937</v>
      </c>
      <c r="B51" s="209" t="s">
        <v>156</v>
      </c>
      <c r="C51" s="210" t="s">
        <v>157</v>
      </c>
      <c r="D51" s="211">
        <v>0</v>
      </c>
      <c r="E51" s="211">
        <v>0</v>
      </c>
      <c r="F51" s="211">
        <f t="shared" si="0"/>
        <v>0</v>
      </c>
      <c r="G51" s="211">
        <v>0</v>
      </c>
      <c r="H51" s="211">
        <v>0</v>
      </c>
      <c r="I51" s="211">
        <f t="shared" si="1"/>
        <v>0</v>
      </c>
      <c r="J51" s="211"/>
      <c r="K51" s="212"/>
      <c r="L51" s="211">
        <f t="shared" si="2"/>
        <v>0</v>
      </c>
      <c r="M51" s="211"/>
      <c r="N51" s="211">
        <f t="shared" si="3"/>
        <v>0</v>
      </c>
      <c r="O51" s="211">
        <f t="shared" si="4"/>
        <v>0</v>
      </c>
      <c r="P51" s="211">
        <f t="shared" si="5"/>
        <v>0</v>
      </c>
      <c r="Q51" s="213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4"/>
      <c r="DF51" s="214"/>
      <c r="DG51" s="214"/>
      <c r="DH51" s="214"/>
      <c r="DI51" s="214"/>
      <c r="DJ51" s="214"/>
      <c r="DK51" s="214"/>
      <c r="DL51" s="214"/>
      <c r="DM51" s="214"/>
      <c r="DN51" s="214"/>
      <c r="DO51" s="214"/>
      <c r="DP51" s="214"/>
      <c r="DQ51" s="214"/>
      <c r="DR51" s="214"/>
      <c r="DS51" s="214"/>
      <c r="DT51" s="214"/>
      <c r="DU51" s="214"/>
      <c r="DV51" s="214"/>
      <c r="DW51" s="214"/>
      <c r="DX51" s="214"/>
      <c r="DY51" s="214"/>
      <c r="DZ51" s="214"/>
      <c r="EA51" s="214"/>
      <c r="EB51" s="214"/>
      <c r="EC51" s="214"/>
    </row>
    <row r="52" spans="1:133" s="66" customFormat="1" hidden="1" x14ac:dyDescent="0.2">
      <c r="A52" s="208">
        <v>7937</v>
      </c>
      <c r="B52" s="209" t="s">
        <v>158</v>
      </c>
      <c r="C52" s="210" t="s">
        <v>159</v>
      </c>
      <c r="D52" s="211">
        <v>0</v>
      </c>
      <c r="E52" s="211">
        <v>0</v>
      </c>
      <c r="F52" s="211">
        <f t="shared" si="0"/>
        <v>0</v>
      </c>
      <c r="G52" s="211">
        <v>0</v>
      </c>
      <c r="H52" s="211">
        <v>0</v>
      </c>
      <c r="I52" s="211">
        <f t="shared" si="1"/>
        <v>0</v>
      </c>
      <c r="J52" s="211"/>
      <c r="K52" s="212"/>
      <c r="L52" s="211">
        <f t="shared" si="2"/>
        <v>0</v>
      </c>
      <c r="M52" s="211"/>
      <c r="N52" s="211">
        <f t="shared" si="3"/>
        <v>0</v>
      </c>
      <c r="O52" s="211">
        <f t="shared" si="4"/>
        <v>0</v>
      </c>
      <c r="P52" s="211">
        <f t="shared" si="5"/>
        <v>0</v>
      </c>
      <c r="Q52" s="213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4"/>
      <c r="DF52" s="214"/>
      <c r="DG52" s="214"/>
      <c r="DH52" s="214"/>
      <c r="DI52" s="214"/>
      <c r="DJ52" s="214"/>
      <c r="DK52" s="214"/>
      <c r="DL52" s="214"/>
      <c r="DM52" s="214"/>
      <c r="DN52" s="214"/>
      <c r="DO52" s="214"/>
      <c r="DP52" s="214"/>
      <c r="DQ52" s="214"/>
      <c r="DR52" s="214"/>
      <c r="DS52" s="214"/>
      <c r="DT52" s="214"/>
      <c r="DU52" s="214"/>
      <c r="DV52" s="214"/>
      <c r="DW52" s="214"/>
      <c r="DX52" s="214"/>
      <c r="DY52" s="214"/>
      <c r="DZ52" s="214"/>
      <c r="EA52" s="214"/>
      <c r="EB52" s="214"/>
      <c r="EC52" s="214"/>
    </row>
    <row r="53" spans="1:133" s="66" customFormat="1" hidden="1" x14ac:dyDescent="0.2">
      <c r="A53" s="208">
        <v>7937</v>
      </c>
      <c r="B53" s="209" t="s">
        <v>160</v>
      </c>
      <c r="C53" s="210" t="s">
        <v>161</v>
      </c>
      <c r="D53" s="211">
        <v>0</v>
      </c>
      <c r="E53" s="211">
        <v>0</v>
      </c>
      <c r="F53" s="211">
        <f t="shared" si="0"/>
        <v>0</v>
      </c>
      <c r="G53" s="211">
        <v>0</v>
      </c>
      <c r="H53" s="211">
        <v>0</v>
      </c>
      <c r="I53" s="211">
        <f t="shared" si="1"/>
        <v>0</v>
      </c>
      <c r="J53" s="211"/>
      <c r="K53" s="212"/>
      <c r="L53" s="211">
        <f t="shared" si="2"/>
        <v>0</v>
      </c>
      <c r="M53" s="211"/>
      <c r="N53" s="211">
        <f t="shared" si="3"/>
        <v>0</v>
      </c>
      <c r="O53" s="211">
        <f t="shared" si="4"/>
        <v>0</v>
      </c>
      <c r="P53" s="211">
        <f t="shared" si="5"/>
        <v>0</v>
      </c>
      <c r="Q53" s="213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4"/>
      <c r="DF53" s="214"/>
      <c r="DG53" s="214"/>
      <c r="DH53" s="214"/>
      <c r="DI53" s="214"/>
      <c r="DJ53" s="214"/>
      <c r="DK53" s="214"/>
      <c r="DL53" s="214"/>
      <c r="DM53" s="214"/>
      <c r="DN53" s="214"/>
      <c r="DO53" s="214"/>
      <c r="DP53" s="214"/>
      <c r="DQ53" s="214"/>
      <c r="DR53" s="214"/>
      <c r="DS53" s="214"/>
      <c r="DT53" s="214"/>
      <c r="DU53" s="214"/>
      <c r="DV53" s="214"/>
      <c r="DW53" s="214"/>
      <c r="DX53" s="214"/>
      <c r="DY53" s="214"/>
      <c r="DZ53" s="214"/>
      <c r="EA53" s="214"/>
      <c r="EB53" s="214"/>
      <c r="EC53" s="214"/>
    </row>
    <row r="54" spans="1:133" s="66" customFormat="1" hidden="1" x14ac:dyDescent="0.2">
      <c r="A54" s="208">
        <v>7937</v>
      </c>
      <c r="B54" s="209" t="s">
        <v>162</v>
      </c>
      <c r="C54" s="210" t="s">
        <v>163</v>
      </c>
      <c r="D54" s="211">
        <v>0</v>
      </c>
      <c r="E54" s="211">
        <v>0</v>
      </c>
      <c r="F54" s="211">
        <f t="shared" si="0"/>
        <v>0</v>
      </c>
      <c r="G54" s="211">
        <v>0</v>
      </c>
      <c r="H54" s="211">
        <v>0</v>
      </c>
      <c r="I54" s="211">
        <f t="shared" si="1"/>
        <v>0</v>
      </c>
      <c r="J54" s="211"/>
      <c r="K54" s="212"/>
      <c r="L54" s="211">
        <f t="shared" si="2"/>
        <v>0</v>
      </c>
      <c r="M54" s="211"/>
      <c r="N54" s="211">
        <f t="shared" si="3"/>
        <v>0</v>
      </c>
      <c r="O54" s="211">
        <f t="shared" si="4"/>
        <v>0</v>
      </c>
      <c r="P54" s="211">
        <f t="shared" si="5"/>
        <v>0</v>
      </c>
      <c r="Q54" s="213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4"/>
      <c r="DF54" s="214"/>
      <c r="DG54" s="214"/>
      <c r="DH54" s="214"/>
      <c r="DI54" s="214"/>
      <c r="DJ54" s="214"/>
      <c r="DK54" s="214"/>
      <c r="DL54" s="214"/>
      <c r="DM54" s="214"/>
      <c r="DN54" s="214"/>
      <c r="DO54" s="214"/>
      <c r="DP54" s="214"/>
      <c r="DQ54" s="214"/>
      <c r="DR54" s="214"/>
      <c r="DS54" s="214"/>
      <c r="DT54" s="214"/>
      <c r="DU54" s="214"/>
      <c r="DV54" s="214"/>
      <c r="DW54" s="214"/>
      <c r="DX54" s="214"/>
      <c r="DY54" s="214"/>
      <c r="DZ54" s="214"/>
      <c r="EA54" s="214"/>
      <c r="EB54" s="214"/>
      <c r="EC54" s="214"/>
    </row>
    <row r="55" spans="1:133" s="66" customFormat="1" hidden="1" x14ac:dyDescent="0.2">
      <c r="A55" s="208">
        <v>7937</v>
      </c>
      <c r="B55" s="209" t="s">
        <v>164</v>
      </c>
      <c r="C55" s="210" t="s">
        <v>165</v>
      </c>
      <c r="D55" s="211">
        <v>0</v>
      </c>
      <c r="E55" s="211">
        <v>0</v>
      </c>
      <c r="F55" s="211">
        <f t="shared" si="0"/>
        <v>0</v>
      </c>
      <c r="G55" s="211">
        <v>0</v>
      </c>
      <c r="H55" s="211">
        <v>0</v>
      </c>
      <c r="I55" s="211">
        <f t="shared" si="1"/>
        <v>0</v>
      </c>
      <c r="J55" s="211"/>
      <c r="K55" s="212"/>
      <c r="L55" s="211">
        <f t="shared" si="2"/>
        <v>0</v>
      </c>
      <c r="M55" s="211"/>
      <c r="N55" s="211">
        <f t="shared" si="3"/>
        <v>0</v>
      </c>
      <c r="O55" s="211">
        <f t="shared" si="4"/>
        <v>0</v>
      </c>
      <c r="P55" s="211">
        <f t="shared" si="5"/>
        <v>0</v>
      </c>
      <c r="Q55" s="213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4"/>
      <c r="DF55" s="214"/>
      <c r="DG55" s="214"/>
      <c r="DH55" s="214"/>
      <c r="DI55" s="214"/>
      <c r="DJ55" s="214"/>
      <c r="DK55" s="214"/>
      <c r="DL55" s="214"/>
      <c r="DM55" s="214"/>
      <c r="DN55" s="214"/>
      <c r="DO55" s="214"/>
      <c r="DP55" s="214"/>
      <c r="DQ55" s="214"/>
      <c r="DR55" s="214"/>
      <c r="DS55" s="214"/>
      <c r="DT55" s="214"/>
      <c r="DU55" s="214"/>
      <c r="DV55" s="214"/>
      <c r="DW55" s="214"/>
      <c r="DX55" s="214"/>
      <c r="DY55" s="214"/>
      <c r="DZ55" s="214"/>
      <c r="EA55" s="214"/>
      <c r="EB55" s="214"/>
      <c r="EC55" s="214"/>
    </row>
    <row r="56" spans="1:133" s="66" customFormat="1" x14ac:dyDescent="0.2">
      <c r="A56" s="208">
        <v>7937</v>
      </c>
      <c r="B56" s="209" t="s">
        <v>166</v>
      </c>
      <c r="C56" s="210" t="s">
        <v>167</v>
      </c>
      <c r="D56" s="211">
        <v>1000</v>
      </c>
      <c r="E56" s="211">
        <v>0</v>
      </c>
      <c r="F56" s="211">
        <f t="shared" si="0"/>
        <v>1000</v>
      </c>
      <c r="G56" s="211">
        <v>1000</v>
      </c>
      <c r="H56" s="211">
        <v>0</v>
      </c>
      <c r="I56" s="211">
        <f t="shared" si="1"/>
        <v>1000</v>
      </c>
      <c r="J56" s="211"/>
      <c r="K56" s="212"/>
      <c r="L56" s="211">
        <f t="shared" si="2"/>
        <v>0</v>
      </c>
      <c r="M56" s="211"/>
      <c r="N56" s="211">
        <f t="shared" si="3"/>
        <v>0</v>
      </c>
      <c r="O56" s="211">
        <f t="shared" si="4"/>
        <v>0</v>
      </c>
      <c r="P56" s="211">
        <f t="shared" si="5"/>
        <v>0</v>
      </c>
      <c r="Q56" s="213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4"/>
      <c r="DF56" s="214"/>
      <c r="DG56" s="214"/>
      <c r="DH56" s="214"/>
      <c r="DI56" s="214"/>
      <c r="DJ56" s="214"/>
      <c r="DK56" s="214"/>
      <c r="DL56" s="214"/>
      <c r="DM56" s="214"/>
      <c r="DN56" s="214"/>
      <c r="DO56" s="214"/>
      <c r="DP56" s="214"/>
      <c r="DQ56" s="214"/>
      <c r="DR56" s="214"/>
      <c r="DS56" s="214"/>
      <c r="DT56" s="214"/>
      <c r="DU56" s="214"/>
      <c r="DV56" s="214"/>
      <c r="DW56" s="214"/>
      <c r="DX56" s="214"/>
      <c r="DY56" s="214"/>
      <c r="DZ56" s="214"/>
      <c r="EA56" s="214"/>
      <c r="EB56" s="214"/>
      <c r="EC56" s="214"/>
    </row>
    <row r="57" spans="1:133" s="66" customFormat="1" hidden="1" x14ac:dyDescent="0.2">
      <c r="A57" s="208">
        <v>7937</v>
      </c>
      <c r="B57" s="209" t="s">
        <v>168</v>
      </c>
      <c r="C57" s="210" t="s">
        <v>169</v>
      </c>
      <c r="D57" s="211">
        <v>0</v>
      </c>
      <c r="E57" s="211">
        <v>0</v>
      </c>
      <c r="F57" s="211">
        <f t="shared" si="0"/>
        <v>0</v>
      </c>
      <c r="G57" s="211">
        <v>0</v>
      </c>
      <c r="H57" s="211">
        <v>0</v>
      </c>
      <c r="I57" s="211">
        <f t="shared" si="1"/>
        <v>0</v>
      </c>
      <c r="J57" s="211"/>
      <c r="K57" s="212"/>
      <c r="L57" s="211">
        <f t="shared" si="2"/>
        <v>0</v>
      </c>
      <c r="M57" s="211"/>
      <c r="N57" s="211">
        <f t="shared" si="3"/>
        <v>0</v>
      </c>
      <c r="O57" s="211">
        <f t="shared" si="4"/>
        <v>0</v>
      </c>
      <c r="P57" s="211">
        <f t="shared" si="5"/>
        <v>0</v>
      </c>
      <c r="Q57" s="213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4"/>
      <c r="DF57" s="214"/>
      <c r="DG57" s="214"/>
      <c r="DH57" s="214"/>
      <c r="DI57" s="214"/>
      <c r="DJ57" s="214"/>
      <c r="DK57" s="214"/>
      <c r="DL57" s="214"/>
      <c r="DM57" s="214"/>
      <c r="DN57" s="214"/>
      <c r="DO57" s="214"/>
      <c r="DP57" s="214"/>
      <c r="DQ57" s="214"/>
      <c r="DR57" s="214"/>
      <c r="DS57" s="214"/>
      <c r="DT57" s="214"/>
      <c r="DU57" s="214"/>
      <c r="DV57" s="214"/>
      <c r="DW57" s="214"/>
      <c r="DX57" s="214"/>
      <c r="DY57" s="214"/>
      <c r="DZ57" s="214"/>
      <c r="EA57" s="214"/>
      <c r="EB57" s="214"/>
      <c r="EC57" s="214"/>
    </row>
    <row r="58" spans="1:133" s="66" customFormat="1" hidden="1" x14ac:dyDescent="0.2">
      <c r="A58" s="208">
        <v>7937</v>
      </c>
      <c r="B58" s="209" t="s">
        <v>170</v>
      </c>
      <c r="C58" s="210" t="s">
        <v>171</v>
      </c>
      <c r="D58" s="211">
        <v>0</v>
      </c>
      <c r="E58" s="211">
        <v>0</v>
      </c>
      <c r="F58" s="211">
        <f t="shared" si="0"/>
        <v>0</v>
      </c>
      <c r="G58" s="211">
        <v>0</v>
      </c>
      <c r="H58" s="211">
        <v>0</v>
      </c>
      <c r="I58" s="211">
        <f t="shared" si="1"/>
        <v>0</v>
      </c>
      <c r="J58" s="211"/>
      <c r="K58" s="212"/>
      <c r="L58" s="211">
        <f t="shared" si="2"/>
        <v>0</v>
      </c>
      <c r="M58" s="211"/>
      <c r="N58" s="211">
        <f t="shared" si="3"/>
        <v>0</v>
      </c>
      <c r="O58" s="211">
        <f t="shared" si="4"/>
        <v>0</v>
      </c>
      <c r="P58" s="211">
        <f t="shared" si="5"/>
        <v>0</v>
      </c>
      <c r="Q58" s="213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4"/>
      <c r="DF58" s="214"/>
      <c r="DG58" s="214"/>
      <c r="DH58" s="214"/>
      <c r="DI58" s="214"/>
      <c r="DJ58" s="214"/>
      <c r="DK58" s="214"/>
      <c r="DL58" s="214"/>
      <c r="DM58" s="214"/>
      <c r="DN58" s="214"/>
      <c r="DO58" s="214"/>
      <c r="DP58" s="214"/>
      <c r="DQ58" s="214"/>
      <c r="DR58" s="214"/>
      <c r="DS58" s="214"/>
      <c r="DT58" s="214"/>
      <c r="DU58" s="214"/>
      <c r="DV58" s="214"/>
      <c r="DW58" s="214"/>
      <c r="DX58" s="214"/>
      <c r="DY58" s="214"/>
      <c r="DZ58" s="214"/>
      <c r="EA58" s="214"/>
      <c r="EB58" s="214"/>
      <c r="EC58" s="214"/>
    </row>
    <row r="59" spans="1:133" s="66" customFormat="1" hidden="1" x14ac:dyDescent="0.2">
      <c r="A59" s="208">
        <v>7937</v>
      </c>
      <c r="B59" s="209" t="s">
        <v>172</v>
      </c>
      <c r="C59" s="210" t="s">
        <v>173</v>
      </c>
      <c r="D59" s="211">
        <v>0</v>
      </c>
      <c r="E59" s="211">
        <v>0</v>
      </c>
      <c r="F59" s="211">
        <f t="shared" si="0"/>
        <v>0</v>
      </c>
      <c r="G59" s="211">
        <v>0</v>
      </c>
      <c r="H59" s="211">
        <v>0</v>
      </c>
      <c r="I59" s="211">
        <f t="shared" si="1"/>
        <v>0</v>
      </c>
      <c r="J59" s="211"/>
      <c r="K59" s="212"/>
      <c r="L59" s="211">
        <f t="shared" si="2"/>
        <v>0</v>
      </c>
      <c r="M59" s="211"/>
      <c r="N59" s="211">
        <f t="shared" si="3"/>
        <v>0</v>
      </c>
      <c r="O59" s="211">
        <f t="shared" si="4"/>
        <v>0</v>
      </c>
      <c r="P59" s="211">
        <f t="shared" si="5"/>
        <v>0</v>
      </c>
      <c r="Q59" s="213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4"/>
      <c r="DF59" s="214"/>
      <c r="DG59" s="214"/>
      <c r="DH59" s="214"/>
      <c r="DI59" s="214"/>
      <c r="DJ59" s="214"/>
      <c r="DK59" s="214"/>
      <c r="DL59" s="214"/>
      <c r="DM59" s="214"/>
      <c r="DN59" s="214"/>
      <c r="DO59" s="214"/>
      <c r="DP59" s="214"/>
      <c r="DQ59" s="214"/>
      <c r="DR59" s="214"/>
      <c r="DS59" s="214"/>
      <c r="DT59" s="214"/>
      <c r="DU59" s="214"/>
      <c r="DV59" s="214"/>
      <c r="DW59" s="214"/>
      <c r="DX59" s="214"/>
      <c r="DY59" s="214"/>
      <c r="DZ59" s="214"/>
      <c r="EA59" s="214"/>
      <c r="EB59" s="214"/>
      <c r="EC59" s="214"/>
    </row>
    <row r="60" spans="1:133" s="66" customFormat="1" x14ac:dyDescent="0.2">
      <c r="A60" s="208">
        <v>7937</v>
      </c>
      <c r="B60" s="209" t="s">
        <v>174</v>
      </c>
      <c r="C60" s="210" t="s">
        <v>175</v>
      </c>
      <c r="D60" s="211">
        <v>1500</v>
      </c>
      <c r="E60" s="211">
        <v>0</v>
      </c>
      <c r="F60" s="211">
        <f t="shared" si="0"/>
        <v>1500</v>
      </c>
      <c r="G60" s="211">
        <v>1500</v>
      </c>
      <c r="H60" s="211">
        <v>0</v>
      </c>
      <c r="I60" s="211">
        <f t="shared" si="1"/>
        <v>1500</v>
      </c>
      <c r="J60" s="211"/>
      <c r="K60" s="212"/>
      <c r="L60" s="211">
        <f t="shared" si="2"/>
        <v>0</v>
      </c>
      <c r="M60" s="211"/>
      <c r="N60" s="211">
        <f t="shared" si="3"/>
        <v>0</v>
      </c>
      <c r="O60" s="211">
        <f t="shared" si="4"/>
        <v>0</v>
      </c>
      <c r="P60" s="211">
        <f t="shared" si="5"/>
        <v>0</v>
      </c>
      <c r="Q60" s="213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4"/>
      <c r="DF60" s="214"/>
      <c r="DG60" s="214"/>
      <c r="DH60" s="214"/>
      <c r="DI60" s="214"/>
      <c r="DJ60" s="214"/>
      <c r="DK60" s="214"/>
      <c r="DL60" s="214"/>
      <c r="DM60" s="214"/>
      <c r="DN60" s="214"/>
      <c r="DO60" s="214"/>
      <c r="DP60" s="214"/>
      <c r="DQ60" s="214"/>
      <c r="DR60" s="214"/>
      <c r="DS60" s="214"/>
      <c r="DT60" s="214"/>
      <c r="DU60" s="214"/>
      <c r="DV60" s="214"/>
      <c r="DW60" s="214"/>
      <c r="DX60" s="214"/>
      <c r="DY60" s="214"/>
      <c r="DZ60" s="214"/>
      <c r="EA60" s="214"/>
      <c r="EB60" s="214"/>
      <c r="EC60" s="214"/>
    </row>
    <row r="61" spans="1:133" s="66" customFormat="1" hidden="1" x14ac:dyDescent="0.2">
      <c r="A61" s="208">
        <v>7937</v>
      </c>
      <c r="B61" s="209" t="s">
        <v>176</v>
      </c>
      <c r="C61" s="210" t="s">
        <v>177</v>
      </c>
      <c r="D61" s="211">
        <v>0</v>
      </c>
      <c r="E61" s="211">
        <v>0</v>
      </c>
      <c r="F61" s="211">
        <f t="shared" si="0"/>
        <v>0</v>
      </c>
      <c r="G61" s="211">
        <v>0</v>
      </c>
      <c r="H61" s="211">
        <v>0</v>
      </c>
      <c r="I61" s="211">
        <f t="shared" si="1"/>
        <v>0</v>
      </c>
      <c r="J61" s="211"/>
      <c r="K61" s="212"/>
      <c r="L61" s="211">
        <f t="shared" si="2"/>
        <v>0</v>
      </c>
      <c r="M61" s="211"/>
      <c r="N61" s="211">
        <f t="shared" si="3"/>
        <v>0</v>
      </c>
      <c r="O61" s="211">
        <f t="shared" si="4"/>
        <v>0</v>
      </c>
      <c r="P61" s="211">
        <f t="shared" si="5"/>
        <v>0</v>
      </c>
      <c r="Q61" s="213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4"/>
      <c r="DF61" s="214"/>
      <c r="DG61" s="214"/>
      <c r="DH61" s="214"/>
      <c r="DI61" s="214"/>
      <c r="DJ61" s="214"/>
      <c r="DK61" s="214"/>
      <c r="DL61" s="214"/>
      <c r="DM61" s="214"/>
      <c r="DN61" s="214"/>
      <c r="DO61" s="214"/>
      <c r="DP61" s="214"/>
      <c r="DQ61" s="214"/>
      <c r="DR61" s="214"/>
      <c r="DS61" s="214"/>
      <c r="DT61" s="214"/>
      <c r="DU61" s="214"/>
      <c r="DV61" s="214"/>
      <c r="DW61" s="214"/>
      <c r="DX61" s="214"/>
      <c r="DY61" s="214"/>
      <c r="DZ61" s="214"/>
      <c r="EA61" s="214"/>
      <c r="EB61" s="214"/>
      <c r="EC61" s="214"/>
    </row>
    <row r="62" spans="1:133" s="66" customFormat="1" hidden="1" x14ac:dyDescent="0.2">
      <c r="A62" s="208">
        <v>7937</v>
      </c>
      <c r="B62" s="209" t="s">
        <v>178</v>
      </c>
      <c r="C62" s="210" t="s">
        <v>179</v>
      </c>
      <c r="D62" s="211">
        <v>0</v>
      </c>
      <c r="E62" s="211">
        <v>0</v>
      </c>
      <c r="F62" s="211">
        <f t="shared" si="0"/>
        <v>0</v>
      </c>
      <c r="G62" s="211">
        <v>0</v>
      </c>
      <c r="H62" s="211">
        <v>0</v>
      </c>
      <c r="I62" s="211">
        <f t="shared" si="1"/>
        <v>0</v>
      </c>
      <c r="J62" s="211"/>
      <c r="K62" s="212"/>
      <c r="L62" s="211">
        <f t="shared" si="2"/>
        <v>0</v>
      </c>
      <c r="M62" s="211"/>
      <c r="N62" s="211">
        <f t="shared" si="3"/>
        <v>0</v>
      </c>
      <c r="O62" s="211">
        <f t="shared" si="4"/>
        <v>0</v>
      </c>
      <c r="P62" s="211">
        <f t="shared" si="5"/>
        <v>0</v>
      </c>
      <c r="Q62" s="213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4"/>
      <c r="DF62" s="214"/>
      <c r="DG62" s="214"/>
      <c r="DH62" s="214"/>
      <c r="DI62" s="214"/>
      <c r="DJ62" s="214"/>
      <c r="DK62" s="214"/>
      <c r="DL62" s="214"/>
      <c r="DM62" s="214"/>
      <c r="DN62" s="214"/>
      <c r="DO62" s="214"/>
      <c r="DP62" s="214"/>
      <c r="DQ62" s="214"/>
      <c r="DR62" s="214"/>
      <c r="DS62" s="214"/>
      <c r="DT62" s="214"/>
      <c r="DU62" s="214"/>
      <c r="DV62" s="214"/>
      <c r="DW62" s="214"/>
      <c r="DX62" s="214"/>
      <c r="DY62" s="214"/>
      <c r="DZ62" s="214"/>
      <c r="EA62" s="214"/>
      <c r="EB62" s="214"/>
      <c r="EC62" s="214"/>
    </row>
    <row r="63" spans="1:133" s="66" customFormat="1" hidden="1" x14ac:dyDescent="0.2">
      <c r="A63" s="208">
        <v>7937</v>
      </c>
      <c r="B63" s="209" t="s">
        <v>180</v>
      </c>
      <c r="C63" s="210" t="s">
        <v>181</v>
      </c>
      <c r="D63" s="211">
        <v>0</v>
      </c>
      <c r="E63" s="211">
        <v>0</v>
      </c>
      <c r="F63" s="211">
        <f t="shared" si="0"/>
        <v>0</v>
      </c>
      <c r="G63" s="211">
        <v>0</v>
      </c>
      <c r="H63" s="211">
        <v>0</v>
      </c>
      <c r="I63" s="211">
        <f t="shared" si="1"/>
        <v>0</v>
      </c>
      <c r="J63" s="211"/>
      <c r="K63" s="212"/>
      <c r="L63" s="211">
        <f t="shared" si="2"/>
        <v>0</v>
      </c>
      <c r="M63" s="211"/>
      <c r="N63" s="211">
        <f t="shared" si="3"/>
        <v>0</v>
      </c>
      <c r="O63" s="211">
        <f t="shared" si="4"/>
        <v>0</v>
      </c>
      <c r="P63" s="211">
        <f t="shared" si="5"/>
        <v>0</v>
      </c>
      <c r="Q63" s="213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4"/>
      <c r="DF63" s="214"/>
      <c r="DG63" s="214"/>
      <c r="DH63" s="214"/>
      <c r="DI63" s="214"/>
      <c r="DJ63" s="214"/>
      <c r="DK63" s="214"/>
      <c r="DL63" s="214"/>
      <c r="DM63" s="214"/>
      <c r="DN63" s="214"/>
      <c r="DO63" s="214"/>
      <c r="DP63" s="214"/>
      <c r="DQ63" s="214"/>
      <c r="DR63" s="214"/>
      <c r="DS63" s="214"/>
      <c r="DT63" s="214"/>
      <c r="DU63" s="214"/>
      <c r="DV63" s="214"/>
      <c r="DW63" s="214"/>
      <c r="DX63" s="214"/>
      <c r="DY63" s="214"/>
      <c r="DZ63" s="214"/>
      <c r="EA63" s="214"/>
      <c r="EB63" s="214"/>
      <c r="EC63" s="214"/>
    </row>
    <row r="64" spans="1:133" s="66" customFormat="1" hidden="1" x14ac:dyDescent="0.2">
      <c r="A64" s="208">
        <v>7937</v>
      </c>
      <c r="B64" s="209" t="s">
        <v>182</v>
      </c>
      <c r="C64" s="210" t="s">
        <v>183</v>
      </c>
      <c r="D64" s="211">
        <v>0</v>
      </c>
      <c r="E64" s="211">
        <v>0</v>
      </c>
      <c r="F64" s="211">
        <f t="shared" si="0"/>
        <v>0</v>
      </c>
      <c r="G64" s="211">
        <v>0</v>
      </c>
      <c r="H64" s="211">
        <v>0</v>
      </c>
      <c r="I64" s="211">
        <f t="shared" si="1"/>
        <v>0</v>
      </c>
      <c r="J64" s="211"/>
      <c r="K64" s="212"/>
      <c r="L64" s="211">
        <f t="shared" si="2"/>
        <v>0</v>
      </c>
      <c r="M64" s="211"/>
      <c r="N64" s="211">
        <f t="shared" si="3"/>
        <v>0</v>
      </c>
      <c r="O64" s="211">
        <f t="shared" si="4"/>
        <v>0</v>
      </c>
      <c r="P64" s="211">
        <f t="shared" si="5"/>
        <v>0</v>
      </c>
      <c r="Q64" s="213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4"/>
      <c r="DF64" s="214"/>
      <c r="DG64" s="214"/>
      <c r="DH64" s="214"/>
      <c r="DI64" s="214"/>
      <c r="DJ64" s="214"/>
      <c r="DK64" s="214"/>
      <c r="DL64" s="214"/>
      <c r="DM64" s="214"/>
      <c r="DN64" s="214"/>
      <c r="DO64" s="214"/>
      <c r="DP64" s="214"/>
      <c r="DQ64" s="214"/>
      <c r="DR64" s="214"/>
      <c r="DS64" s="214"/>
      <c r="DT64" s="214"/>
      <c r="DU64" s="214"/>
      <c r="DV64" s="214"/>
      <c r="DW64" s="214"/>
      <c r="DX64" s="214"/>
      <c r="DY64" s="214"/>
      <c r="DZ64" s="214"/>
      <c r="EA64" s="214"/>
      <c r="EB64" s="214"/>
      <c r="EC64" s="214"/>
    </row>
    <row r="65" spans="1:133" s="66" customFormat="1" hidden="1" x14ac:dyDescent="0.2">
      <c r="A65" s="208">
        <v>7937</v>
      </c>
      <c r="B65" s="209" t="s">
        <v>184</v>
      </c>
      <c r="C65" s="210" t="s">
        <v>185</v>
      </c>
      <c r="D65" s="211">
        <v>0</v>
      </c>
      <c r="E65" s="211">
        <v>0</v>
      </c>
      <c r="F65" s="211">
        <f t="shared" si="0"/>
        <v>0</v>
      </c>
      <c r="G65" s="211">
        <v>0</v>
      </c>
      <c r="H65" s="211">
        <v>0</v>
      </c>
      <c r="I65" s="211">
        <f t="shared" si="1"/>
        <v>0</v>
      </c>
      <c r="J65" s="211"/>
      <c r="K65" s="212"/>
      <c r="L65" s="211">
        <f t="shared" si="2"/>
        <v>0</v>
      </c>
      <c r="M65" s="211"/>
      <c r="N65" s="211">
        <f t="shared" si="3"/>
        <v>0</v>
      </c>
      <c r="O65" s="211">
        <f t="shared" si="4"/>
        <v>0</v>
      </c>
      <c r="P65" s="211">
        <f t="shared" si="5"/>
        <v>0</v>
      </c>
      <c r="Q65" s="213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4"/>
      <c r="DF65" s="214"/>
      <c r="DG65" s="214"/>
      <c r="DH65" s="214"/>
      <c r="DI65" s="214"/>
      <c r="DJ65" s="214"/>
      <c r="DK65" s="214"/>
      <c r="DL65" s="214"/>
      <c r="DM65" s="214"/>
      <c r="DN65" s="214"/>
      <c r="DO65" s="214"/>
      <c r="DP65" s="214"/>
      <c r="DQ65" s="214"/>
      <c r="DR65" s="214"/>
      <c r="DS65" s="214"/>
      <c r="DT65" s="214"/>
      <c r="DU65" s="214"/>
      <c r="DV65" s="214"/>
      <c r="DW65" s="214"/>
      <c r="DX65" s="214"/>
      <c r="DY65" s="214"/>
      <c r="DZ65" s="214"/>
      <c r="EA65" s="214"/>
      <c r="EB65" s="214"/>
      <c r="EC65" s="214"/>
    </row>
    <row r="66" spans="1:133" s="66" customFormat="1" hidden="1" x14ac:dyDescent="0.2">
      <c r="A66" s="208">
        <v>7937</v>
      </c>
      <c r="B66" s="209" t="s">
        <v>186</v>
      </c>
      <c r="C66" s="210" t="s">
        <v>187</v>
      </c>
      <c r="D66" s="211">
        <v>0</v>
      </c>
      <c r="E66" s="211">
        <v>0</v>
      </c>
      <c r="F66" s="211">
        <f t="shared" si="0"/>
        <v>0</v>
      </c>
      <c r="G66" s="211">
        <v>0</v>
      </c>
      <c r="H66" s="211">
        <v>0</v>
      </c>
      <c r="I66" s="211">
        <f t="shared" si="1"/>
        <v>0</v>
      </c>
      <c r="J66" s="211"/>
      <c r="K66" s="212"/>
      <c r="L66" s="211">
        <f t="shared" si="2"/>
        <v>0</v>
      </c>
      <c r="M66" s="211"/>
      <c r="N66" s="211">
        <f t="shared" si="3"/>
        <v>0</v>
      </c>
      <c r="O66" s="211">
        <f t="shared" si="4"/>
        <v>0</v>
      </c>
      <c r="P66" s="211">
        <f t="shared" si="5"/>
        <v>0</v>
      </c>
      <c r="Q66" s="213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4"/>
      <c r="DF66" s="214"/>
      <c r="DG66" s="214"/>
      <c r="DH66" s="214"/>
      <c r="DI66" s="214"/>
      <c r="DJ66" s="214"/>
      <c r="DK66" s="214"/>
      <c r="DL66" s="214"/>
      <c r="DM66" s="214"/>
      <c r="DN66" s="214"/>
      <c r="DO66" s="214"/>
      <c r="DP66" s="214"/>
      <c r="DQ66" s="214"/>
      <c r="DR66" s="214"/>
      <c r="DS66" s="214"/>
      <c r="DT66" s="214"/>
      <c r="DU66" s="214"/>
      <c r="DV66" s="214"/>
      <c r="DW66" s="214"/>
      <c r="DX66" s="214"/>
      <c r="DY66" s="214"/>
      <c r="DZ66" s="214"/>
      <c r="EA66" s="214"/>
      <c r="EB66" s="214"/>
      <c r="EC66" s="214"/>
    </row>
    <row r="67" spans="1:133" s="66" customFormat="1" hidden="1" x14ac:dyDescent="0.2">
      <c r="A67" s="208">
        <v>7937</v>
      </c>
      <c r="B67" s="209" t="s">
        <v>188</v>
      </c>
      <c r="C67" s="210" t="s">
        <v>189</v>
      </c>
      <c r="D67" s="211">
        <v>0</v>
      </c>
      <c r="E67" s="211">
        <v>0</v>
      </c>
      <c r="F67" s="211">
        <f t="shared" si="0"/>
        <v>0</v>
      </c>
      <c r="G67" s="211">
        <v>0</v>
      </c>
      <c r="H67" s="211">
        <v>0</v>
      </c>
      <c r="I67" s="211">
        <f t="shared" si="1"/>
        <v>0</v>
      </c>
      <c r="J67" s="211"/>
      <c r="K67" s="212"/>
      <c r="L67" s="211">
        <f t="shared" si="2"/>
        <v>0</v>
      </c>
      <c r="M67" s="211"/>
      <c r="N67" s="211">
        <f t="shared" si="3"/>
        <v>0</v>
      </c>
      <c r="O67" s="211">
        <f t="shared" si="4"/>
        <v>0</v>
      </c>
      <c r="P67" s="211">
        <f t="shared" si="5"/>
        <v>0</v>
      </c>
      <c r="Q67" s="213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4"/>
      <c r="DF67" s="214"/>
      <c r="DG67" s="214"/>
      <c r="DH67" s="214"/>
      <c r="DI67" s="214"/>
      <c r="DJ67" s="214"/>
      <c r="DK67" s="214"/>
      <c r="DL67" s="214"/>
      <c r="DM67" s="214"/>
      <c r="DN67" s="214"/>
      <c r="DO67" s="214"/>
      <c r="DP67" s="214"/>
      <c r="DQ67" s="214"/>
      <c r="DR67" s="214"/>
      <c r="DS67" s="214"/>
      <c r="DT67" s="214"/>
      <c r="DU67" s="214"/>
      <c r="DV67" s="214"/>
      <c r="DW67" s="214"/>
      <c r="DX67" s="214"/>
      <c r="DY67" s="214"/>
      <c r="DZ67" s="214"/>
      <c r="EA67" s="214"/>
      <c r="EB67" s="214"/>
      <c r="EC67" s="214"/>
    </row>
    <row r="68" spans="1:133" s="66" customFormat="1" hidden="1" x14ac:dyDescent="0.2">
      <c r="A68" s="208">
        <v>7937</v>
      </c>
      <c r="B68" s="209" t="s">
        <v>190</v>
      </c>
      <c r="C68" s="210" t="s">
        <v>191</v>
      </c>
      <c r="D68" s="211">
        <v>0</v>
      </c>
      <c r="E68" s="211">
        <v>0</v>
      </c>
      <c r="F68" s="211">
        <f t="shared" si="0"/>
        <v>0</v>
      </c>
      <c r="G68" s="211">
        <v>0</v>
      </c>
      <c r="H68" s="211">
        <v>0</v>
      </c>
      <c r="I68" s="211">
        <f t="shared" si="1"/>
        <v>0</v>
      </c>
      <c r="J68" s="211"/>
      <c r="K68" s="212"/>
      <c r="L68" s="211">
        <f t="shared" si="2"/>
        <v>0</v>
      </c>
      <c r="M68" s="211"/>
      <c r="N68" s="211">
        <f t="shared" si="3"/>
        <v>0</v>
      </c>
      <c r="O68" s="211">
        <f t="shared" si="4"/>
        <v>0</v>
      </c>
      <c r="P68" s="211">
        <f t="shared" si="5"/>
        <v>0</v>
      </c>
      <c r="Q68" s="213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4"/>
      <c r="DF68" s="214"/>
      <c r="DG68" s="214"/>
      <c r="DH68" s="214"/>
      <c r="DI68" s="214"/>
      <c r="DJ68" s="214"/>
      <c r="DK68" s="214"/>
      <c r="DL68" s="214"/>
      <c r="DM68" s="214"/>
      <c r="DN68" s="214"/>
      <c r="DO68" s="214"/>
      <c r="DP68" s="214"/>
      <c r="DQ68" s="214"/>
      <c r="DR68" s="214"/>
      <c r="DS68" s="214"/>
      <c r="DT68" s="214"/>
      <c r="DU68" s="214"/>
      <c r="DV68" s="214"/>
      <c r="DW68" s="214"/>
      <c r="DX68" s="214"/>
      <c r="DY68" s="214"/>
      <c r="DZ68" s="214"/>
      <c r="EA68" s="214"/>
      <c r="EB68" s="214"/>
      <c r="EC68" s="214"/>
    </row>
    <row r="69" spans="1:133" s="66" customFormat="1" x14ac:dyDescent="0.2">
      <c r="A69" s="208">
        <v>7937</v>
      </c>
      <c r="B69" s="209" t="s">
        <v>192</v>
      </c>
      <c r="C69" s="210" t="s">
        <v>193</v>
      </c>
      <c r="D69" s="211">
        <v>0</v>
      </c>
      <c r="E69" s="211">
        <v>0</v>
      </c>
      <c r="F69" s="211">
        <f t="shared" si="0"/>
        <v>0</v>
      </c>
      <c r="G69" s="211">
        <v>0</v>
      </c>
      <c r="H69" s="211">
        <v>0</v>
      </c>
      <c r="I69" s="211">
        <f t="shared" si="1"/>
        <v>0</v>
      </c>
      <c r="J69" s="211"/>
      <c r="K69" s="212"/>
      <c r="L69" s="211">
        <f t="shared" si="2"/>
        <v>0</v>
      </c>
      <c r="M69" s="211"/>
      <c r="N69" s="211">
        <f t="shared" si="3"/>
        <v>0</v>
      </c>
      <c r="O69" s="211">
        <f t="shared" si="4"/>
        <v>0</v>
      </c>
      <c r="P69" s="211">
        <f t="shared" si="5"/>
        <v>0</v>
      </c>
      <c r="Q69" s="213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4"/>
      <c r="DF69" s="214"/>
      <c r="DG69" s="214"/>
      <c r="DH69" s="214"/>
      <c r="DI69" s="214"/>
      <c r="DJ69" s="214"/>
      <c r="DK69" s="214"/>
      <c r="DL69" s="214"/>
      <c r="DM69" s="214"/>
      <c r="DN69" s="214"/>
      <c r="DO69" s="214"/>
      <c r="DP69" s="214"/>
      <c r="DQ69" s="214"/>
      <c r="DR69" s="214"/>
      <c r="DS69" s="214"/>
      <c r="DT69" s="214"/>
      <c r="DU69" s="214"/>
      <c r="DV69" s="214"/>
      <c r="DW69" s="214"/>
      <c r="DX69" s="214"/>
      <c r="DY69" s="214"/>
      <c r="DZ69" s="214"/>
      <c r="EA69" s="214"/>
      <c r="EB69" s="214"/>
      <c r="EC69" s="214"/>
    </row>
    <row r="70" spans="1:133" s="66" customFormat="1" hidden="1" x14ac:dyDescent="0.2">
      <c r="A70" s="208">
        <v>7937</v>
      </c>
      <c r="B70" s="209" t="s">
        <v>194</v>
      </c>
      <c r="C70" s="210" t="s">
        <v>195</v>
      </c>
      <c r="D70" s="211">
        <v>0</v>
      </c>
      <c r="E70" s="211">
        <v>0</v>
      </c>
      <c r="F70" s="211">
        <f t="shared" si="0"/>
        <v>0</v>
      </c>
      <c r="G70" s="211">
        <v>0</v>
      </c>
      <c r="H70" s="211">
        <v>0</v>
      </c>
      <c r="I70" s="211">
        <f t="shared" si="1"/>
        <v>0</v>
      </c>
      <c r="J70" s="211"/>
      <c r="K70" s="212"/>
      <c r="L70" s="211">
        <f t="shared" si="2"/>
        <v>0</v>
      </c>
      <c r="M70" s="211"/>
      <c r="N70" s="211">
        <f t="shared" si="3"/>
        <v>0</v>
      </c>
      <c r="O70" s="211">
        <f t="shared" si="4"/>
        <v>0</v>
      </c>
      <c r="P70" s="211">
        <f t="shared" si="5"/>
        <v>0</v>
      </c>
      <c r="Q70" s="213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4"/>
      <c r="DF70" s="214"/>
      <c r="DG70" s="214"/>
      <c r="DH70" s="214"/>
      <c r="DI70" s="214"/>
      <c r="DJ70" s="214"/>
      <c r="DK70" s="214"/>
      <c r="DL70" s="214"/>
      <c r="DM70" s="214"/>
      <c r="DN70" s="214"/>
      <c r="DO70" s="214"/>
      <c r="DP70" s="214"/>
      <c r="DQ70" s="214"/>
      <c r="DR70" s="214"/>
      <c r="DS70" s="214"/>
      <c r="DT70" s="214"/>
      <c r="DU70" s="214"/>
      <c r="DV70" s="214"/>
      <c r="DW70" s="214"/>
      <c r="DX70" s="214"/>
      <c r="DY70" s="214"/>
      <c r="DZ70" s="214"/>
      <c r="EA70" s="214"/>
      <c r="EB70" s="214"/>
      <c r="EC70" s="214"/>
    </row>
    <row r="71" spans="1:133" s="66" customFormat="1" hidden="1" x14ac:dyDescent="0.2">
      <c r="A71" s="208">
        <v>7937</v>
      </c>
      <c r="B71" s="209" t="s">
        <v>196</v>
      </c>
      <c r="C71" s="210" t="s">
        <v>197</v>
      </c>
      <c r="D71" s="211">
        <v>0</v>
      </c>
      <c r="E71" s="211">
        <v>0</v>
      </c>
      <c r="F71" s="211">
        <f t="shared" si="0"/>
        <v>0</v>
      </c>
      <c r="G71" s="211">
        <v>0</v>
      </c>
      <c r="H71" s="211">
        <v>0</v>
      </c>
      <c r="I71" s="211">
        <f t="shared" si="1"/>
        <v>0</v>
      </c>
      <c r="J71" s="211"/>
      <c r="K71" s="212"/>
      <c r="L71" s="211">
        <f t="shared" si="2"/>
        <v>0</v>
      </c>
      <c r="M71" s="211"/>
      <c r="N71" s="211">
        <f t="shared" si="3"/>
        <v>0</v>
      </c>
      <c r="O71" s="211">
        <f t="shared" si="4"/>
        <v>0</v>
      </c>
      <c r="P71" s="211">
        <f t="shared" si="5"/>
        <v>0</v>
      </c>
      <c r="Q71" s="213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4"/>
      <c r="DF71" s="214"/>
      <c r="DG71" s="214"/>
      <c r="DH71" s="214"/>
      <c r="DI71" s="214"/>
      <c r="DJ71" s="214"/>
      <c r="DK71" s="214"/>
      <c r="DL71" s="214"/>
      <c r="DM71" s="214"/>
      <c r="DN71" s="214"/>
      <c r="DO71" s="214"/>
      <c r="DP71" s="214"/>
      <c r="DQ71" s="214"/>
      <c r="DR71" s="214"/>
      <c r="DS71" s="214"/>
      <c r="DT71" s="214"/>
      <c r="DU71" s="214"/>
      <c r="DV71" s="214"/>
      <c r="DW71" s="214"/>
      <c r="DX71" s="214"/>
      <c r="DY71" s="214"/>
      <c r="DZ71" s="214"/>
      <c r="EA71" s="214"/>
      <c r="EB71" s="214"/>
      <c r="EC71" s="214"/>
    </row>
    <row r="72" spans="1:133" s="66" customFormat="1" hidden="1" x14ac:dyDescent="0.2">
      <c r="A72" s="208">
        <v>7937</v>
      </c>
      <c r="B72" s="209" t="s">
        <v>198</v>
      </c>
      <c r="C72" s="210" t="s">
        <v>199</v>
      </c>
      <c r="D72" s="211">
        <v>0</v>
      </c>
      <c r="E72" s="211">
        <v>0</v>
      </c>
      <c r="F72" s="211">
        <f t="shared" ref="F72:F136" si="6">+D72+E72</f>
        <v>0</v>
      </c>
      <c r="G72" s="211">
        <v>0</v>
      </c>
      <c r="H72" s="211">
        <v>0</v>
      </c>
      <c r="I72" s="211">
        <f t="shared" ref="I72:I136" si="7">+G72+H72</f>
        <v>0</v>
      </c>
      <c r="J72" s="211"/>
      <c r="K72" s="212"/>
      <c r="L72" s="211">
        <f t="shared" ref="L72:L135" si="8">E72*100%</f>
        <v>0</v>
      </c>
      <c r="M72" s="211"/>
      <c r="N72" s="211">
        <f t="shared" ref="N72:N136" si="9">+L72+M72</f>
        <v>0</v>
      </c>
      <c r="O72" s="211">
        <f t="shared" ref="O72:O135" si="10">H72*100%</f>
        <v>0</v>
      </c>
      <c r="P72" s="211">
        <f t="shared" ref="P72:P136" si="11">+N72+O72</f>
        <v>0</v>
      </c>
      <c r="Q72" s="213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4"/>
      <c r="DF72" s="214"/>
      <c r="DG72" s="214"/>
      <c r="DH72" s="214"/>
      <c r="DI72" s="214"/>
      <c r="DJ72" s="214"/>
      <c r="DK72" s="214"/>
      <c r="DL72" s="214"/>
      <c r="DM72" s="214"/>
      <c r="DN72" s="214"/>
      <c r="DO72" s="214"/>
      <c r="DP72" s="214"/>
      <c r="DQ72" s="214"/>
      <c r="DR72" s="214"/>
      <c r="DS72" s="214"/>
      <c r="DT72" s="214"/>
      <c r="DU72" s="214"/>
      <c r="DV72" s="214"/>
      <c r="DW72" s="214"/>
      <c r="DX72" s="214"/>
      <c r="DY72" s="214"/>
      <c r="DZ72" s="214"/>
      <c r="EA72" s="214"/>
      <c r="EB72" s="214"/>
      <c r="EC72" s="214"/>
    </row>
    <row r="73" spans="1:133" s="66" customFormat="1" hidden="1" x14ac:dyDescent="0.2">
      <c r="A73" s="208">
        <v>7937</v>
      </c>
      <c r="B73" s="209" t="s">
        <v>200</v>
      </c>
      <c r="C73" s="210" t="s">
        <v>201</v>
      </c>
      <c r="D73" s="211">
        <v>0</v>
      </c>
      <c r="E73" s="211">
        <v>0</v>
      </c>
      <c r="F73" s="211">
        <f t="shared" si="6"/>
        <v>0</v>
      </c>
      <c r="G73" s="211">
        <v>0</v>
      </c>
      <c r="H73" s="211">
        <v>0</v>
      </c>
      <c r="I73" s="211">
        <f t="shared" si="7"/>
        <v>0</v>
      </c>
      <c r="J73" s="211"/>
      <c r="K73" s="212"/>
      <c r="L73" s="211">
        <f t="shared" si="8"/>
        <v>0</v>
      </c>
      <c r="M73" s="211"/>
      <c r="N73" s="211">
        <f t="shared" si="9"/>
        <v>0</v>
      </c>
      <c r="O73" s="211">
        <f t="shared" si="10"/>
        <v>0</v>
      </c>
      <c r="P73" s="211">
        <f t="shared" si="11"/>
        <v>0</v>
      </c>
      <c r="Q73" s="213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4"/>
      <c r="DF73" s="214"/>
      <c r="DG73" s="214"/>
      <c r="DH73" s="214"/>
      <c r="DI73" s="214"/>
      <c r="DJ73" s="214"/>
      <c r="DK73" s="214"/>
      <c r="DL73" s="214"/>
      <c r="DM73" s="214"/>
      <c r="DN73" s="214"/>
      <c r="DO73" s="214"/>
      <c r="DP73" s="214"/>
      <c r="DQ73" s="214"/>
      <c r="DR73" s="214"/>
      <c r="DS73" s="214"/>
      <c r="DT73" s="214"/>
      <c r="DU73" s="214"/>
      <c r="DV73" s="214"/>
      <c r="DW73" s="214"/>
      <c r="DX73" s="214"/>
      <c r="DY73" s="214"/>
      <c r="DZ73" s="214"/>
      <c r="EA73" s="214"/>
      <c r="EB73" s="214"/>
      <c r="EC73" s="214"/>
    </row>
    <row r="74" spans="1:133" s="66" customFormat="1" hidden="1" x14ac:dyDescent="0.2">
      <c r="A74" s="208">
        <v>7937</v>
      </c>
      <c r="B74" s="209">
        <v>89</v>
      </c>
      <c r="C74" s="210" t="s">
        <v>202</v>
      </c>
      <c r="D74" s="211">
        <v>0</v>
      </c>
      <c r="E74" s="211">
        <v>0</v>
      </c>
      <c r="F74" s="211">
        <f t="shared" si="6"/>
        <v>0</v>
      </c>
      <c r="G74" s="211">
        <v>0</v>
      </c>
      <c r="H74" s="211">
        <v>0</v>
      </c>
      <c r="I74" s="211">
        <f t="shared" si="7"/>
        <v>0</v>
      </c>
      <c r="J74" s="211"/>
      <c r="K74" s="212"/>
      <c r="L74" s="211">
        <f t="shared" si="8"/>
        <v>0</v>
      </c>
      <c r="M74" s="211"/>
      <c r="N74" s="211">
        <f t="shared" si="9"/>
        <v>0</v>
      </c>
      <c r="O74" s="211">
        <f t="shared" si="10"/>
        <v>0</v>
      </c>
      <c r="P74" s="211">
        <f t="shared" si="11"/>
        <v>0</v>
      </c>
      <c r="Q74" s="213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4"/>
      <c r="DF74" s="214"/>
      <c r="DG74" s="214"/>
      <c r="DH74" s="214"/>
      <c r="DI74" s="214"/>
      <c r="DJ74" s="214"/>
      <c r="DK74" s="214"/>
      <c r="DL74" s="214"/>
      <c r="DM74" s="214"/>
      <c r="DN74" s="214"/>
      <c r="DO74" s="214"/>
      <c r="DP74" s="214"/>
      <c r="DQ74" s="214"/>
      <c r="DR74" s="214"/>
      <c r="DS74" s="214"/>
      <c r="DT74" s="214"/>
      <c r="DU74" s="214"/>
      <c r="DV74" s="214"/>
      <c r="DW74" s="214"/>
      <c r="DX74" s="214"/>
      <c r="DY74" s="214"/>
      <c r="DZ74" s="214"/>
      <c r="EA74" s="214"/>
      <c r="EB74" s="214"/>
      <c r="EC74" s="214"/>
    </row>
    <row r="75" spans="1:133" s="66" customFormat="1" hidden="1" x14ac:dyDescent="0.2">
      <c r="A75" s="208">
        <v>7937</v>
      </c>
      <c r="B75" s="209">
        <v>100</v>
      </c>
      <c r="C75" s="210" t="s">
        <v>203</v>
      </c>
      <c r="D75" s="211">
        <v>0</v>
      </c>
      <c r="E75" s="211">
        <v>0</v>
      </c>
      <c r="F75" s="211">
        <f t="shared" si="6"/>
        <v>0</v>
      </c>
      <c r="G75" s="211">
        <v>0</v>
      </c>
      <c r="H75" s="211">
        <v>0</v>
      </c>
      <c r="I75" s="211">
        <f t="shared" si="7"/>
        <v>0</v>
      </c>
      <c r="J75" s="211"/>
      <c r="K75" s="212"/>
      <c r="L75" s="211">
        <f t="shared" si="8"/>
        <v>0</v>
      </c>
      <c r="M75" s="211"/>
      <c r="N75" s="211">
        <f t="shared" si="9"/>
        <v>0</v>
      </c>
      <c r="O75" s="211">
        <f t="shared" si="10"/>
        <v>0</v>
      </c>
      <c r="P75" s="211">
        <f t="shared" si="11"/>
        <v>0</v>
      </c>
      <c r="Q75" s="213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4"/>
      <c r="DE75" s="214"/>
      <c r="DF75" s="214"/>
      <c r="DG75" s="214"/>
      <c r="DH75" s="214"/>
      <c r="DI75" s="214"/>
      <c r="DJ75" s="214"/>
      <c r="DK75" s="214"/>
      <c r="DL75" s="214"/>
      <c r="DM75" s="214"/>
      <c r="DN75" s="214"/>
      <c r="DO75" s="214"/>
      <c r="DP75" s="214"/>
      <c r="DQ75" s="214"/>
      <c r="DR75" s="214"/>
      <c r="DS75" s="214"/>
      <c r="DT75" s="214"/>
      <c r="DU75" s="214"/>
      <c r="DV75" s="214"/>
      <c r="DW75" s="214"/>
      <c r="DX75" s="214"/>
      <c r="DY75" s="214"/>
      <c r="DZ75" s="214"/>
      <c r="EA75" s="214"/>
      <c r="EB75" s="214"/>
      <c r="EC75" s="214"/>
    </row>
    <row r="76" spans="1:133" s="66" customFormat="1" x14ac:dyDescent="0.2">
      <c r="A76" s="208">
        <v>7937</v>
      </c>
      <c r="B76" s="209">
        <v>101</v>
      </c>
      <c r="C76" s="210" t="s">
        <v>204</v>
      </c>
      <c r="D76" s="211">
        <v>364616</v>
      </c>
      <c r="E76" s="211">
        <v>0</v>
      </c>
      <c r="F76" s="211">
        <f t="shared" si="6"/>
        <v>364616</v>
      </c>
      <c r="G76" s="211">
        <v>364616</v>
      </c>
      <c r="H76" s="211">
        <v>0</v>
      </c>
      <c r="I76" s="211">
        <f t="shared" si="7"/>
        <v>364616</v>
      </c>
      <c r="J76" s="211"/>
      <c r="K76" s="212"/>
      <c r="L76" s="211">
        <f t="shared" si="8"/>
        <v>0</v>
      </c>
      <c r="M76" s="211"/>
      <c r="N76" s="211">
        <f t="shared" si="9"/>
        <v>0</v>
      </c>
      <c r="O76" s="211">
        <f t="shared" si="10"/>
        <v>0</v>
      </c>
      <c r="P76" s="211">
        <f t="shared" si="11"/>
        <v>0</v>
      </c>
      <c r="Q76" s="213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4"/>
      <c r="DE76" s="214"/>
      <c r="DF76" s="214"/>
      <c r="DG76" s="214"/>
      <c r="DH76" s="214"/>
      <c r="DI76" s="214"/>
      <c r="DJ76" s="214"/>
      <c r="DK76" s="214"/>
      <c r="DL76" s="214"/>
      <c r="DM76" s="214"/>
      <c r="DN76" s="214"/>
      <c r="DO76" s="214"/>
      <c r="DP76" s="214"/>
      <c r="DQ76" s="214"/>
      <c r="DR76" s="214"/>
      <c r="DS76" s="214"/>
      <c r="DT76" s="214"/>
      <c r="DU76" s="214"/>
      <c r="DV76" s="214"/>
      <c r="DW76" s="214"/>
      <c r="DX76" s="214"/>
      <c r="DY76" s="214"/>
      <c r="DZ76" s="214"/>
      <c r="EA76" s="214"/>
      <c r="EB76" s="214"/>
      <c r="EC76" s="214"/>
    </row>
    <row r="77" spans="1:133" s="66" customFormat="1" x14ac:dyDescent="0.2">
      <c r="A77" s="208">
        <v>7937</v>
      </c>
      <c r="B77" s="209" t="s">
        <v>205</v>
      </c>
      <c r="C77" s="210" t="s">
        <v>206</v>
      </c>
      <c r="D77" s="211">
        <v>12755006</v>
      </c>
      <c r="E77" s="211">
        <v>68000</v>
      </c>
      <c r="F77" s="211">
        <f t="shared" si="6"/>
        <v>12823006</v>
      </c>
      <c r="G77" s="211">
        <v>12866980</v>
      </c>
      <c r="H77" s="211">
        <v>68000</v>
      </c>
      <c r="I77" s="211">
        <f t="shared" si="7"/>
        <v>12934980</v>
      </c>
      <c r="J77" s="211"/>
      <c r="K77" s="212"/>
      <c r="L77" s="211">
        <f>E77*0.5</f>
        <v>34000</v>
      </c>
      <c r="M77" s="211">
        <v>0</v>
      </c>
      <c r="N77" s="211">
        <f>E77*0.5</f>
        <v>34000</v>
      </c>
      <c r="O77" s="211">
        <f>H77*0.5</f>
        <v>34000</v>
      </c>
      <c r="P77" s="211">
        <v>0</v>
      </c>
      <c r="Q77" s="213">
        <f>H77*0.5</f>
        <v>34000</v>
      </c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4"/>
      <c r="DE77" s="214"/>
      <c r="DF77" s="214"/>
      <c r="DG77" s="214"/>
      <c r="DH77" s="214"/>
      <c r="DI77" s="214"/>
      <c r="DJ77" s="214"/>
      <c r="DK77" s="214"/>
      <c r="DL77" s="214"/>
      <c r="DM77" s="214"/>
      <c r="DN77" s="214"/>
      <c r="DO77" s="214"/>
      <c r="DP77" s="214"/>
      <c r="DQ77" s="214"/>
      <c r="DR77" s="214"/>
      <c r="DS77" s="214"/>
      <c r="DT77" s="214"/>
      <c r="DU77" s="214"/>
      <c r="DV77" s="214"/>
      <c r="DW77" s="214"/>
      <c r="DX77" s="214"/>
      <c r="DY77" s="214"/>
      <c r="DZ77" s="214"/>
      <c r="EA77" s="214"/>
      <c r="EB77" s="214"/>
      <c r="EC77" s="214"/>
    </row>
    <row r="78" spans="1:133" s="66" customFormat="1" hidden="1" x14ac:dyDescent="0.2">
      <c r="A78" s="208">
        <v>7937</v>
      </c>
      <c r="B78" s="209">
        <v>103</v>
      </c>
      <c r="C78" s="210" t="s">
        <v>207</v>
      </c>
      <c r="D78" s="211">
        <v>0</v>
      </c>
      <c r="E78" s="211">
        <v>0</v>
      </c>
      <c r="F78" s="211">
        <f t="shared" si="6"/>
        <v>0</v>
      </c>
      <c r="G78" s="211">
        <v>0</v>
      </c>
      <c r="H78" s="211">
        <v>0</v>
      </c>
      <c r="I78" s="211">
        <f t="shared" si="7"/>
        <v>0</v>
      </c>
      <c r="J78" s="211"/>
      <c r="K78" s="212"/>
      <c r="L78" s="211">
        <f t="shared" si="8"/>
        <v>0</v>
      </c>
      <c r="M78" s="211"/>
      <c r="N78" s="211">
        <f t="shared" si="9"/>
        <v>0</v>
      </c>
      <c r="O78" s="211">
        <f t="shared" si="10"/>
        <v>0</v>
      </c>
      <c r="P78" s="211">
        <f t="shared" si="11"/>
        <v>0</v>
      </c>
      <c r="Q78" s="213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4"/>
      <c r="DE78" s="214"/>
      <c r="DF78" s="214"/>
      <c r="DG78" s="214"/>
      <c r="DH78" s="214"/>
      <c r="DI78" s="214"/>
      <c r="DJ78" s="214"/>
      <c r="DK78" s="214"/>
      <c r="DL78" s="214"/>
      <c r="DM78" s="214"/>
      <c r="DN78" s="214"/>
      <c r="DO78" s="214"/>
      <c r="DP78" s="214"/>
      <c r="DQ78" s="214"/>
      <c r="DR78" s="214"/>
      <c r="DS78" s="214"/>
      <c r="DT78" s="214"/>
      <c r="DU78" s="214"/>
      <c r="DV78" s="214"/>
      <c r="DW78" s="214"/>
      <c r="DX78" s="214"/>
      <c r="DY78" s="214"/>
      <c r="DZ78" s="214"/>
      <c r="EA78" s="214"/>
      <c r="EB78" s="214"/>
      <c r="EC78" s="214"/>
    </row>
    <row r="79" spans="1:133" s="66" customFormat="1" hidden="1" x14ac:dyDescent="0.2">
      <c r="A79" s="208">
        <v>7937</v>
      </c>
      <c r="B79" s="209">
        <v>104</v>
      </c>
      <c r="C79" s="210" t="s">
        <v>208</v>
      </c>
      <c r="D79" s="211">
        <v>0</v>
      </c>
      <c r="E79" s="211">
        <v>0</v>
      </c>
      <c r="F79" s="211">
        <f t="shared" si="6"/>
        <v>0</v>
      </c>
      <c r="G79" s="211">
        <v>0</v>
      </c>
      <c r="H79" s="211">
        <v>0</v>
      </c>
      <c r="I79" s="211">
        <f t="shared" si="7"/>
        <v>0</v>
      </c>
      <c r="J79" s="211"/>
      <c r="K79" s="212"/>
      <c r="L79" s="211">
        <f t="shared" si="8"/>
        <v>0</v>
      </c>
      <c r="M79" s="211"/>
      <c r="N79" s="211">
        <f t="shared" si="9"/>
        <v>0</v>
      </c>
      <c r="O79" s="211">
        <f t="shared" si="10"/>
        <v>0</v>
      </c>
      <c r="P79" s="211">
        <f t="shared" si="11"/>
        <v>0</v>
      </c>
      <c r="Q79" s="213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4"/>
      <c r="DE79" s="214"/>
      <c r="DF79" s="214"/>
      <c r="DG79" s="214"/>
      <c r="DH79" s="214"/>
      <c r="DI79" s="214"/>
      <c r="DJ79" s="214"/>
      <c r="DK79" s="214"/>
      <c r="DL79" s="214"/>
      <c r="DM79" s="214"/>
      <c r="DN79" s="214"/>
      <c r="DO79" s="214"/>
      <c r="DP79" s="214"/>
      <c r="DQ79" s="214"/>
      <c r="DR79" s="214"/>
      <c r="DS79" s="214"/>
      <c r="DT79" s="214"/>
      <c r="DU79" s="214"/>
      <c r="DV79" s="214"/>
      <c r="DW79" s="214"/>
      <c r="DX79" s="214"/>
      <c r="DY79" s="214"/>
      <c r="DZ79" s="214"/>
      <c r="EA79" s="214"/>
      <c r="EB79" s="214"/>
      <c r="EC79" s="214"/>
    </row>
    <row r="80" spans="1:133" s="66" customFormat="1" hidden="1" x14ac:dyDescent="0.2">
      <c r="A80" s="208">
        <v>7937</v>
      </c>
      <c r="B80" s="209">
        <v>105</v>
      </c>
      <c r="C80" s="210" t="s">
        <v>209</v>
      </c>
      <c r="D80" s="211">
        <v>0</v>
      </c>
      <c r="E80" s="211">
        <v>0</v>
      </c>
      <c r="F80" s="211">
        <f t="shared" si="6"/>
        <v>0</v>
      </c>
      <c r="G80" s="211">
        <v>0</v>
      </c>
      <c r="H80" s="211">
        <v>0</v>
      </c>
      <c r="I80" s="211">
        <f t="shared" si="7"/>
        <v>0</v>
      </c>
      <c r="J80" s="211"/>
      <c r="K80" s="212"/>
      <c r="L80" s="211">
        <f t="shared" si="8"/>
        <v>0</v>
      </c>
      <c r="M80" s="211"/>
      <c r="N80" s="211">
        <f t="shared" si="9"/>
        <v>0</v>
      </c>
      <c r="O80" s="211">
        <f t="shared" si="10"/>
        <v>0</v>
      </c>
      <c r="P80" s="211">
        <f t="shared" si="11"/>
        <v>0</v>
      </c>
      <c r="Q80" s="213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4"/>
      <c r="DE80" s="214"/>
      <c r="DF80" s="214"/>
      <c r="DG80" s="214"/>
      <c r="DH80" s="214"/>
      <c r="DI80" s="214"/>
      <c r="DJ80" s="214"/>
      <c r="DK80" s="214"/>
      <c r="DL80" s="214"/>
      <c r="DM80" s="214"/>
      <c r="DN80" s="214"/>
      <c r="DO80" s="214"/>
      <c r="DP80" s="214"/>
      <c r="DQ80" s="214"/>
      <c r="DR80" s="214"/>
      <c r="DS80" s="214"/>
      <c r="DT80" s="214"/>
      <c r="DU80" s="214"/>
      <c r="DV80" s="214"/>
      <c r="DW80" s="214"/>
      <c r="DX80" s="214"/>
      <c r="DY80" s="214"/>
      <c r="DZ80" s="214"/>
      <c r="EA80" s="214"/>
      <c r="EB80" s="214"/>
      <c r="EC80" s="214"/>
    </row>
    <row r="81" spans="1:133" s="66" customFormat="1" hidden="1" x14ac:dyDescent="0.2">
      <c r="A81" s="208">
        <v>7937</v>
      </c>
      <c r="B81" s="209">
        <v>106</v>
      </c>
      <c r="C81" s="210" t="s">
        <v>210</v>
      </c>
      <c r="D81" s="211">
        <v>0</v>
      </c>
      <c r="E81" s="211">
        <v>0</v>
      </c>
      <c r="F81" s="211">
        <f t="shared" si="6"/>
        <v>0</v>
      </c>
      <c r="G81" s="211">
        <v>0</v>
      </c>
      <c r="H81" s="211">
        <v>0</v>
      </c>
      <c r="I81" s="211">
        <f t="shared" si="7"/>
        <v>0</v>
      </c>
      <c r="J81" s="211"/>
      <c r="K81" s="212"/>
      <c r="L81" s="211">
        <f t="shared" si="8"/>
        <v>0</v>
      </c>
      <c r="M81" s="211"/>
      <c r="N81" s="211">
        <f t="shared" si="9"/>
        <v>0</v>
      </c>
      <c r="O81" s="211">
        <f t="shared" si="10"/>
        <v>0</v>
      </c>
      <c r="P81" s="211">
        <f t="shared" si="11"/>
        <v>0</v>
      </c>
      <c r="Q81" s="213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4"/>
      <c r="DE81" s="214"/>
      <c r="DF81" s="214"/>
      <c r="DG81" s="214"/>
      <c r="DH81" s="214"/>
      <c r="DI81" s="214"/>
      <c r="DJ81" s="214"/>
      <c r="DK81" s="214"/>
      <c r="DL81" s="214"/>
      <c r="DM81" s="214"/>
      <c r="DN81" s="214"/>
      <c r="DO81" s="214"/>
      <c r="DP81" s="214"/>
      <c r="DQ81" s="214"/>
      <c r="DR81" s="214"/>
      <c r="DS81" s="214"/>
      <c r="DT81" s="214"/>
      <c r="DU81" s="214"/>
      <c r="DV81" s="214"/>
      <c r="DW81" s="214"/>
      <c r="DX81" s="214"/>
      <c r="DY81" s="214"/>
      <c r="DZ81" s="214"/>
      <c r="EA81" s="214"/>
      <c r="EB81" s="214"/>
      <c r="EC81" s="214"/>
    </row>
    <row r="82" spans="1:133" s="66" customFormat="1" hidden="1" x14ac:dyDescent="0.2">
      <c r="A82" s="208">
        <v>7937</v>
      </c>
      <c r="B82" s="209">
        <v>107</v>
      </c>
      <c r="C82" s="210" t="s">
        <v>211</v>
      </c>
      <c r="D82" s="211">
        <v>0</v>
      </c>
      <c r="E82" s="211">
        <v>0</v>
      </c>
      <c r="F82" s="211">
        <f t="shared" si="6"/>
        <v>0</v>
      </c>
      <c r="G82" s="211">
        <v>0</v>
      </c>
      <c r="H82" s="211">
        <v>0</v>
      </c>
      <c r="I82" s="211">
        <f t="shared" si="7"/>
        <v>0</v>
      </c>
      <c r="J82" s="211"/>
      <c r="K82" s="212"/>
      <c r="L82" s="211">
        <f t="shared" si="8"/>
        <v>0</v>
      </c>
      <c r="M82" s="211"/>
      <c r="N82" s="211">
        <f t="shared" si="9"/>
        <v>0</v>
      </c>
      <c r="O82" s="211">
        <f t="shared" si="10"/>
        <v>0</v>
      </c>
      <c r="P82" s="211">
        <f t="shared" si="11"/>
        <v>0</v>
      </c>
      <c r="Q82" s="213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4"/>
      <c r="DE82" s="214"/>
      <c r="DF82" s="214"/>
      <c r="DG82" s="214"/>
      <c r="DH82" s="214"/>
      <c r="DI82" s="214"/>
      <c r="DJ82" s="214"/>
      <c r="DK82" s="214"/>
      <c r="DL82" s="214"/>
      <c r="DM82" s="214"/>
      <c r="DN82" s="214"/>
      <c r="DO82" s="214"/>
      <c r="DP82" s="214"/>
      <c r="DQ82" s="214"/>
      <c r="DR82" s="214"/>
      <c r="DS82" s="214"/>
      <c r="DT82" s="214"/>
      <c r="DU82" s="214"/>
      <c r="DV82" s="214"/>
      <c r="DW82" s="214"/>
      <c r="DX82" s="214"/>
      <c r="DY82" s="214"/>
      <c r="DZ82" s="214"/>
      <c r="EA82" s="214"/>
      <c r="EB82" s="214"/>
      <c r="EC82" s="214"/>
    </row>
    <row r="83" spans="1:133" s="66" customFormat="1" hidden="1" x14ac:dyDescent="0.2">
      <c r="A83" s="208">
        <v>7937</v>
      </c>
      <c r="B83" s="209">
        <v>108</v>
      </c>
      <c r="C83" s="210" t="s">
        <v>212</v>
      </c>
      <c r="D83" s="211">
        <v>0</v>
      </c>
      <c r="E83" s="211">
        <v>0</v>
      </c>
      <c r="F83" s="211">
        <f t="shared" si="6"/>
        <v>0</v>
      </c>
      <c r="G83" s="211">
        <v>0</v>
      </c>
      <c r="H83" s="211">
        <v>0</v>
      </c>
      <c r="I83" s="211">
        <f t="shared" si="7"/>
        <v>0</v>
      </c>
      <c r="J83" s="211"/>
      <c r="K83" s="212"/>
      <c r="L83" s="211">
        <f t="shared" si="8"/>
        <v>0</v>
      </c>
      <c r="M83" s="211"/>
      <c r="N83" s="211">
        <f t="shared" si="9"/>
        <v>0</v>
      </c>
      <c r="O83" s="211">
        <f t="shared" si="10"/>
        <v>0</v>
      </c>
      <c r="P83" s="211">
        <f t="shared" si="11"/>
        <v>0</v>
      </c>
      <c r="Q83" s="213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4"/>
      <c r="DB83" s="214"/>
      <c r="DC83" s="214"/>
      <c r="DD83" s="214"/>
      <c r="DE83" s="214"/>
      <c r="DF83" s="214"/>
      <c r="DG83" s="214"/>
      <c r="DH83" s="214"/>
      <c r="DI83" s="214"/>
      <c r="DJ83" s="214"/>
      <c r="DK83" s="214"/>
      <c r="DL83" s="214"/>
      <c r="DM83" s="214"/>
      <c r="DN83" s="214"/>
      <c r="DO83" s="214"/>
      <c r="DP83" s="214"/>
      <c r="DQ83" s="214"/>
      <c r="DR83" s="214"/>
      <c r="DS83" s="214"/>
      <c r="DT83" s="214"/>
      <c r="DU83" s="214"/>
      <c r="DV83" s="214"/>
      <c r="DW83" s="214"/>
      <c r="DX83" s="214"/>
      <c r="DY83" s="214"/>
      <c r="DZ83" s="214"/>
      <c r="EA83" s="214"/>
      <c r="EB83" s="214"/>
      <c r="EC83" s="214"/>
    </row>
    <row r="84" spans="1:133" s="66" customFormat="1" hidden="1" x14ac:dyDescent="0.2">
      <c r="A84" s="208">
        <v>7937</v>
      </c>
      <c r="B84" s="209">
        <v>200</v>
      </c>
      <c r="C84" s="210" t="s">
        <v>213</v>
      </c>
      <c r="D84" s="211">
        <v>0</v>
      </c>
      <c r="E84" s="211">
        <v>0</v>
      </c>
      <c r="F84" s="211">
        <f t="shared" si="6"/>
        <v>0</v>
      </c>
      <c r="G84" s="211">
        <v>0</v>
      </c>
      <c r="H84" s="211">
        <v>0</v>
      </c>
      <c r="I84" s="211">
        <f t="shared" si="7"/>
        <v>0</v>
      </c>
      <c r="J84" s="211"/>
      <c r="K84" s="212"/>
      <c r="L84" s="211">
        <f t="shared" si="8"/>
        <v>0</v>
      </c>
      <c r="M84" s="211"/>
      <c r="N84" s="211">
        <f t="shared" si="9"/>
        <v>0</v>
      </c>
      <c r="O84" s="211">
        <f t="shared" si="10"/>
        <v>0</v>
      </c>
      <c r="P84" s="211">
        <f t="shared" si="11"/>
        <v>0</v>
      </c>
      <c r="Q84" s="213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4"/>
      <c r="DB84" s="214"/>
      <c r="DC84" s="214"/>
      <c r="DD84" s="214"/>
      <c r="DE84" s="214"/>
      <c r="DF84" s="214"/>
      <c r="DG84" s="214"/>
      <c r="DH84" s="214"/>
      <c r="DI84" s="214"/>
      <c r="DJ84" s="214"/>
      <c r="DK84" s="214"/>
      <c r="DL84" s="214"/>
      <c r="DM84" s="214"/>
      <c r="DN84" s="214"/>
      <c r="DO84" s="214"/>
      <c r="DP84" s="214"/>
      <c r="DQ84" s="214"/>
      <c r="DR84" s="214"/>
      <c r="DS84" s="214"/>
      <c r="DT84" s="214"/>
      <c r="DU84" s="214"/>
      <c r="DV84" s="214"/>
      <c r="DW84" s="214"/>
      <c r="DX84" s="214"/>
      <c r="DY84" s="214"/>
      <c r="DZ84" s="214"/>
      <c r="EA84" s="214"/>
      <c r="EB84" s="214"/>
      <c r="EC84" s="214"/>
    </row>
    <row r="85" spans="1:133" s="66" customFormat="1" hidden="1" x14ac:dyDescent="0.2">
      <c r="A85" s="208">
        <v>7937</v>
      </c>
      <c r="B85" s="209">
        <v>201</v>
      </c>
      <c r="C85" s="210" t="s">
        <v>214</v>
      </c>
      <c r="D85" s="211">
        <v>0</v>
      </c>
      <c r="E85" s="211">
        <v>0</v>
      </c>
      <c r="F85" s="211">
        <f t="shared" si="6"/>
        <v>0</v>
      </c>
      <c r="G85" s="211">
        <v>0</v>
      </c>
      <c r="H85" s="211">
        <v>0</v>
      </c>
      <c r="I85" s="211">
        <f t="shared" si="7"/>
        <v>0</v>
      </c>
      <c r="J85" s="211"/>
      <c r="K85" s="212"/>
      <c r="L85" s="211">
        <f t="shared" si="8"/>
        <v>0</v>
      </c>
      <c r="M85" s="211"/>
      <c r="N85" s="211">
        <f t="shared" si="9"/>
        <v>0</v>
      </c>
      <c r="O85" s="211">
        <f t="shared" si="10"/>
        <v>0</v>
      </c>
      <c r="P85" s="211">
        <f t="shared" si="11"/>
        <v>0</v>
      </c>
      <c r="Q85" s="213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4"/>
      <c r="DB85" s="214"/>
      <c r="DC85" s="214"/>
      <c r="DD85" s="214"/>
      <c r="DE85" s="214"/>
      <c r="DF85" s="214"/>
      <c r="DG85" s="214"/>
      <c r="DH85" s="214"/>
      <c r="DI85" s="214"/>
      <c r="DJ85" s="214"/>
      <c r="DK85" s="214"/>
      <c r="DL85" s="214"/>
      <c r="DM85" s="214"/>
      <c r="DN85" s="214"/>
      <c r="DO85" s="214"/>
      <c r="DP85" s="214"/>
      <c r="DQ85" s="214"/>
      <c r="DR85" s="214"/>
      <c r="DS85" s="214"/>
      <c r="DT85" s="214"/>
      <c r="DU85" s="214"/>
      <c r="DV85" s="214"/>
      <c r="DW85" s="214"/>
      <c r="DX85" s="214"/>
      <c r="DY85" s="214"/>
      <c r="DZ85" s="214"/>
      <c r="EA85" s="214"/>
      <c r="EB85" s="214"/>
      <c r="EC85" s="214"/>
    </row>
    <row r="86" spans="1:133" s="66" customFormat="1" hidden="1" x14ac:dyDescent="0.2">
      <c r="A86" s="208">
        <v>7937</v>
      </c>
      <c r="B86" s="209">
        <v>202</v>
      </c>
      <c r="C86" s="210" t="s">
        <v>215</v>
      </c>
      <c r="D86" s="211">
        <v>0</v>
      </c>
      <c r="E86" s="211">
        <v>0</v>
      </c>
      <c r="F86" s="211">
        <f t="shared" si="6"/>
        <v>0</v>
      </c>
      <c r="G86" s="211">
        <v>0</v>
      </c>
      <c r="H86" s="211">
        <v>0</v>
      </c>
      <c r="I86" s="211">
        <f t="shared" si="7"/>
        <v>0</v>
      </c>
      <c r="J86" s="211"/>
      <c r="K86" s="212"/>
      <c r="L86" s="211">
        <f t="shared" si="8"/>
        <v>0</v>
      </c>
      <c r="M86" s="211"/>
      <c r="N86" s="211">
        <f t="shared" si="9"/>
        <v>0</v>
      </c>
      <c r="O86" s="211">
        <f t="shared" si="10"/>
        <v>0</v>
      </c>
      <c r="P86" s="211">
        <f t="shared" si="11"/>
        <v>0</v>
      </c>
      <c r="Q86" s="213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4"/>
      <c r="DB86" s="214"/>
      <c r="DC86" s="214"/>
      <c r="DD86" s="214"/>
      <c r="DE86" s="214"/>
      <c r="DF86" s="214"/>
      <c r="DG86" s="214"/>
      <c r="DH86" s="214"/>
      <c r="DI86" s="214"/>
      <c r="DJ86" s="214"/>
      <c r="DK86" s="214"/>
      <c r="DL86" s="214"/>
      <c r="DM86" s="214"/>
      <c r="DN86" s="214"/>
      <c r="DO86" s="214"/>
      <c r="DP86" s="214"/>
      <c r="DQ86" s="214"/>
      <c r="DR86" s="214"/>
      <c r="DS86" s="214"/>
      <c r="DT86" s="214"/>
      <c r="DU86" s="214"/>
      <c r="DV86" s="214"/>
      <c r="DW86" s="214"/>
      <c r="DX86" s="214"/>
      <c r="DY86" s="214"/>
      <c r="DZ86" s="214"/>
      <c r="EA86" s="214"/>
      <c r="EB86" s="214"/>
      <c r="EC86" s="214"/>
    </row>
    <row r="87" spans="1:133" s="66" customFormat="1" hidden="1" x14ac:dyDescent="0.2">
      <c r="A87" s="208">
        <v>7937</v>
      </c>
      <c r="B87" s="209">
        <v>204</v>
      </c>
      <c r="C87" s="210" t="s">
        <v>216</v>
      </c>
      <c r="D87" s="211">
        <v>0</v>
      </c>
      <c r="E87" s="211">
        <v>0</v>
      </c>
      <c r="F87" s="211">
        <f t="shared" si="6"/>
        <v>0</v>
      </c>
      <c r="G87" s="211">
        <v>0</v>
      </c>
      <c r="H87" s="211">
        <v>0</v>
      </c>
      <c r="I87" s="211">
        <f t="shared" si="7"/>
        <v>0</v>
      </c>
      <c r="J87" s="211"/>
      <c r="K87" s="212"/>
      <c r="L87" s="211">
        <f t="shared" si="8"/>
        <v>0</v>
      </c>
      <c r="M87" s="211"/>
      <c r="N87" s="211">
        <f t="shared" si="9"/>
        <v>0</v>
      </c>
      <c r="O87" s="211">
        <f t="shared" si="10"/>
        <v>0</v>
      </c>
      <c r="P87" s="211">
        <f t="shared" si="11"/>
        <v>0</v>
      </c>
      <c r="Q87" s="213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4"/>
      <c r="DB87" s="214"/>
      <c r="DC87" s="214"/>
      <c r="DD87" s="214"/>
      <c r="DE87" s="214"/>
      <c r="DF87" s="214"/>
      <c r="DG87" s="214"/>
      <c r="DH87" s="214"/>
      <c r="DI87" s="214"/>
      <c r="DJ87" s="214"/>
      <c r="DK87" s="214"/>
      <c r="DL87" s="214"/>
      <c r="DM87" s="214"/>
      <c r="DN87" s="214"/>
      <c r="DO87" s="214"/>
      <c r="DP87" s="214"/>
      <c r="DQ87" s="214"/>
      <c r="DR87" s="214"/>
      <c r="DS87" s="214"/>
      <c r="DT87" s="214"/>
      <c r="DU87" s="214"/>
      <c r="DV87" s="214"/>
      <c r="DW87" s="214"/>
      <c r="DX87" s="214"/>
      <c r="DY87" s="214"/>
      <c r="DZ87" s="214"/>
      <c r="EA87" s="214"/>
      <c r="EB87" s="214"/>
      <c r="EC87" s="214"/>
    </row>
    <row r="88" spans="1:133" s="66" customFormat="1" hidden="1" x14ac:dyDescent="0.2">
      <c r="A88" s="208">
        <v>7937</v>
      </c>
      <c r="B88" s="209">
        <v>205</v>
      </c>
      <c r="C88" s="210" t="s">
        <v>217</v>
      </c>
      <c r="D88" s="211">
        <v>0</v>
      </c>
      <c r="E88" s="211">
        <v>0</v>
      </c>
      <c r="F88" s="211">
        <f t="shared" si="6"/>
        <v>0</v>
      </c>
      <c r="G88" s="211">
        <v>0</v>
      </c>
      <c r="H88" s="211">
        <v>0</v>
      </c>
      <c r="I88" s="211">
        <f t="shared" si="7"/>
        <v>0</v>
      </c>
      <c r="J88" s="211"/>
      <c r="K88" s="212"/>
      <c r="L88" s="211">
        <f t="shared" si="8"/>
        <v>0</v>
      </c>
      <c r="M88" s="211"/>
      <c r="N88" s="211">
        <f t="shared" si="9"/>
        <v>0</v>
      </c>
      <c r="O88" s="211">
        <f t="shared" si="10"/>
        <v>0</v>
      </c>
      <c r="P88" s="211">
        <f t="shared" si="11"/>
        <v>0</v>
      </c>
      <c r="Q88" s="213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4"/>
      <c r="DB88" s="214"/>
      <c r="DC88" s="214"/>
      <c r="DD88" s="214"/>
      <c r="DE88" s="214"/>
      <c r="DF88" s="214"/>
      <c r="DG88" s="214"/>
      <c r="DH88" s="214"/>
      <c r="DI88" s="214"/>
      <c r="DJ88" s="214"/>
      <c r="DK88" s="214"/>
      <c r="DL88" s="214"/>
      <c r="DM88" s="214"/>
      <c r="DN88" s="214"/>
      <c r="DO88" s="214"/>
      <c r="DP88" s="214"/>
      <c r="DQ88" s="214"/>
      <c r="DR88" s="214"/>
      <c r="DS88" s="214"/>
      <c r="DT88" s="214"/>
      <c r="DU88" s="214"/>
      <c r="DV88" s="214"/>
      <c r="DW88" s="214"/>
      <c r="DX88" s="214"/>
      <c r="DY88" s="214"/>
      <c r="DZ88" s="214"/>
      <c r="EA88" s="214"/>
      <c r="EB88" s="214"/>
      <c r="EC88" s="214"/>
    </row>
    <row r="89" spans="1:133" s="66" customFormat="1" hidden="1" x14ac:dyDescent="0.2">
      <c r="A89" s="208">
        <v>7937</v>
      </c>
      <c r="B89" s="209">
        <v>206</v>
      </c>
      <c r="C89" s="210" t="s">
        <v>218</v>
      </c>
      <c r="D89" s="211">
        <v>0</v>
      </c>
      <c r="E89" s="211">
        <v>0</v>
      </c>
      <c r="F89" s="211">
        <f t="shared" si="6"/>
        <v>0</v>
      </c>
      <c r="G89" s="211">
        <v>0</v>
      </c>
      <c r="H89" s="211">
        <v>0</v>
      </c>
      <c r="I89" s="211">
        <f t="shared" si="7"/>
        <v>0</v>
      </c>
      <c r="J89" s="211"/>
      <c r="K89" s="212"/>
      <c r="L89" s="211">
        <f t="shared" si="8"/>
        <v>0</v>
      </c>
      <c r="M89" s="211"/>
      <c r="N89" s="211">
        <f t="shared" si="9"/>
        <v>0</v>
      </c>
      <c r="O89" s="211">
        <f t="shared" si="10"/>
        <v>0</v>
      </c>
      <c r="P89" s="211">
        <f t="shared" si="11"/>
        <v>0</v>
      </c>
      <c r="Q89" s="213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4"/>
      <c r="DB89" s="214"/>
      <c r="DC89" s="214"/>
      <c r="DD89" s="214"/>
      <c r="DE89" s="214"/>
      <c r="DF89" s="214"/>
      <c r="DG89" s="214"/>
      <c r="DH89" s="214"/>
      <c r="DI89" s="214"/>
      <c r="DJ89" s="214"/>
      <c r="DK89" s="214"/>
      <c r="DL89" s="214"/>
      <c r="DM89" s="214"/>
      <c r="DN89" s="214"/>
      <c r="DO89" s="214"/>
      <c r="DP89" s="214"/>
      <c r="DQ89" s="214"/>
      <c r="DR89" s="214"/>
      <c r="DS89" s="214"/>
      <c r="DT89" s="214"/>
      <c r="DU89" s="214"/>
      <c r="DV89" s="214"/>
      <c r="DW89" s="214"/>
      <c r="DX89" s="214"/>
      <c r="DY89" s="214"/>
      <c r="DZ89" s="214"/>
      <c r="EA89" s="214"/>
      <c r="EB89" s="214"/>
      <c r="EC89" s="214"/>
    </row>
    <row r="90" spans="1:133" s="66" customFormat="1" hidden="1" x14ac:dyDescent="0.2">
      <c r="A90" s="208">
        <v>7937</v>
      </c>
      <c r="B90" s="209">
        <v>209</v>
      </c>
      <c r="C90" s="210" t="s">
        <v>219</v>
      </c>
      <c r="D90" s="211">
        <v>0</v>
      </c>
      <c r="E90" s="211">
        <v>0</v>
      </c>
      <c r="F90" s="211">
        <f t="shared" si="6"/>
        <v>0</v>
      </c>
      <c r="G90" s="211">
        <v>0</v>
      </c>
      <c r="H90" s="211">
        <v>0</v>
      </c>
      <c r="I90" s="211">
        <f t="shared" si="7"/>
        <v>0</v>
      </c>
      <c r="J90" s="211"/>
      <c r="K90" s="212"/>
      <c r="L90" s="211">
        <f t="shared" si="8"/>
        <v>0</v>
      </c>
      <c r="M90" s="211"/>
      <c r="N90" s="211">
        <f t="shared" si="9"/>
        <v>0</v>
      </c>
      <c r="O90" s="211">
        <f t="shared" si="10"/>
        <v>0</v>
      </c>
      <c r="P90" s="211">
        <f t="shared" si="11"/>
        <v>0</v>
      </c>
      <c r="Q90" s="213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4"/>
      <c r="DB90" s="214"/>
      <c r="DC90" s="214"/>
      <c r="DD90" s="214"/>
      <c r="DE90" s="214"/>
      <c r="DF90" s="214"/>
      <c r="DG90" s="214"/>
      <c r="DH90" s="214"/>
      <c r="DI90" s="214"/>
      <c r="DJ90" s="214"/>
      <c r="DK90" s="214"/>
      <c r="DL90" s="214"/>
      <c r="DM90" s="214"/>
      <c r="DN90" s="214"/>
      <c r="DO90" s="214"/>
      <c r="DP90" s="214"/>
      <c r="DQ90" s="214"/>
      <c r="DR90" s="214"/>
      <c r="DS90" s="214"/>
      <c r="DT90" s="214"/>
      <c r="DU90" s="214"/>
      <c r="DV90" s="214"/>
      <c r="DW90" s="214"/>
      <c r="DX90" s="214"/>
      <c r="DY90" s="214"/>
      <c r="DZ90" s="214"/>
      <c r="EA90" s="214"/>
      <c r="EB90" s="214"/>
      <c r="EC90" s="214"/>
    </row>
    <row r="91" spans="1:133" s="66" customFormat="1" hidden="1" x14ac:dyDescent="0.2">
      <c r="A91" s="208">
        <v>7937</v>
      </c>
      <c r="B91" s="209">
        <v>210</v>
      </c>
      <c r="C91" s="210" t="s">
        <v>220</v>
      </c>
      <c r="D91" s="211">
        <v>0</v>
      </c>
      <c r="E91" s="211">
        <v>0</v>
      </c>
      <c r="F91" s="211">
        <f t="shared" si="6"/>
        <v>0</v>
      </c>
      <c r="G91" s="211">
        <v>0</v>
      </c>
      <c r="H91" s="211">
        <v>0</v>
      </c>
      <c r="I91" s="211">
        <f t="shared" si="7"/>
        <v>0</v>
      </c>
      <c r="J91" s="211"/>
      <c r="K91" s="212"/>
      <c r="L91" s="211">
        <f t="shared" si="8"/>
        <v>0</v>
      </c>
      <c r="M91" s="211"/>
      <c r="N91" s="211">
        <f t="shared" si="9"/>
        <v>0</v>
      </c>
      <c r="O91" s="211">
        <f t="shared" si="10"/>
        <v>0</v>
      </c>
      <c r="P91" s="211">
        <f t="shared" si="11"/>
        <v>0</v>
      </c>
      <c r="Q91" s="213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4"/>
      <c r="DB91" s="214"/>
      <c r="DC91" s="214"/>
      <c r="DD91" s="214"/>
      <c r="DE91" s="214"/>
      <c r="DF91" s="214"/>
      <c r="DG91" s="214"/>
      <c r="DH91" s="214"/>
      <c r="DI91" s="214"/>
      <c r="DJ91" s="214"/>
      <c r="DK91" s="214"/>
      <c r="DL91" s="214"/>
      <c r="DM91" s="214"/>
      <c r="DN91" s="214"/>
      <c r="DO91" s="214"/>
      <c r="DP91" s="214"/>
      <c r="DQ91" s="214"/>
      <c r="DR91" s="214"/>
      <c r="DS91" s="214"/>
      <c r="DT91" s="214"/>
      <c r="DU91" s="214"/>
      <c r="DV91" s="214"/>
      <c r="DW91" s="214"/>
      <c r="DX91" s="214"/>
      <c r="DY91" s="214"/>
      <c r="DZ91" s="214"/>
      <c r="EA91" s="214"/>
      <c r="EB91" s="214"/>
      <c r="EC91" s="214"/>
    </row>
    <row r="92" spans="1:133" s="66" customFormat="1" hidden="1" x14ac:dyDescent="0.2">
      <c r="A92" s="208">
        <v>7937</v>
      </c>
      <c r="B92" s="209">
        <v>211</v>
      </c>
      <c r="C92" s="210" t="s">
        <v>221</v>
      </c>
      <c r="D92" s="211">
        <v>0</v>
      </c>
      <c r="E92" s="211">
        <v>0</v>
      </c>
      <c r="F92" s="211">
        <f t="shared" si="6"/>
        <v>0</v>
      </c>
      <c r="G92" s="211">
        <v>0</v>
      </c>
      <c r="H92" s="211">
        <v>0</v>
      </c>
      <c r="I92" s="211">
        <f t="shared" si="7"/>
        <v>0</v>
      </c>
      <c r="J92" s="211"/>
      <c r="K92" s="212"/>
      <c r="L92" s="211">
        <f t="shared" si="8"/>
        <v>0</v>
      </c>
      <c r="M92" s="211"/>
      <c r="N92" s="211">
        <f t="shared" si="9"/>
        <v>0</v>
      </c>
      <c r="O92" s="211">
        <f t="shared" si="10"/>
        <v>0</v>
      </c>
      <c r="P92" s="211">
        <f t="shared" si="11"/>
        <v>0</v>
      </c>
      <c r="Q92" s="213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4"/>
      <c r="DB92" s="214"/>
      <c r="DC92" s="214"/>
      <c r="DD92" s="214"/>
      <c r="DE92" s="214"/>
      <c r="DF92" s="214"/>
      <c r="DG92" s="214"/>
      <c r="DH92" s="214"/>
      <c r="DI92" s="214"/>
      <c r="DJ92" s="214"/>
      <c r="DK92" s="214"/>
      <c r="DL92" s="214"/>
      <c r="DM92" s="214"/>
      <c r="DN92" s="214"/>
      <c r="DO92" s="214"/>
      <c r="DP92" s="214"/>
      <c r="DQ92" s="214"/>
      <c r="DR92" s="214"/>
      <c r="DS92" s="214"/>
      <c r="DT92" s="214"/>
      <c r="DU92" s="214"/>
      <c r="DV92" s="214"/>
      <c r="DW92" s="214"/>
      <c r="DX92" s="214"/>
      <c r="DY92" s="214"/>
      <c r="DZ92" s="214"/>
      <c r="EA92" s="214"/>
      <c r="EB92" s="214"/>
      <c r="EC92" s="214"/>
    </row>
    <row r="93" spans="1:133" s="66" customFormat="1" hidden="1" x14ac:dyDescent="0.2">
      <c r="A93" s="208">
        <v>7937</v>
      </c>
      <c r="B93" s="209">
        <v>212</v>
      </c>
      <c r="C93" s="210" t="s">
        <v>222</v>
      </c>
      <c r="D93" s="211">
        <v>0</v>
      </c>
      <c r="E93" s="211">
        <v>0</v>
      </c>
      <c r="F93" s="211">
        <f t="shared" si="6"/>
        <v>0</v>
      </c>
      <c r="G93" s="211">
        <v>0</v>
      </c>
      <c r="H93" s="211">
        <v>0</v>
      </c>
      <c r="I93" s="211">
        <f t="shared" si="7"/>
        <v>0</v>
      </c>
      <c r="J93" s="211"/>
      <c r="K93" s="212"/>
      <c r="L93" s="211">
        <f t="shared" si="8"/>
        <v>0</v>
      </c>
      <c r="M93" s="211"/>
      <c r="N93" s="211">
        <f t="shared" si="9"/>
        <v>0</v>
      </c>
      <c r="O93" s="211">
        <f t="shared" si="10"/>
        <v>0</v>
      </c>
      <c r="P93" s="211">
        <f t="shared" si="11"/>
        <v>0</v>
      </c>
      <c r="Q93" s="213"/>
      <c r="R93" s="214"/>
      <c r="S93" s="214"/>
      <c r="T93" s="214"/>
      <c r="U93" s="214"/>
      <c r="V93" s="214"/>
      <c r="W93" s="214"/>
      <c r="X93" s="214"/>
      <c r="Y93" s="214"/>
      <c r="Z93" s="214"/>
      <c r="AA93" s="214"/>
      <c r="AB93" s="214"/>
      <c r="AC93" s="214"/>
      <c r="AD93" s="214"/>
      <c r="AE93" s="214"/>
      <c r="AF93" s="214"/>
      <c r="AG93" s="214"/>
      <c r="AH93" s="214"/>
      <c r="AI93" s="214"/>
      <c r="AJ93" s="214"/>
      <c r="AK93" s="214"/>
      <c r="AL93" s="214"/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  <c r="BI93" s="214"/>
      <c r="BJ93" s="214"/>
      <c r="BK93" s="214"/>
      <c r="BL93" s="214"/>
      <c r="BM93" s="214"/>
      <c r="BN93" s="214"/>
      <c r="BO93" s="214"/>
      <c r="BP93" s="214"/>
      <c r="BQ93" s="214"/>
      <c r="BR93" s="214"/>
      <c r="BS93" s="214"/>
      <c r="BT93" s="214"/>
      <c r="BU93" s="214"/>
      <c r="BV93" s="214"/>
      <c r="BW93" s="214"/>
      <c r="BX93" s="214"/>
      <c r="BY93" s="214"/>
      <c r="BZ93" s="214"/>
      <c r="CA93" s="214"/>
      <c r="CB93" s="214"/>
      <c r="CC93" s="214"/>
      <c r="CD93" s="214"/>
      <c r="CE93" s="214"/>
      <c r="CF93" s="214"/>
      <c r="CG93" s="214"/>
      <c r="CH93" s="214"/>
      <c r="CI93" s="214"/>
      <c r="CJ93" s="214"/>
      <c r="CK93" s="214"/>
      <c r="CL93" s="214"/>
      <c r="CM93" s="214"/>
      <c r="CN93" s="214"/>
      <c r="CO93" s="214"/>
      <c r="CP93" s="214"/>
      <c r="CQ93" s="214"/>
      <c r="CR93" s="214"/>
      <c r="CS93" s="214"/>
      <c r="CT93" s="214"/>
      <c r="CU93" s="214"/>
      <c r="CV93" s="214"/>
      <c r="CW93" s="214"/>
      <c r="CX93" s="214"/>
      <c r="CY93" s="214"/>
      <c r="CZ93" s="214"/>
      <c r="DA93" s="214"/>
      <c r="DB93" s="214"/>
      <c r="DC93" s="214"/>
      <c r="DD93" s="214"/>
      <c r="DE93" s="214"/>
      <c r="DF93" s="214"/>
      <c r="DG93" s="214"/>
      <c r="DH93" s="214"/>
      <c r="DI93" s="214"/>
      <c r="DJ93" s="214"/>
      <c r="DK93" s="214"/>
      <c r="DL93" s="214"/>
      <c r="DM93" s="214"/>
      <c r="DN93" s="214"/>
      <c r="DO93" s="214"/>
      <c r="DP93" s="214"/>
      <c r="DQ93" s="214"/>
      <c r="DR93" s="214"/>
      <c r="DS93" s="214"/>
      <c r="DT93" s="214"/>
      <c r="DU93" s="214"/>
      <c r="DV93" s="214"/>
      <c r="DW93" s="214"/>
      <c r="DX93" s="214"/>
      <c r="DY93" s="214"/>
      <c r="DZ93" s="214"/>
      <c r="EA93" s="214"/>
      <c r="EB93" s="214"/>
      <c r="EC93" s="214"/>
    </row>
    <row r="94" spans="1:133" s="66" customFormat="1" hidden="1" x14ac:dyDescent="0.2">
      <c r="A94" s="208">
        <v>7937</v>
      </c>
      <c r="B94" s="209">
        <v>213</v>
      </c>
      <c r="C94" s="210" t="s">
        <v>223</v>
      </c>
      <c r="D94" s="211">
        <v>0</v>
      </c>
      <c r="E94" s="211">
        <v>0</v>
      </c>
      <c r="F94" s="211">
        <f t="shared" si="6"/>
        <v>0</v>
      </c>
      <c r="G94" s="211">
        <v>0</v>
      </c>
      <c r="H94" s="211">
        <v>0</v>
      </c>
      <c r="I94" s="211">
        <f t="shared" si="7"/>
        <v>0</v>
      </c>
      <c r="J94" s="211"/>
      <c r="K94" s="212"/>
      <c r="L94" s="211">
        <f t="shared" si="8"/>
        <v>0</v>
      </c>
      <c r="M94" s="211"/>
      <c r="N94" s="211">
        <f t="shared" si="9"/>
        <v>0</v>
      </c>
      <c r="O94" s="211">
        <f t="shared" si="10"/>
        <v>0</v>
      </c>
      <c r="P94" s="211">
        <f t="shared" si="11"/>
        <v>0</v>
      </c>
      <c r="Q94" s="213"/>
      <c r="R94" s="214"/>
      <c r="S94" s="214"/>
      <c r="T94" s="214"/>
      <c r="U94" s="214"/>
      <c r="V94" s="214"/>
      <c r="W94" s="214"/>
      <c r="X94" s="214"/>
      <c r="Y94" s="214"/>
      <c r="Z94" s="214"/>
      <c r="AA94" s="214"/>
      <c r="AB94" s="214"/>
      <c r="AC94" s="214"/>
      <c r="AD94" s="214"/>
      <c r="AE94" s="214"/>
      <c r="AF94" s="214"/>
      <c r="AG94" s="214"/>
      <c r="AH94" s="214"/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  <c r="BI94" s="214"/>
      <c r="BJ94" s="214"/>
      <c r="BK94" s="214"/>
      <c r="BL94" s="214"/>
      <c r="BM94" s="214"/>
      <c r="BN94" s="214"/>
      <c r="BO94" s="214"/>
      <c r="BP94" s="214"/>
      <c r="BQ94" s="214"/>
      <c r="BR94" s="214"/>
      <c r="BS94" s="214"/>
      <c r="BT94" s="214"/>
      <c r="BU94" s="214"/>
      <c r="BV94" s="214"/>
      <c r="BW94" s="214"/>
      <c r="BX94" s="214"/>
      <c r="BY94" s="214"/>
      <c r="BZ94" s="214"/>
      <c r="CA94" s="214"/>
      <c r="CB94" s="214"/>
      <c r="CC94" s="214"/>
      <c r="CD94" s="214"/>
      <c r="CE94" s="214"/>
      <c r="CF94" s="214"/>
      <c r="CG94" s="214"/>
      <c r="CH94" s="214"/>
      <c r="CI94" s="214"/>
      <c r="CJ94" s="214"/>
      <c r="CK94" s="214"/>
      <c r="CL94" s="214"/>
      <c r="CM94" s="214"/>
      <c r="CN94" s="214"/>
      <c r="CO94" s="214"/>
      <c r="CP94" s="214"/>
      <c r="CQ94" s="214"/>
      <c r="CR94" s="214"/>
      <c r="CS94" s="214"/>
      <c r="CT94" s="214"/>
      <c r="CU94" s="214"/>
      <c r="CV94" s="214"/>
      <c r="CW94" s="214"/>
      <c r="CX94" s="214"/>
      <c r="CY94" s="214"/>
      <c r="CZ94" s="214"/>
      <c r="DA94" s="214"/>
      <c r="DB94" s="214"/>
      <c r="DC94" s="214"/>
      <c r="DD94" s="214"/>
      <c r="DE94" s="214"/>
      <c r="DF94" s="214"/>
      <c r="DG94" s="214"/>
      <c r="DH94" s="214"/>
      <c r="DI94" s="214"/>
      <c r="DJ94" s="214"/>
      <c r="DK94" s="214"/>
      <c r="DL94" s="214"/>
      <c r="DM94" s="214"/>
      <c r="DN94" s="214"/>
      <c r="DO94" s="214"/>
      <c r="DP94" s="214"/>
      <c r="DQ94" s="214"/>
      <c r="DR94" s="214"/>
      <c r="DS94" s="214"/>
      <c r="DT94" s="214"/>
      <c r="DU94" s="214"/>
      <c r="DV94" s="214"/>
      <c r="DW94" s="214"/>
      <c r="DX94" s="214"/>
      <c r="DY94" s="214"/>
      <c r="DZ94" s="214"/>
      <c r="EA94" s="214"/>
      <c r="EB94" s="214"/>
      <c r="EC94" s="214"/>
    </row>
    <row r="95" spans="1:133" s="66" customFormat="1" hidden="1" x14ac:dyDescent="0.2">
      <c r="A95" s="208">
        <v>7937</v>
      </c>
      <c r="B95" s="209">
        <v>215</v>
      </c>
      <c r="C95" s="210" t="s">
        <v>224</v>
      </c>
      <c r="D95" s="211">
        <v>0</v>
      </c>
      <c r="E95" s="211">
        <v>0</v>
      </c>
      <c r="F95" s="211">
        <f t="shared" si="6"/>
        <v>0</v>
      </c>
      <c r="G95" s="211">
        <v>0</v>
      </c>
      <c r="H95" s="211">
        <v>0</v>
      </c>
      <c r="I95" s="211">
        <f t="shared" si="7"/>
        <v>0</v>
      </c>
      <c r="J95" s="211"/>
      <c r="K95" s="212"/>
      <c r="L95" s="211">
        <f t="shared" si="8"/>
        <v>0</v>
      </c>
      <c r="M95" s="211"/>
      <c r="N95" s="211">
        <f t="shared" si="9"/>
        <v>0</v>
      </c>
      <c r="O95" s="211">
        <f t="shared" si="10"/>
        <v>0</v>
      </c>
      <c r="P95" s="211">
        <f t="shared" si="11"/>
        <v>0</v>
      </c>
      <c r="Q95" s="213"/>
      <c r="R95" s="214"/>
      <c r="S95" s="214"/>
      <c r="T95" s="214"/>
      <c r="U95" s="214"/>
      <c r="V95" s="214"/>
      <c r="W95" s="214"/>
      <c r="X95" s="214"/>
      <c r="Y95" s="214"/>
      <c r="Z95" s="214"/>
      <c r="AA95" s="214"/>
      <c r="AB95" s="214"/>
      <c r="AC95" s="214"/>
      <c r="AD95" s="214"/>
      <c r="AE95" s="214"/>
      <c r="AF95" s="214"/>
      <c r="AG95" s="214"/>
      <c r="AH95" s="214"/>
      <c r="AI95" s="214"/>
      <c r="AJ95" s="214"/>
      <c r="AK95" s="214"/>
      <c r="AL95" s="214"/>
      <c r="AM95" s="214"/>
      <c r="AN95" s="214"/>
      <c r="AO95" s="214"/>
      <c r="AP95" s="214"/>
      <c r="AQ95" s="214"/>
      <c r="AR95" s="214"/>
      <c r="AS95" s="214"/>
      <c r="AT95" s="214"/>
      <c r="AU95" s="214"/>
      <c r="AV95" s="214"/>
      <c r="AW95" s="214"/>
      <c r="AX95" s="214"/>
      <c r="AY95" s="214"/>
      <c r="AZ95" s="214"/>
      <c r="BA95" s="214"/>
      <c r="BB95" s="214"/>
      <c r="BC95" s="214"/>
      <c r="BD95" s="214"/>
      <c r="BE95" s="214"/>
      <c r="BF95" s="214"/>
      <c r="BG95" s="214"/>
      <c r="BH95" s="214"/>
      <c r="BI95" s="214"/>
      <c r="BJ95" s="214"/>
      <c r="BK95" s="214"/>
      <c r="BL95" s="214"/>
      <c r="BM95" s="214"/>
      <c r="BN95" s="214"/>
      <c r="BO95" s="214"/>
      <c r="BP95" s="214"/>
      <c r="BQ95" s="214"/>
      <c r="BR95" s="214"/>
      <c r="BS95" s="214"/>
      <c r="BT95" s="214"/>
      <c r="BU95" s="214"/>
      <c r="BV95" s="214"/>
      <c r="BW95" s="214"/>
      <c r="BX95" s="214"/>
      <c r="BY95" s="214"/>
      <c r="BZ95" s="214"/>
      <c r="CA95" s="214"/>
      <c r="CB95" s="214"/>
      <c r="CC95" s="214"/>
      <c r="CD95" s="214"/>
      <c r="CE95" s="214"/>
      <c r="CF95" s="214"/>
      <c r="CG95" s="214"/>
      <c r="CH95" s="214"/>
      <c r="CI95" s="214"/>
      <c r="CJ95" s="214"/>
      <c r="CK95" s="214"/>
      <c r="CL95" s="214"/>
      <c r="CM95" s="214"/>
      <c r="CN95" s="214"/>
      <c r="CO95" s="214"/>
      <c r="CP95" s="214"/>
      <c r="CQ95" s="214"/>
      <c r="CR95" s="214"/>
      <c r="CS95" s="214"/>
      <c r="CT95" s="214"/>
      <c r="CU95" s="214"/>
      <c r="CV95" s="214"/>
      <c r="CW95" s="214"/>
      <c r="CX95" s="214"/>
      <c r="CY95" s="214"/>
      <c r="CZ95" s="214"/>
      <c r="DA95" s="214"/>
      <c r="DB95" s="214"/>
      <c r="DC95" s="214"/>
      <c r="DD95" s="214"/>
      <c r="DE95" s="214"/>
      <c r="DF95" s="214"/>
      <c r="DG95" s="214"/>
      <c r="DH95" s="214"/>
      <c r="DI95" s="214"/>
      <c r="DJ95" s="214"/>
      <c r="DK95" s="214"/>
      <c r="DL95" s="214"/>
      <c r="DM95" s="214"/>
      <c r="DN95" s="214"/>
      <c r="DO95" s="214"/>
      <c r="DP95" s="214"/>
      <c r="DQ95" s="214"/>
      <c r="DR95" s="214"/>
      <c r="DS95" s="214"/>
      <c r="DT95" s="214"/>
      <c r="DU95" s="214"/>
      <c r="DV95" s="214"/>
      <c r="DW95" s="214"/>
      <c r="DX95" s="214"/>
      <c r="DY95" s="214"/>
      <c r="DZ95" s="214"/>
      <c r="EA95" s="214"/>
      <c r="EB95" s="214"/>
      <c r="EC95" s="214"/>
    </row>
    <row r="96" spans="1:133" s="66" customFormat="1" hidden="1" x14ac:dyDescent="0.2">
      <c r="A96" s="208">
        <v>7937</v>
      </c>
      <c r="B96" s="209">
        <v>217</v>
      </c>
      <c r="C96" s="210" t="s">
        <v>225</v>
      </c>
      <c r="D96" s="211">
        <v>0</v>
      </c>
      <c r="E96" s="211">
        <v>0</v>
      </c>
      <c r="F96" s="211">
        <f t="shared" si="6"/>
        <v>0</v>
      </c>
      <c r="G96" s="211">
        <v>0</v>
      </c>
      <c r="H96" s="211">
        <v>0</v>
      </c>
      <c r="I96" s="211">
        <f t="shared" si="7"/>
        <v>0</v>
      </c>
      <c r="J96" s="211"/>
      <c r="K96" s="212"/>
      <c r="L96" s="211">
        <f t="shared" si="8"/>
        <v>0</v>
      </c>
      <c r="M96" s="211"/>
      <c r="N96" s="211">
        <f t="shared" si="9"/>
        <v>0</v>
      </c>
      <c r="O96" s="211">
        <f t="shared" si="10"/>
        <v>0</v>
      </c>
      <c r="P96" s="211">
        <f t="shared" si="11"/>
        <v>0</v>
      </c>
      <c r="Q96" s="213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  <c r="CA96" s="214"/>
      <c r="CB96" s="214"/>
      <c r="CC96" s="214"/>
      <c r="CD96" s="214"/>
      <c r="CE96" s="214"/>
      <c r="CF96" s="214"/>
      <c r="CG96" s="214"/>
      <c r="CH96" s="214"/>
      <c r="CI96" s="214"/>
      <c r="CJ96" s="214"/>
      <c r="CK96" s="214"/>
      <c r="CL96" s="214"/>
      <c r="CM96" s="214"/>
      <c r="CN96" s="214"/>
      <c r="CO96" s="214"/>
      <c r="CP96" s="214"/>
      <c r="CQ96" s="214"/>
      <c r="CR96" s="214"/>
      <c r="CS96" s="214"/>
      <c r="CT96" s="214"/>
      <c r="CU96" s="214"/>
      <c r="CV96" s="214"/>
      <c r="CW96" s="214"/>
      <c r="CX96" s="214"/>
      <c r="CY96" s="214"/>
      <c r="CZ96" s="214"/>
      <c r="DA96" s="214"/>
      <c r="DB96" s="214"/>
      <c r="DC96" s="214"/>
      <c r="DD96" s="214"/>
      <c r="DE96" s="214"/>
      <c r="DF96" s="214"/>
      <c r="DG96" s="214"/>
      <c r="DH96" s="214"/>
      <c r="DI96" s="214"/>
      <c r="DJ96" s="214"/>
      <c r="DK96" s="214"/>
      <c r="DL96" s="214"/>
      <c r="DM96" s="214"/>
      <c r="DN96" s="214"/>
      <c r="DO96" s="214"/>
      <c r="DP96" s="214"/>
      <c r="DQ96" s="214"/>
      <c r="DR96" s="214"/>
      <c r="DS96" s="214"/>
      <c r="DT96" s="214"/>
      <c r="DU96" s="214"/>
      <c r="DV96" s="214"/>
      <c r="DW96" s="214"/>
      <c r="DX96" s="214"/>
      <c r="DY96" s="214"/>
      <c r="DZ96" s="214"/>
      <c r="EA96" s="214"/>
      <c r="EB96" s="214"/>
      <c r="EC96" s="214"/>
    </row>
    <row r="97" spans="1:133" s="66" customFormat="1" hidden="1" x14ac:dyDescent="0.2">
      <c r="A97" s="208">
        <v>7937</v>
      </c>
      <c r="B97" s="209">
        <v>218</v>
      </c>
      <c r="C97" s="210" t="s">
        <v>226</v>
      </c>
      <c r="D97" s="211">
        <v>0</v>
      </c>
      <c r="E97" s="211">
        <v>0</v>
      </c>
      <c r="F97" s="211">
        <f t="shared" si="6"/>
        <v>0</v>
      </c>
      <c r="G97" s="211">
        <v>0</v>
      </c>
      <c r="H97" s="211">
        <v>0</v>
      </c>
      <c r="I97" s="211">
        <f t="shared" si="7"/>
        <v>0</v>
      </c>
      <c r="J97" s="211"/>
      <c r="K97" s="212"/>
      <c r="L97" s="211">
        <f t="shared" si="8"/>
        <v>0</v>
      </c>
      <c r="M97" s="211"/>
      <c r="N97" s="211">
        <f t="shared" si="9"/>
        <v>0</v>
      </c>
      <c r="O97" s="211">
        <f t="shared" si="10"/>
        <v>0</v>
      </c>
      <c r="P97" s="211">
        <f t="shared" si="11"/>
        <v>0</v>
      </c>
      <c r="Q97" s="213"/>
      <c r="R97" s="214"/>
      <c r="S97" s="214"/>
      <c r="T97" s="214"/>
      <c r="U97" s="214"/>
      <c r="V97" s="214"/>
      <c r="W97" s="214"/>
      <c r="X97" s="214"/>
      <c r="Y97" s="214"/>
      <c r="Z97" s="214"/>
      <c r="AA97" s="214"/>
      <c r="AB97" s="214"/>
      <c r="AC97" s="214"/>
      <c r="AD97" s="214"/>
      <c r="AE97" s="214"/>
      <c r="AF97" s="214"/>
      <c r="AG97" s="214"/>
      <c r="AH97" s="214"/>
      <c r="AI97" s="214"/>
      <c r="AJ97" s="214"/>
      <c r="AK97" s="214"/>
      <c r="AL97" s="214"/>
      <c r="AM97" s="214"/>
      <c r="AN97" s="214"/>
      <c r="AO97" s="214"/>
      <c r="AP97" s="214"/>
      <c r="AQ97" s="214"/>
      <c r="AR97" s="214"/>
      <c r="AS97" s="214"/>
      <c r="AT97" s="214"/>
      <c r="AU97" s="214"/>
      <c r="AV97" s="214"/>
      <c r="AW97" s="214"/>
      <c r="AX97" s="214"/>
      <c r="AY97" s="214"/>
      <c r="AZ97" s="214"/>
      <c r="BA97" s="214"/>
      <c r="BB97" s="214"/>
      <c r="BC97" s="214"/>
      <c r="BD97" s="214"/>
      <c r="BE97" s="214"/>
      <c r="BF97" s="214"/>
      <c r="BG97" s="214"/>
      <c r="BH97" s="214"/>
      <c r="BI97" s="214"/>
      <c r="BJ97" s="214"/>
      <c r="BK97" s="214"/>
      <c r="BL97" s="214"/>
      <c r="BM97" s="214"/>
      <c r="BN97" s="214"/>
      <c r="BO97" s="214"/>
      <c r="BP97" s="214"/>
      <c r="BQ97" s="214"/>
      <c r="BR97" s="214"/>
      <c r="BS97" s="214"/>
      <c r="BT97" s="214"/>
      <c r="BU97" s="214"/>
      <c r="BV97" s="214"/>
      <c r="BW97" s="214"/>
      <c r="BX97" s="214"/>
      <c r="BY97" s="214"/>
      <c r="BZ97" s="214"/>
      <c r="CA97" s="214"/>
      <c r="CB97" s="214"/>
      <c r="CC97" s="214"/>
      <c r="CD97" s="214"/>
      <c r="CE97" s="214"/>
      <c r="CF97" s="214"/>
      <c r="CG97" s="214"/>
      <c r="CH97" s="214"/>
      <c r="CI97" s="214"/>
      <c r="CJ97" s="214"/>
      <c r="CK97" s="214"/>
      <c r="CL97" s="214"/>
      <c r="CM97" s="214"/>
      <c r="CN97" s="214"/>
      <c r="CO97" s="214"/>
      <c r="CP97" s="214"/>
      <c r="CQ97" s="214"/>
      <c r="CR97" s="214"/>
      <c r="CS97" s="214"/>
      <c r="CT97" s="214"/>
      <c r="CU97" s="214"/>
      <c r="CV97" s="214"/>
      <c r="CW97" s="214"/>
      <c r="CX97" s="214"/>
      <c r="CY97" s="214"/>
      <c r="CZ97" s="214"/>
      <c r="DA97" s="214"/>
      <c r="DB97" s="214"/>
      <c r="DC97" s="214"/>
      <c r="DD97" s="214"/>
      <c r="DE97" s="214"/>
      <c r="DF97" s="214"/>
      <c r="DG97" s="214"/>
      <c r="DH97" s="214"/>
      <c r="DI97" s="214"/>
      <c r="DJ97" s="214"/>
      <c r="DK97" s="214"/>
      <c r="DL97" s="214"/>
      <c r="DM97" s="214"/>
      <c r="DN97" s="214"/>
      <c r="DO97" s="214"/>
      <c r="DP97" s="214"/>
      <c r="DQ97" s="214"/>
      <c r="DR97" s="214"/>
      <c r="DS97" s="214"/>
      <c r="DT97" s="214"/>
      <c r="DU97" s="214"/>
      <c r="DV97" s="214"/>
      <c r="DW97" s="214"/>
      <c r="DX97" s="214"/>
      <c r="DY97" s="214"/>
      <c r="DZ97" s="214"/>
      <c r="EA97" s="214"/>
      <c r="EB97" s="214"/>
      <c r="EC97" s="214"/>
    </row>
    <row r="98" spans="1:133" s="66" customFormat="1" hidden="1" x14ac:dyDescent="0.2">
      <c r="A98" s="208">
        <v>7937</v>
      </c>
      <c r="B98" s="209">
        <v>219</v>
      </c>
      <c r="C98" s="210" t="s">
        <v>227</v>
      </c>
      <c r="D98" s="211">
        <v>0</v>
      </c>
      <c r="E98" s="211">
        <v>0</v>
      </c>
      <c r="F98" s="211">
        <f t="shared" si="6"/>
        <v>0</v>
      </c>
      <c r="G98" s="211">
        <v>0</v>
      </c>
      <c r="H98" s="211">
        <v>0</v>
      </c>
      <c r="I98" s="211">
        <f t="shared" si="7"/>
        <v>0</v>
      </c>
      <c r="J98" s="211"/>
      <c r="K98" s="212"/>
      <c r="L98" s="211">
        <f t="shared" si="8"/>
        <v>0</v>
      </c>
      <c r="M98" s="211"/>
      <c r="N98" s="211">
        <f t="shared" si="9"/>
        <v>0</v>
      </c>
      <c r="O98" s="211">
        <f t="shared" si="10"/>
        <v>0</v>
      </c>
      <c r="P98" s="211">
        <f t="shared" si="11"/>
        <v>0</v>
      </c>
      <c r="Q98" s="213"/>
      <c r="R98" s="214"/>
      <c r="S98" s="214"/>
      <c r="T98" s="214"/>
      <c r="U98" s="214"/>
      <c r="V98" s="214"/>
      <c r="W98" s="214"/>
      <c r="X98" s="214"/>
      <c r="Y98" s="214"/>
      <c r="Z98" s="214"/>
      <c r="AA98" s="214"/>
      <c r="AB98" s="214"/>
      <c r="AC98" s="214"/>
      <c r="AD98" s="214"/>
      <c r="AE98" s="214"/>
      <c r="AF98" s="214"/>
      <c r="AG98" s="214"/>
      <c r="AH98" s="214"/>
      <c r="AI98" s="214"/>
      <c r="AJ98" s="214"/>
      <c r="AK98" s="214"/>
      <c r="AL98" s="214"/>
      <c r="AM98" s="214"/>
      <c r="AN98" s="214"/>
      <c r="AO98" s="214"/>
      <c r="AP98" s="214"/>
      <c r="AQ98" s="214"/>
      <c r="AR98" s="214"/>
      <c r="AS98" s="214"/>
      <c r="AT98" s="214"/>
      <c r="AU98" s="214"/>
      <c r="AV98" s="214"/>
      <c r="AW98" s="214"/>
      <c r="AX98" s="214"/>
      <c r="AY98" s="214"/>
      <c r="AZ98" s="214"/>
      <c r="BA98" s="214"/>
      <c r="BB98" s="214"/>
      <c r="BC98" s="214"/>
      <c r="BD98" s="214"/>
      <c r="BE98" s="214"/>
      <c r="BF98" s="214"/>
      <c r="BG98" s="214"/>
      <c r="BH98" s="214"/>
      <c r="BI98" s="214"/>
      <c r="BJ98" s="214"/>
      <c r="BK98" s="214"/>
      <c r="BL98" s="214"/>
      <c r="BM98" s="214"/>
      <c r="BN98" s="214"/>
      <c r="BO98" s="214"/>
      <c r="BP98" s="214"/>
      <c r="BQ98" s="214"/>
      <c r="BR98" s="214"/>
      <c r="BS98" s="214"/>
      <c r="BT98" s="214"/>
      <c r="BU98" s="214"/>
      <c r="BV98" s="214"/>
      <c r="BW98" s="214"/>
      <c r="BX98" s="214"/>
      <c r="BY98" s="214"/>
      <c r="BZ98" s="214"/>
      <c r="CA98" s="214"/>
      <c r="CB98" s="214"/>
      <c r="CC98" s="214"/>
      <c r="CD98" s="214"/>
      <c r="CE98" s="214"/>
      <c r="CF98" s="214"/>
      <c r="CG98" s="214"/>
      <c r="CH98" s="214"/>
      <c r="CI98" s="214"/>
      <c r="CJ98" s="214"/>
      <c r="CK98" s="214"/>
      <c r="CL98" s="214"/>
      <c r="CM98" s="214"/>
      <c r="CN98" s="214"/>
      <c r="CO98" s="214"/>
      <c r="CP98" s="214"/>
      <c r="CQ98" s="214"/>
      <c r="CR98" s="214"/>
      <c r="CS98" s="214"/>
      <c r="CT98" s="214"/>
      <c r="CU98" s="214"/>
      <c r="CV98" s="214"/>
      <c r="CW98" s="214"/>
      <c r="CX98" s="214"/>
      <c r="CY98" s="214"/>
      <c r="CZ98" s="214"/>
      <c r="DA98" s="214"/>
      <c r="DB98" s="214"/>
      <c r="DC98" s="214"/>
      <c r="DD98" s="214"/>
      <c r="DE98" s="214"/>
      <c r="DF98" s="214"/>
      <c r="DG98" s="214"/>
      <c r="DH98" s="214"/>
      <c r="DI98" s="214"/>
      <c r="DJ98" s="214"/>
      <c r="DK98" s="214"/>
      <c r="DL98" s="214"/>
      <c r="DM98" s="214"/>
      <c r="DN98" s="214"/>
      <c r="DO98" s="214"/>
      <c r="DP98" s="214"/>
      <c r="DQ98" s="214"/>
      <c r="DR98" s="214"/>
      <c r="DS98" s="214"/>
      <c r="DT98" s="214"/>
      <c r="DU98" s="214"/>
      <c r="DV98" s="214"/>
      <c r="DW98" s="214"/>
      <c r="DX98" s="214"/>
      <c r="DY98" s="214"/>
      <c r="DZ98" s="214"/>
      <c r="EA98" s="214"/>
      <c r="EB98" s="214"/>
      <c r="EC98" s="214"/>
    </row>
    <row r="99" spans="1:133" s="66" customFormat="1" hidden="1" x14ac:dyDescent="0.2">
      <c r="A99" s="208">
        <v>7937</v>
      </c>
      <c r="B99" s="209">
        <v>220</v>
      </c>
      <c r="C99" s="210" t="s">
        <v>228</v>
      </c>
      <c r="D99" s="211">
        <v>0</v>
      </c>
      <c r="E99" s="211">
        <v>0</v>
      </c>
      <c r="F99" s="211">
        <f t="shared" si="6"/>
        <v>0</v>
      </c>
      <c r="G99" s="211">
        <v>0</v>
      </c>
      <c r="H99" s="211">
        <v>0</v>
      </c>
      <c r="I99" s="211">
        <f t="shared" si="7"/>
        <v>0</v>
      </c>
      <c r="J99" s="211"/>
      <c r="K99" s="212"/>
      <c r="L99" s="211">
        <f t="shared" si="8"/>
        <v>0</v>
      </c>
      <c r="M99" s="211"/>
      <c r="N99" s="211">
        <f t="shared" si="9"/>
        <v>0</v>
      </c>
      <c r="O99" s="211">
        <f t="shared" si="10"/>
        <v>0</v>
      </c>
      <c r="P99" s="211">
        <f t="shared" si="11"/>
        <v>0</v>
      </c>
      <c r="Q99" s="213"/>
      <c r="R99" s="214"/>
      <c r="S99" s="214"/>
      <c r="T99" s="214"/>
      <c r="U99" s="214"/>
      <c r="V99" s="214"/>
      <c r="W99" s="214"/>
      <c r="X99" s="214"/>
      <c r="Y99" s="214"/>
      <c r="Z99" s="214"/>
      <c r="AA99" s="214"/>
      <c r="AB99" s="214"/>
      <c r="AC99" s="214"/>
      <c r="AD99" s="214"/>
      <c r="AE99" s="214"/>
      <c r="AF99" s="214"/>
      <c r="AG99" s="214"/>
      <c r="AH99" s="214"/>
      <c r="AI99" s="214"/>
      <c r="AJ99" s="214"/>
      <c r="AK99" s="214"/>
      <c r="AL99" s="214"/>
      <c r="AM99" s="214"/>
      <c r="AN99" s="214"/>
      <c r="AO99" s="214"/>
      <c r="AP99" s="214"/>
      <c r="AQ99" s="214"/>
      <c r="AR99" s="214"/>
      <c r="AS99" s="214"/>
      <c r="AT99" s="214"/>
      <c r="AU99" s="214"/>
      <c r="AV99" s="214"/>
      <c r="AW99" s="214"/>
      <c r="AX99" s="214"/>
      <c r="AY99" s="214"/>
      <c r="AZ99" s="214"/>
      <c r="BA99" s="214"/>
      <c r="BB99" s="214"/>
      <c r="BC99" s="214"/>
      <c r="BD99" s="214"/>
      <c r="BE99" s="214"/>
      <c r="BF99" s="214"/>
      <c r="BG99" s="214"/>
      <c r="BH99" s="214"/>
      <c r="BI99" s="214"/>
      <c r="BJ99" s="214"/>
      <c r="BK99" s="214"/>
      <c r="BL99" s="214"/>
      <c r="BM99" s="214"/>
      <c r="BN99" s="214"/>
      <c r="BO99" s="214"/>
      <c r="BP99" s="214"/>
      <c r="BQ99" s="214"/>
      <c r="BR99" s="214"/>
      <c r="BS99" s="214"/>
      <c r="BT99" s="214"/>
      <c r="BU99" s="214"/>
      <c r="BV99" s="214"/>
      <c r="BW99" s="214"/>
      <c r="BX99" s="214"/>
      <c r="BY99" s="214"/>
      <c r="BZ99" s="214"/>
      <c r="CA99" s="214"/>
      <c r="CB99" s="214"/>
      <c r="CC99" s="214"/>
      <c r="CD99" s="214"/>
      <c r="CE99" s="214"/>
      <c r="CF99" s="214"/>
      <c r="CG99" s="214"/>
      <c r="CH99" s="214"/>
      <c r="CI99" s="214"/>
      <c r="CJ99" s="214"/>
      <c r="CK99" s="214"/>
      <c r="CL99" s="214"/>
      <c r="CM99" s="214"/>
      <c r="CN99" s="214"/>
      <c r="CO99" s="214"/>
      <c r="CP99" s="214"/>
      <c r="CQ99" s="214"/>
      <c r="CR99" s="214"/>
      <c r="CS99" s="214"/>
      <c r="CT99" s="214"/>
      <c r="CU99" s="214"/>
      <c r="CV99" s="214"/>
      <c r="CW99" s="214"/>
      <c r="CX99" s="214"/>
      <c r="CY99" s="214"/>
      <c r="CZ99" s="214"/>
      <c r="DA99" s="214"/>
      <c r="DB99" s="214"/>
      <c r="DC99" s="214"/>
      <c r="DD99" s="214"/>
      <c r="DE99" s="214"/>
      <c r="DF99" s="214"/>
      <c r="DG99" s="214"/>
      <c r="DH99" s="214"/>
      <c r="DI99" s="214"/>
      <c r="DJ99" s="214"/>
      <c r="DK99" s="214"/>
      <c r="DL99" s="214"/>
      <c r="DM99" s="214"/>
      <c r="DN99" s="214"/>
      <c r="DO99" s="214"/>
      <c r="DP99" s="214"/>
      <c r="DQ99" s="214"/>
      <c r="DR99" s="214"/>
      <c r="DS99" s="214"/>
      <c r="DT99" s="214"/>
      <c r="DU99" s="214"/>
      <c r="DV99" s="214"/>
      <c r="DW99" s="214"/>
      <c r="DX99" s="214"/>
      <c r="DY99" s="214"/>
      <c r="DZ99" s="214"/>
      <c r="EA99" s="214"/>
      <c r="EB99" s="214"/>
      <c r="EC99" s="214"/>
    </row>
    <row r="100" spans="1:133" s="66" customFormat="1" hidden="1" x14ac:dyDescent="0.2">
      <c r="A100" s="208">
        <v>7937</v>
      </c>
      <c r="B100" s="209">
        <v>221</v>
      </c>
      <c r="C100" s="210" t="s">
        <v>229</v>
      </c>
      <c r="D100" s="211">
        <v>0</v>
      </c>
      <c r="E100" s="211">
        <v>0</v>
      </c>
      <c r="F100" s="211">
        <f t="shared" si="6"/>
        <v>0</v>
      </c>
      <c r="G100" s="211">
        <v>0</v>
      </c>
      <c r="H100" s="211">
        <v>0</v>
      </c>
      <c r="I100" s="211">
        <f t="shared" si="7"/>
        <v>0</v>
      </c>
      <c r="J100" s="211"/>
      <c r="K100" s="212"/>
      <c r="L100" s="211">
        <f t="shared" si="8"/>
        <v>0</v>
      </c>
      <c r="M100" s="211"/>
      <c r="N100" s="211">
        <f t="shared" si="9"/>
        <v>0</v>
      </c>
      <c r="O100" s="211">
        <f t="shared" si="10"/>
        <v>0</v>
      </c>
      <c r="P100" s="211">
        <f t="shared" si="11"/>
        <v>0</v>
      </c>
      <c r="Q100" s="213"/>
      <c r="R100" s="214"/>
      <c r="S100" s="214"/>
      <c r="T100" s="214"/>
      <c r="U100" s="214"/>
      <c r="V100" s="214"/>
      <c r="W100" s="214"/>
      <c r="X100" s="214"/>
      <c r="Y100" s="214"/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/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14"/>
      <c r="BJ100" s="214"/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14"/>
      <c r="CN100" s="214"/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14"/>
      <c r="DI100" s="214"/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</row>
    <row r="101" spans="1:133" s="66" customFormat="1" hidden="1" x14ac:dyDescent="0.2">
      <c r="A101" s="208">
        <v>7937</v>
      </c>
      <c r="B101" s="209">
        <v>226</v>
      </c>
      <c r="C101" s="210" t="s">
        <v>230</v>
      </c>
      <c r="D101" s="211">
        <v>0</v>
      </c>
      <c r="E101" s="211">
        <v>0</v>
      </c>
      <c r="F101" s="211">
        <f t="shared" si="6"/>
        <v>0</v>
      </c>
      <c r="G101" s="211">
        <v>0</v>
      </c>
      <c r="H101" s="211">
        <v>0</v>
      </c>
      <c r="I101" s="211">
        <f t="shared" si="7"/>
        <v>0</v>
      </c>
      <c r="J101" s="211"/>
      <c r="K101" s="212"/>
      <c r="L101" s="211">
        <f t="shared" si="8"/>
        <v>0</v>
      </c>
      <c r="M101" s="211"/>
      <c r="N101" s="211">
        <f t="shared" si="9"/>
        <v>0</v>
      </c>
      <c r="O101" s="211">
        <f t="shared" si="10"/>
        <v>0</v>
      </c>
      <c r="P101" s="211">
        <f t="shared" si="11"/>
        <v>0</v>
      </c>
      <c r="Q101" s="213"/>
      <c r="R101" s="214"/>
      <c r="S101" s="214"/>
      <c r="T101" s="214"/>
      <c r="U101" s="214"/>
      <c r="V101" s="214"/>
      <c r="W101" s="214"/>
      <c r="X101" s="214"/>
      <c r="Y101" s="214"/>
      <c r="Z101" s="214"/>
      <c r="AA101" s="214"/>
      <c r="AB101" s="214"/>
      <c r="AC101" s="214"/>
      <c r="AD101" s="214"/>
      <c r="AE101" s="214"/>
      <c r="AF101" s="214"/>
      <c r="AG101" s="214"/>
      <c r="AH101" s="214"/>
      <c r="AI101" s="214"/>
      <c r="AJ101" s="214"/>
      <c r="AK101" s="214"/>
      <c r="AL101" s="214"/>
      <c r="AM101" s="214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  <c r="BI101" s="214"/>
      <c r="BJ101" s="214"/>
      <c r="BK101" s="214"/>
      <c r="BL101" s="214"/>
      <c r="BM101" s="214"/>
      <c r="BN101" s="214"/>
      <c r="BO101" s="214"/>
      <c r="BP101" s="214"/>
      <c r="BQ101" s="214"/>
      <c r="BR101" s="214"/>
      <c r="BS101" s="214"/>
      <c r="BT101" s="214"/>
      <c r="BU101" s="214"/>
      <c r="BV101" s="214"/>
      <c r="BW101" s="214"/>
      <c r="BX101" s="214"/>
      <c r="BY101" s="214"/>
      <c r="BZ101" s="214"/>
      <c r="CA101" s="214"/>
      <c r="CB101" s="214"/>
      <c r="CC101" s="214"/>
      <c r="CD101" s="214"/>
      <c r="CE101" s="214"/>
      <c r="CF101" s="214"/>
      <c r="CG101" s="214"/>
      <c r="CH101" s="214"/>
      <c r="CI101" s="214"/>
      <c r="CJ101" s="214"/>
      <c r="CK101" s="214"/>
      <c r="CL101" s="214"/>
      <c r="CM101" s="214"/>
      <c r="CN101" s="214"/>
      <c r="CO101" s="214"/>
      <c r="CP101" s="214"/>
      <c r="CQ101" s="214"/>
      <c r="CR101" s="214"/>
      <c r="CS101" s="214"/>
      <c r="CT101" s="214"/>
      <c r="CU101" s="214"/>
      <c r="CV101" s="214"/>
      <c r="CW101" s="214"/>
      <c r="CX101" s="214"/>
      <c r="CY101" s="214"/>
      <c r="CZ101" s="214"/>
      <c r="DA101" s="214"/>
      <c r="DB101" s="214"/>
      <c r="DC101" s="214"/>
      <c r="DD101" s="214"/>
      <c r="DE101" s="214"/>
      <c r="DF101" s="214"/>
      <c r="DG101" s="214"/>
      <c r="DH101" s="214"/>
      <c r="DI101" s="214"/>
      <c r="DJ101" s="214"/>
      <c r="DK101" s="214"/>
      <c r="DL101" s="214"/>
      <c r="DM101" s="214"/>
      <c r="DN101" s="214"/>
      <c r="DO101" s="214"/>
      <c r="DP101" s="214"/>
      <c r="DQ101" s="214"/>
      <c r="DR101" s="214"/>
      <c r="DS101" s="214"/>
      <c r="DT101" s="214"/>
      <c r="DU101" s="214"/>
      <c r="DV101" s="214"/>
      <c r="DW101" s="214"/>
      <c r="DX101" s="214"/>
      <c r="DY101" s="214"/>
      <c r="DZ101" s="214"/>
      <c r="EA101" s="214"/>
      <c r="EB101" s="214"/>
      <c r="EC101" s="214"/>
    </row>
    <row r="102" spans="1:133" s="66" customFormat="1" hidden="1" x14ac:dyDescent="0.2">
      <c r="A102" s="208">
        <v>7937</v>
      </c>
      <c r="B102" s="209">
        <v>227</v>
      </c>
      <c r="C102" s="210" t="s">
        <v>231</v>
      </c>
      <c r="D102" s="211">
        <v>0</v>
      </c>
      <c r="E102" s="211">
        <v>0</v>
      </c>
      <c r="F102" s="211">
        <f t="shared" si="6"/>
        <v>0</v>
      </c>
      <c r="G102" s="211">
        <v>0</v>
      </c>
      <c r="H102" s="211">
        <v>0</v>
      </c>
      <c r="I102" s="211">
        <f t="shared" si="7"/>
        <v>0</v>
      </c>
      <c r="J102" s="211"/>
      <c r="K102" s="212"/>
      <c r="L102" s="211">
        <f t="shared" si="8"/>
        <v>0</v>
      </c>
      <c r="M102" s="211"/>
      <c r="N102" s="211">
        <f t="shared" si="9"/>
        <v>0</v>
      </c>
      <c r="O102" s="211">
        <f t="shared" si="10"/>
        <v>0</v>
      </c>
      <c r="P102" s="211">
        <f t="shared" si="11"/>
        <v>0</v>
      </c>
      <c r="Q102" s="213"/>
      <c r="R102" s="214"/>
      <c r="S102" s="214"/>
      <c r="T102" s="214"/>
      <c r="U102" s="214"/>
      <c r="V102" s="214"/>
      <c r="W102" s="214"/>
      <c r="X102" s="214"/>
      <c r="Y102" s="214"/>
      <c r="Z102" s="214"/>
      <c r="AA102" s="214"/>
      <c r="AB102" s="214"/>
      <c r="AC102" s="214"/>
      <c r="AD102" s="214"/>
      <c r="AE102" s="214"/>
      <c r="AF102" s="214"/>
      <c r="AG102" s="214"/>
      <c r="AH102" s="214"/>
      <c r="AI102" s="214"/>
      <c r="AJ102" s="214"/>
      <c r="AK102" s="214"/>
      <c r="AL102" s="214"/>
      <c r="AM102" s="214"/>
      <c r="AN102" s="214"/>
      <c r="AO102" s="214"/>
      <c r="AP102" s="214"/>
      <c r="AQ102" s="214"/>
      <c r="AR102" s="214"/>
      <c r="AS102" s="214"/>
      <c r="AT102" s="214"/>
      <c r="AU102" s="214"/>
      <c r="AV102" s="214"/>
      <c r="AW102" s="214"/>
      <c r="AX102" s="214"/>
      <c r="AY102" s="214"/>
      <c r="AZ102" s="214"/>
      <c r="BA102" s="214"/>
      <c r="BB102" s="214"/>
      <c r="BC102" s="214"/>
      <c r="BD102" s="214"/>
      <c r="BE102" s="214"/>
      <c r="BF102" s="214"/>
      <c r="BG102" s="214"/>
      <c r="BH102" s="214"/>
      <c r="BI102" s="214"/>
      <c r="BJ102" s="214"/>
      <c r="BK102" s="214"/>
      <c r="BL102" s="214"/>
      <c r="BM102" s="214"/>
      <c r="BN102" s="214"/>
      <c r="BO102" s="214"/>
      <c r="BP102" s="214"/>
      <c r="BQ102" s="214"/>
      <c r="BR102" s="214"/>
      <c r="BS102" s="214"/>
      <c r="BT102" s="214"/>
      <c r="BU102" s="214"/>
      <c r="BV102" s="214"/>
      <c r="BW102" s="214"/>
      <c r="BX102" s="214"/>
      <c r="BY102" s="214"/>
      <c r="BZ102" s="214"/>
      <c r="CA102" s="214"/>
      <c r="CB102" s="214"/>
      <c r="CC102" s="214"/>
      <c r="CD102" s="214"/>
      <c r="CE102" s="214"/>
      <c r="CF102" s="214"/>
      <c r="CG102" s="214"/>
      <c r="CH102" s="214"/>
      <c r="CI102" s="214"/>
      <c r="CJ102" s="214"/>
      <c r="CK102" s="214"/>
      <c r="CL102" s="214"/>
      <c r="CM102" s="214"/>
      <c r="CN102" s="214"/>
      <c r="CO102" s="214"/>
      <c r="CP102" s="214"/>
      <c r="CQ102" s="214"/>
      <c r="CR102" s="214"/>
      <c r="CS102" s="214"/>
      <c r="CT102" s="214"/>
      <c r="CU102" s="214"/>
      <c r="CV102" s="214"/>
      <c r="CW102" s="214"/>
      <c r="CX102" s="214"/>
      <c r="CY102" s="214"/>
      <c r="CZ102" s="214"/>
      <c r="DA102" s="214"/>
      <c r="DB102" s="214"/>
      <c r="DC102" s="214"/>
      <c r="DD102" s="214"/>
      <c r="DE102" s="214"/>
      <c r="DF102" s="214"/>
      <c r="DG102" s="214"/>
      <c r="DH102" s="214"/>
      <c r="DI102" s="214"/>
      <c r="DJ102" s="214"/>
      <c r="DK102" s="214"/>
      <c r="DL102" s="214"/>
      <c r="DM102" s="214"/>
      <c r="DN102" s="214"/>
      <c r="DO102" s="214"/>
      <c r="DP102" s="214"/>
      <c r="DQ102" s="214"/>
      <c r="DR102" s="214"/>
      <c r="DS102" s="214"/>
      <c r="DT102" s="214"/>
      <c r="DU102" s="214"/>
      <c r="DV102" s="214"/>
      <c r="DW102" s="214"/>
      <c r="DX102" s="214"/>
      <c r="DY102" s="214"/>
      <c r="DZ102" s="214"/>
      <c r="EA102" s="214"/>
      <c r="EB102" s="214"/>
      <c r="EC102" s="214"/>
    </row>
    <row r="103" spans="1:133" s="66" customFormat="1" hidden="1" x14ac:dyDescent="0.2">
      <c r="A103" s="208">
        <v>7937</v>
      </c>
      <c r="B103" s="209">
        <v>229</v>
      </c>
      <c r="C103" s="210" t="s">
        <v>232</v>
      </c>
      <c r="D103" s="211">
        <v>0</v>
      </c>
      <c r="E103" s="211">
        <v>0</v>
      </c>
      <c r="F103" s="211">
        <f t="shared" si="6"/>
        <v>0</v>
      </c>
      <c r="G103" s="211">
        <v>0</v>
      </c>
      <c r="H103" s="211">
        <v>0</v>
      </c>
      <c r="I103" s="211">
        <f t="shared" si="7"/>
        <v>0</v>
      </c>
      <c r="J103" s="211"/>
      <c r="K103" s="212"/>
      <c r="L103" s="211">
        <f t="shared" si="8"/>
        <v>0</v>
      </c>
      <c r="M103" s="211"/>
      <c r="N103" s="211">
        <f t="shared" si="9"/>
        <v>0</v>
      </c>
      <c r="O103" s="211">
        <f t="shared" si="10"/>
        <v>0</v>
      </c>
      <c r="P103" s="211">
        <f t="shared" si="11"/>
        <v>0</v>
      </c>
      <c r="Q103" s="213"/>
      <c r="R103" s="214"/>
      <c r="S103" s="214"/>
      <c r="T103" s="214"/>
      <c r="U103" s="214"/>
      <c r="V103" s="214"/>
      <c r="W103" s="214"/>
      <c r="X103" s="214"/>
      <c r="Y103" s="214"/>
      <c r="Z103" s="214"/>
      <c r="AA103" s="214"/>
      <c r="AB103" s="214"/>
      <c r="AC103" s="214"/>
      <c r="AD103" s="214"/>
      <c r="AE103" s="214"/>
      <c r="AF103" s="214"/>
      <c r="AG103" s="214"/>
      <c r="AH103" s="214"/>
      <c r="AI103" s="214"/>
      <c r="AJ103" s="214"/>
      <c r="AK103" s="214"/>
      <c r="AL103" s="214"/>
      <c r="AM103" s="214"/>
      <c r="AN103" s="214"/>
      <c r="AO103" s="214"/>
      <c r="AP103" s="214"/>
      <c r="AQ103" s="214"/>
      <c r="AR103" s="214"/>
      <c r="AS103" s="214"/>
      <c r="AT103" s="214"/>
      <c r="AU103" s="214"/>
      <c r="AV103" s="214"/>
      <c r="AW103" s="214"/>
      <c r="AX103" s="214"/>
      <c r="AY103" s="214"/>
      <c r="AZ103" s="214"/>
      <c r="BA103" s="214"/>
      <c r="BB103" s="214"/>
      <c r="BC103" s="214"/>
      <c r="BD103" s="214"/>
      <c r="BE103" s="214"/>
      <c r="BF103" s="214"/>
      <c r="BG103" s="214"/>
      <c r="BH103" s="214"/>
      <c r="BI103" s="214"/>
      <c r="BJ103" s="214"/>
      <c r="BK103" s="214"/>
      <c r="BL103" s="214"/>
      <c r="BM103" s="214"/>
      <c r="BN103" s="214"/>
      <c r="BO103" s="214"/>
      <c r="BP103" s="214"/>
      <c r="BQ103" s="214"/>
      <c r="BR103" s="214"/>
      <c r="BS103" s="214"/>
      <c r="BT103" s="214"/>
      <c r="BU103" s="214"/>
      <c r="BV103" s="214"/>
      <c r="BW103" s="214"/>
      <c r="BX103" s="214"/>
      <c r="BY103" s="214"/>
      <c r="BZ103" s="214"/>
      <c r="CA103" s="214"/>
      <c r="CB103" s="214"/>
      <c r="CC103" s="214"/>
      <c r="CD103" s="214"/>
      <c r="CE103" s="214"/>
      <c r="CF103" s="214"/>
      <c r="CG103" s="214"/>
      <c r="CH103" s="214"/>
      <c r="CI103" s="214"/>
      <c r="CJ103" s="214"/>
      <c r="CK103" s="214"/>
      <c r="CL103" s="214"/>
      <c r="CM103" s="214"/>
      <c r="CN103" s="214"/>
      <c r="CO103" s="214"/>
      <c r="CP103" s="214"/>
      <c r="CQ103" s="214"/>
      <c r="CR103" s="214"/>
      <c r="CS103" s="214"/>
      <c r="CT103" s="214"/>
      <c r="CU103" s="214"/>
      <c r="CV103" s="214"/>
      <c r="CW103" s="214"/>
      <c r="CX103" s="214"/>
      <c r="CY103" s="214"/>
      <c r="CZ103" s="214"/>
      <c r="DA103" s="214"/>
      <c r="DB103" s="214"/>
      <c r="DC103" s="214"/>
      <c r="DD103" s="214"/>
      <c r="DE103" s="214"/>
      <c r="DF103" s="214"/>
      <c r="DG103" s="214"/>
      <c r="DH103" s="214"/>
      <c r="DI103" s="214"/>
      <c r="DJ103" s="214"/>
      <c r="DK103" s="214"/>
      <c r="DL103" s="214"/>
      <c r="DM103" s="214"/>
      <c r="DN103" s="214"/>
      <c r="DO103" s="214"/>
      <c r="DP103" s="214"/>
      <c r="DQ103" s="214"/>
      <c r="DR103" s="214"/>
      <c r="DS103" s="214"/>
      <c r="DT103" s="214"/>
      <c r="DU103" s="214"/>
      <c r="DV103" s="214"/>
      <c r="DW103" s="214"/>
      <c r="DX103" s="214"/>
      <c r="DY103" s="214"/>
      <c r="DZ103" s="214"/>
      <c r="EA103" s="214"/>
      <c r="EB103" s="214"/>
      <c r="EC103" s="214"/>
    </row>
    <row r="104" spans="1:133" s="66" customFormat="1" hidden="1" x14ac:dyDescent="0.2">
      <c r="A104" s="208">
        <v>7937</v>
      </c>
      <c r="B104" s="209">
        <v>230</v>
      </c>
      <c r="C104" s="210" t="s">
        <v>233</v>
      </c>
      <c r="D104" s="211">
        <v>0</v>
      </c>
      <c r="E104" s="211">
        <v>0</v>
      </c>
      <c r="F104" s="211">
        <f t="shared" si="6"/>
        <v>0</v>
      </c>
      <c r="G104" s="211">
        <v>0</v>
      </c>
      <c r="H104" s="211">
        <v>0</v>
      </c>
      <c r="I104" s="211">
        <f t="shared" si="7"/>
        <v>0</v>
      </c>
      <c r="J104" s="211"/>
      <c r="K104" s="212"/>
      <c r="L104" s="211">
        <f t="shared" si="8"/>
        <v>0</v>
      </c>
      <c r="M104" s="211"/>
      <c r="N104" s="211">
        <f t="shared" si="9"/>
        <v>0</v>
      </c>
      <c r="O104" s="211">
        <f t="shared" si="10"/>
        <v>0</v>
      </c>
      <c r="P104" s="211">
        <f t="shared" si="11"/>
        <v>0</v>
      </c>
      <c r="Q104" s="213"/>
      <c r="R104" s="214"/>
      <c r="S104" s="214"/>
      <c r="T104" s="214"/>
      <c r="U104" s="214"/>
      <c r="V104" s="214"/>
      <c r="W104" s="214"/>
      <c r="X104" s="214"/>
      <c r="Y104" s="214"/>
      <c r="Z104" s="214"/>
      <c r="AA104" s="214"/>
      <c r="AB104" s="214"/>
      <c r="AC104" s="214"/>
      <c r="AD104" s="214"/>
      <c r="AE104" s="214"/>
      <c r="AF104" s="214"/>
      <c r="AG104" s="214"/>
      <c r="AH104" s="214"/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  <c r="BI104" s="214"/>
      <c r="BJ104" s="214"/>
      <c r="BK104" s="214"/>
      <c r="BL104" s="214"/>
      <c r="BM104" s="214"/>
      <c r="BN104" s="214"/>
      <c r="BO104" s="214"/>
      <c r="BP104" s="214"/>
      <c r="BQ104" s="214"/>
      <c r="BR104" s="214"/>
      <c r="BS104" s="214"/>
      <c r="BT104" s="214"/>
      <c r="BU104" s="214"/>
      <c r="BV104" s="214"/>
      <c r="BW104" s="214"/>
      <c r="BX104" s="214"/>
      <c r="BY104" s="214"/>
      <c r="BZ104" s="214"/>
      <c r="CA104" s="214"/>
      <c r="CB104" s="214"/>
      <c r="CC104" s="214"/>
      <c r="CD104" s="214"/>
      <c r="CE104" s="214"/>
      <c r="CF104" s="214"/>
      <c r="CG104" s="214"/>
      <c r="CH104" s="214"/>
      <c r="CI104" s="214"/>
      <c r="CJ104" s="214"/>
      <c r="CK104" s="214"/>
      <c r="CL104" s="214"/>
      <c r="CM104" s="214"/>
      <c r="CN104" s="214"/>
      <c r="CO104" s="214"/>
      <c r="CP104" s="214"/>
      <c r="CQ104" s="214"/>
      <c r="CR104" s="214"/>
      <c r="CS104" s="214"/>
      <c r="CT104" s="214"/>
      <c r="CU104" s="214"/>
      <c r="CV104" s="214"/>
      <c r="CW104" s="214"/>
      <c r="CX104" s="214"/>
      <c r="CY104" s="214"/>
      <c r="CZ104" s="214"/>
      <c r="DA104" s="214"/>
      <c r="DB104" s="214"/>
      <c r="DC104" s="214"/>
      <c r="DD104" s="214"/>
      <c r="DE104" s="214"/>
      <c r="DF104" s="214"/>
      <c r="DG104" s="214"/>
      <c r="DH104" s="214"/>
      <c r="DI104" s="214"/>
      <c r="DJ104" s="214"/>
      <c r="DK104" s="214"/>
      <c r="DL104" s="214"/>
      <c r="DM104" s="214"/>
      <c r="DN104" s="214"/>
      <c r="DO104" s="214"/>
      <c r="DP104" s="214"/>
      <c r="DQ104" s="214"/>
      <c r="DR104" s="214"/>
      <c r="DS104" s="214"/>
      <c r="DT104" s="214"/>
      <c r="DU104" s="214"/>
      <c r="DV104" s="214"/>
      <c r="DW104" s="214"/>
      <c r="DX104" s="214"/>
      <c r="DY104" s="214"/>
      <c r="DZ104" s="214"/>
      <c r="EA104" s="214"/>
      <c r="EB104" s="214"/>
      <c r="EC104" s="214"/>
    </row>
    <row r="105" spans="1:133" s="66" customFormat="1" hidden="1" x14ac:dyDescent="0.2">
      <c r="A105" s="208">
        <v>7937</v>
      </c>
      <c r="B105" s="209">
        <v>231</v>
      </c>
      <c r="C105" s="210" t="s">
        <v>234</v>
      </c>
      <c r="D105" s="211">
        <v>0</v>
      </c>
      <c r="E105" s="211">
        <v>0</v>
      </c>
      <c r="F105" s="211">
        <f t="shared" si="6"/>
        <v>0</v>
      </c>
      <c r="G105" s="211">
        <v>0</v>
      </c>
      <c r="H105" s="211">
        <v>0</v>
      </c>
      <c r="I105" s="211">
        <f t="shared" si="7"/>
        <v>0</v>
      </c>
      <c r="J105" s="211"/>
      <c r="K105" s="212"/>
      <c r="L105" s="211">
        <f t="shared" si="8"/>
        <v>0</v>
      </c>
      <c r="M105" s="211"/>
      <c r="N105" s="211">
        <f t="shared" si="9"/>
        <v>0</v>
      </c>
      <c r="O105" s="211">
        <f t="shared" si="10"/>
        <v>0</v>
      </c>
      <c r="P105" s="211">
        <f t="shared" si="11"/>
        <v>0</v>
      </c>
      <c r="Q105" s="213"/>
      <c r="R105" s="214"/>
      <c r="S105" s="214"/>
      <c r="T105" s="214"/>
      <c r="U105" s="214"/>
      <c r="V105" s="214"/>
      <c r="W105" s="214"/>
      <c r="X105" s="214"/>
      <c r="Y105" s="214"/>
      <c r="Z105" s="214"/>
      <c r="AA105" s="214"/>
      <c r="AB105" s="214"/>
      <c r="AC105" s="214"/>
      <c r="AD105" s="214"/>
      <c r="AE105" s="214"/>
      <c r="AF105" s="214"/>
      <c r="AG105" s="214"/>
      <c r="AH105" s="214"/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  <c r="BI105" s="214"/>
      <c r="BJ105" s="214"/>
      <c r="BK105" s="214"/>
      <c r="BL105" s="214"/>
      <c r="BM105" s="214"/>
      <c r="BN105" s="214"/>
      <c r="BO105" s="214"/>
      <c r="BP105" s="214"/>
      <c r="BQ105" s="214"/>
      <c r="BR105" s="214"/>
      <c r="BS105" s="214"/>
      <c r="BT105" s="214"/>
      <c r="BU105" s="214"/>
      <c r="BV105" s="214"/>
      <c r="BW105" s="214"/>
      <c r="BX105" s="214"/>
      <c r="BY105" s="214"/>
      <c r="BZ105" s="214"/>
      <c r="CA105" s="214"/>
      <c r="CB105" s="214"/>
      <c r="CC105" s="214"/>
      <c r="CD105" s="214"/>
      <c r="CE105" s="214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  <c r="CR105" s="214"/>
      <c r="CS105" s="214"/>
      <c r="CT105" s="214"/>
      <c r="CU105" s="214"/>
      <c r="CV105" s="214"/>
      <c r="CW105" s="214"/>
      <c r="CX105" s="214"/>
      <c r="CY105" s="214"/>
      <c r="CZ105" s="214"/>
      <c r="DA105" s="214"/>
      <c r="DB105" s="214"/>
      <c r="DC105" s="214"/>
      <c r="DD105" s="214"/>
      <c r="DE105" s="214"/>
      <c r="DF105" s="214"/>
      <c r="DG105" s="214"/>
      <c r="DH105" s="214"/>
      <c r="DI105" s="214"/>
      <c r="DJ105" s="214"/>
      <c r="DK105" s="214"/>
      <c r="DL105" s="214"/>
      <c r="DM105" s="214"/>
      <c r="DN105" s="214"/>
      <c r="DO105" s="214"/>
      <c r="DP105" s="214"/>
      <c r="DQ105" s="214"/>
      <c r="DR105" s="214"/>
      <c r="DS105" s="214"/>
      <c r="DT105" s="214"/>
      <c r="DU105" s="214"/>
      <c r="DV105" s="214"/>
      <c r="DW105" s="214"/>
      <c r="DX105" s="214"/>
      <c r="DY105" s="214"/>
      <c r="DZ105" s="214"/>
      <c r="EA105" s="214"/>
      <c r="EB105" s="214"/>
      <c r="EC105" s="214"/>
    </row>
    <row r="106" spans="1:133" s="66" customFormat="1" hidden="1" x14ac:dyDescent="0.2">
      <c r="A106" s="208">
        <v>7937</v>
      </c>
      <c r="B106" s="209">
        <v>232</v>
      </c>
      <c r="C106" s="210" t="s">
        <v>235</v>
      </c>
      <c r="D106" s="211">
        <v>0</v>
      </c>
      <c r="E106" s="211">
        <v>0</v>
      </c>
      <c r="F106" s="211">
        <f t="shared" si="6"/>
        <v>0</v>
      </c>
      <c r="G106" s="211">
        <v>0</v>
      </c>
      <c r="H106" s="211">
        <v>0</v>
      </c>
      <c r="I106" s="211">
        <f t="shared" si="7"/>
        <v>0</v>
      </c>
      <c r="J106" s="211"/>
      <c r="K106" s="212"/>
      <c r="L106" s="211">
        <f t="shared" si="8"/>
        <v>0</v>
      </c>
      <c r="M106" s="211"/>
      <c r="N106" s="211">
        <f t="shared" si="9"/>
        <v>0</v>
      </c>
      <c r="O106" s="211">
        <f t="shared" si="10"/>
        <v>0</v>
      </c>
      <c r="P106" s="211">
        <f t="shared" si="11"/>
        <v>0</v>
      </c>
      <c r="Q106" s="213"/>
      <c r="R106" s="214"/>
      <c r="S106" s="214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214"/>
      <c r="AE106" s="214"/>
      <c r="AF106" s="214"/>
      <c r="AG106" s="214"/>
      <c r="AH106" s="214"/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  <c r="BI106" s="214"/>
      <c r="BJ106" s="214"/>
      <c r="BK106" s="214"/>
      <c r="BL106" s="214"/>
      <c r="BM106" s="214"/>
      <c r="BN106" s="214"/>
      <c r="BO106" s="214"/>
      <c r="BP106" s="214"/>
      <c r="BQ106" s="214"/>
      <c r="BR106" s="214"/>
      <c r="BS106" s="214"/>
      <c r="BT106" s="214"/>
      <c r="BU106" s="214"/>
      <c r="BV106" s="214"/>
      <c r="BW106" s="214"/>
      <c r="BX106" s="214"/>
      <c r="BY106" s="214"/>
      <c r="BZ106" s="214"/>
      <c r="CA106" s="214"/>
      <c r="CB106" s="214"/>
      <c r="CC106" s="214"/>
      <c r="CD106" s="214"/>
      <c r="CE106" s="214"/>
      <c r="CF106" s="214"/>
      <c r="CG106" s="214"/>
      <c r="CH106" s="214"/>
      <c r="CI106" s="214"/>
      <c r="CJ106" s="214"/>
      <c r="CK106" s="214"/>
      <c r="CL106" s="214"/>
      <c r="CM106" s="214"/>
      <c r="CN106" s="214"/>
      <c r="CO106" s="214"/>
      <c r="CP106" s="214"/>
      <c r="CQ106" s="214"/>
      <c r="CR106" s="214"/>
      <c r="CS106" s="214"/>
      <c r="CT106" s="214"/>
      <c r="CU106" s="214"/>
      <c r="CV106" s="214"/>
      <c r="CW106" s="214"/>
      <c r="CX106" s="214"/>
      <c r="CY106" s="214"/>
      <c r="CZ106" s="214"/>
      <c r="DA106" s="214"/>
      <c r="DB106" s="214"/>
      <c r="DC106" s="214"/>
      <c r="DD106" s="214"/>
      <c r="DE106" s="214"/>
      <c r="DF106" s="214"/>
      <c r="DG106" s="214"/>
      <c r="DH106" s="214"/>
      <c r="DI106" s="214"/>
      <c r="DJ106" s="214"/>
      <c r="DK106" s="214"/>
      <c r="DL106" s="214"/>
      <c r="DM106" s="214"/>
      <c r="DN106" s="214"/>
      <c r="DO106" s="214"/>
      <c r="DP106" s="214"/>
      <c r="DQ106" s="214"/>
      <c r="DR106" s="214"/>
      <c r="DS106" s="214"/>
      <c r="DT106" s="214"/>
      <c r="DU106" s="214"/>
      <c r="DV106" s="214"/>
      <c r="DW106" s="214"/>
      <c r="DX106" s="214"/>
      <c r="DY106" s="214"/>
      <c r="DZ106" s="214"/>
      <c r="EA106" s="214"/>
      <c r="EB106" s="214"/>
      <c r="EC106" s="214"/>
    </row>
    <row r="107" spans="1:133" s="66" customFormat="1" hidden="1" x14ac:dyDescent="0.2">
      <c r="A107" s="208">
        <v>7937</v>
      </c>
      <c r="B107" s="209">
        <v>233</v>
      </c>
      <c r="C107" s="210" t="s">
        <v>236</v>
      </c>
      <c r="D107" s="211">
        <v>0</v>
      </c>
      <c r="E107" s="211">
        <v>0</v>
      </c>
      <c r="F107" s="211">
        <f t="shared" si="6"/>
        <v>0</v>
      </c>
      <c r="G107" s="211">
        <v>0</v>
      </c>
      <c r="H107" s="211">
        <v>0</v>
      </c>
      <c r="I107" s="211">
        <f t="shared" si="7"/>
        <v>0</v>
      </c>
      <c r="J107" s="211"/>
      <c r="K107" s="212"/>
      <c r="L107" s="211">
        <f t="shared" si="8"/>
        <v>0</v>
      </c>
      <c r="M107" s="211"/>
      <c r="N107" s="211">
        <f t="shared" si="9"/>
        <v>0</v>
      </c>
      <c r="O107" s="211">
        <f t="shared" si="10"/>
        <v>0</v>
      </c>
      <c r="P107" s="211">
        <f t="shared" si="11"/>
        <v>0</v>
      </c>
      <c r="Q107" s="213"/>
      <c r="R107" s="214"/>
      <c r="S107" s="214"/>
      <c r="T107" s="214"/>
      <c r="U107" s="214"/>
      <c r="V107" s="214"/>
      <c r="W107" s="214"/>
      <c r="X107" s="214"/>
      <c r="Y107" s="214"/>
      <c r="Z107" s="214"/>
      <c r="AA107" s="214"/>
      <c r="AB107" s="214"/>
      <c r="AC107" s="214"/>
      <c r="AD107" s="214"/>
      <c r="AE107" s="214"/>
      <c r="AF107" s="214"/>
      <c r="AG107" s="214"/>
      <c r="AH107" s="214"/>
      <c r="AI107" s="214"/>
      <c r="AJ107" s="214"/>
      <c r="AK107" s="214"/>
      <c r="AL107" s="214"/>
      <c r="AM107" s="214"/>
      <c r="AN107" s="214"/>
      <c r="AO107" s="214"/>
      <c r="AP107" s="214"/>
      <c r="AQ107" s="214"/>
      <c r="AR107" s="214"/>
      <c r="AS107" s="214"/>
      <c r="AT107" s="214"/>
      <c r="AU107" s="214"/>
      <c r="AV107" s="214"/>
      <c r="AW107" s="214"/>
      <c r="AX107" s="214"/>
      <c r="AY107" s="214"/>
      <c r="AZ107" s="214"/>
      <c r="BA107" s="214"/>
      <c r="BB107" s="214"/>
      <c r="BC107" s="214"/>
      <c r="BD107" s="214"/>
      <c r="BE107" s="214"/>
      <c r="BF107" s="214"/>
      <c r="BG107" s="214"/>
      <c r="BH107" s="214"/>
      <c r="BI107" s="214"/>
      <c r="BJ107" s="214"/>
      <c r="BK107" s="214"/>
      <c r="BL107" s="214"/>
      <c r="BM107" s="214"/>
      <c r="BN107" s="214"/>
      <c r="BO107" s="214"/>
      <c r="BP107" s="214"/>
      <c r="BQ107" s="214"/>
      <c r="BR107" s="214"/>
      <c r="BS107" s="214"/>
      <c r="BT107" s="214"/>
      <c r="BU107" s="214"/>
      <c r="BV107" s="214"/>
      <c r="BW107" s="214"/>
      <c r="BX107" s="214"/>
      <c r="BY107" s="214"/>
      <c r="BZ107" s="214"/>
      <c r="CA107" s="214"/>
      <c r="CB107" s="214"/>
      <c r="CC107" s="214"/>
      <c r="CD107" s="214"/>
      <c r="CE107" s="214"/>
      <c r="CF107" s="214"/>
      <c r="CG107" s="214"/>
      <c r="CH107" s="214"/>
      <c r="CI107" s="214"/>
      <c r="CJ107" s="214"/>
      <c r="CK107" s="214"/>
      <c r="CL107" s="214"/>
      <c r="CM107" s="214"/>
      <c r="CN107" s="214"/>
      <c r="CO107" s="214"/>
      <c r="CP107" s="214"/>
      <c r="CQ107" s="214"/>
      <c r="CR107" s="214"/>
      <c r="CS107" s="214"/>
      <c r="CT107" s="214"/>
      <c r="CU107" s="214"/>
      <c r="CV107" s="214"/>
      <c r="CW107" s="214"/>
      <c r="CX107" s="214"/>
      <c r="CY107" s="214"/>
      <c r="CZ107" s="214"/>
      <c r="DA107" s="214"/>
      <c r="DB107" s="214"/>
      <c r="DC107" s="214"/>
      <c r="DD107" s="214"/>
      <c r="DE107" s="214"/>
      <c r="DF107" s="214"/>
      <c r="DG107" s="214"/>
      <c r="DH107" s="214"/>
      <c r="DI107" s="214"/>
      <c r="DJ107" s="214"/>
      <c r="DK107" s="214"/>
      <c r="DL107" s="214"/>
      <c r="DM107" s="214"/>
      <c r="DN107" s="214"/>
      <c r="DO107" s="214"/>
      <c r="DP107" s="214"/>
      <c r="DQ107" s="214"/>
      <c r="DR107" s="214"/>
      <c r="DS107" s="214"/>
      <c r="DT107" s="214"/>
      <c r="DU107" s="214"/>
      <c r="DV107" s="214"/>
      <c r="DW107" s="214"/>
      <c r="DX107" s="214"/>
      <c r="DY107" s="214"/>
      <c r="DZ107" s="214"/>
      <c r="EA107" s="214"/>
      <c r="EB107" s="214"/>
      <c r="EC107" s="214"/>
    </row>
    <row r="108" spans="1:133" s="66" customFormat="1" hidden="1" x14ac:dyDescent="0.2">
      <c r="A108" s="208">
        <v>7937</v>
      </c>
      <c r="B108" s="209">
        <v>234</v>
      </c>
      <c r="C108" s="210" t="s">
        <v>237</v>
      </c>
      <c r="D108" s="211">
        <v>0</v>
      </c>
      <c r="E108" s="211">
        <v>0</v>
      </c>
      <c r="F108" s="211">
        <f t="shared" si="6"/>
        <v>0</v>
      </c>
      <c r="G108" s="211">
        <v>0</v>
      </c>
      <c r="H108" s="211">
        <v>0</v>
      </c>
      <c r="I108" s="211">
        <f t="shared" si="7"/>
        <v>0</v>
      </c>
      <c r="J108" s="211"/>
      <c r="K108" s="212"/>
      <c r="L108" s="211">
        <f t="shared" si="8"/>
        <v>0</v>
      </c>
      <c r="M108" s="211"/>
      <c r="N108" s="211">
        <f t="shared" si="9"/>
        <v>0</v>
      </c>
      <c r="O108" s="211">
        <f t="shared" si="10"/>
        <v>0</v>
      </c>
      <c r="P108" s="211">
        <f t="shared" si="11"/>
        <v>0</v>
      </c>
      <c r="Q108" s="213"/>
      <c r="R108" s="214"/>
      <c r="S108" s="214"/>
      <c r="T108" s="214"/>
      <c r="U108" s="214"/>
      <c r="V108" s="214"/>
      <c r="W108" s="214"/>
      <c r="X108" s="214"/>
      <c r="Y108" s="214"/>
      <c r="Z108" s="214"/>
      <c r="AA108" s="214"/>
      <c r="AB108" s="214"/>
      <c r="AC108" s="214"/>
      <c r="AD108" s="214"/>
      <c r="AE108" s="214"/>
      <c r="AF108" s="214"/>
      <c r="AG108" s="214"/>
      <c r="AH108" s="214"/>
      <c r="AI108" s="214"/>
      <c r="AJ108" s="214"/>
      <c r="AK108" s="214"/>
      <c r="AL108" s="214"/>
      <c r="AM108" s="214"/>
      <c r="AN108" s="214"/>
      <c r="AO108" s="214"/>
      <c r="AP108" s="214"/>
      <c r="AQ108" s="214"/>
      <c r="AR108" s="214"/>
      <c r="AS108" s="214"/>
      <c r="AT108" s="214"/>
      <c r="AU108" s="214"/>
      <c r="AV108" s="214"/>
      <c r="AW108" s="214"/>
      <c r="AX108" s="214"/>
      <c r="AY108" s="214"/>
      <c r="AZ108" s="214"/>
      <c r="BA108" s="214"/>
      <c r="BB108" s="214"/>
      <c r="BC108" s="214"/>
      <c r="BD108" s="214"/>
      <c r="BE108" s="214"/>
      <c r="BF108" s="214"/>
      <c r="BG108" s="214"/>
      <c r="BH108" s="214"/>
      <c r="BI108" s="214"/>
      <c r="BJ108" s="214"/>
      <c r="BK108" s="214"/>
      <c r="BL108" s="214"/>
      <c r="BM108" s="214"/>
      <c r="BN108" s="214"/>
      <c r="BO108" s="214"/>
      <c r="BP108" s="214"/>
      <c r="BQ108" s="214"/>
      <c r="BR108" s="214"/>
      <c r="BS108" s="214"/>
      <c r="BT108" s="214"/>
      <c r="BU108" s="214"/>
      <c r="BV108" s="214"/>
      <c r="BW108" s="214"/>
      <c r="BX108" s="214"/>
      <c r="BY108" s="214"/>
      <c r="BZ108" s="214"/>
      <c r="CA108" s="214"/>
      <c r="CB108" s="214"/>
      <c r="CC108" s="214"/>
      <c r="CD108" s="214"/>
      <c r="CE108" s="214"/>
      <c r="CF108" s="214"/>
      <c r="CG108" s="214"/>
      <c r="CH108" s="214"/>
      <c r="CI108" s="214"/>
      <c r="CJ108" s="214"/>
      <c r="CK108" s="214"/>
      <c r="CL108" s="214"/>
      <c r="CM108" s="214"/>
      <c r="CN108" s="214"/>
      <c r="CO108" s="214"/>
      <c r="CP108" s="214"/>
      <c r="CQ108" s="214"/>
      <c r="CR108" s="214"/>
      <c r="CS108" s="214"/>
      <c r="CT108" s="214"/>
      <c r="CU108" s="214"/>
      <c r="CV108" s="214"/>
      <c r="CW108" s="214"/>
      <c r="CX108" s="214"/>
      <c r="CY108" s="214"/>
      <c r="CZ108" s="214"/>
      <c r="DA108" s="214"/>
      <c r="DB108" s="214"/>
      <c r="DC108" s="214"/>
      <c r="DD108" s="214"/>
      <c r="DE108" s="214"/>
      <c r="DF108" s="214"/>
      <c r="DG108" s="214"/>
      <c r="DH108" s="214"/>
      <c r="DI108" s="214"/>
      <c r="DJ108" s="214"/>
      <c r="DK108" s="214"/>
      <c r="DL108" s="214"/>
      <c r="DM108" s="214"/>
      <c r="DN108" s="214"/>
      <c r="DO108" s="214"/>
      <c r="DP108" s="214"/>
      <c r="DQ108" s="214"/>
      <c r="DR108" s="214"/>
      <c r="DS108" s="214"/>
      <c r="DT108" s="214"/>
      <c r="DU108" s="214"/>
      <c r="DV108" s="214"/>
      <c r="DW108" s="214"/>
      <c r="DX108" s="214"/>
      <c r="DY108" s="214"/>
      <c r="DZ108" s="214"/>
      <c r="EA108" s="214"/>
      <c r="EB108" s="214"/>
      <c r="EC108" s="214"/>
    </row>
    <row r="109" spans="1:133" s="66" customFormat="1" hidden="1" x14ac:dyDescent="0.2">
      <c r="A109" s="208">
        <v>7937</v>
      </c>
      <c r="B109" s="209">
        <v>235</v>
      </c>
      <c r="C109" s="210" t="s">
        <v>238</v>
      </c>
      <c r="D109" s="211">
        <v>0</v>
      </c>
      <c r="E109" s="211">
        <v>0</v>
      </c>
      <c r="F109" s="211">
        <f t="shared" si="6"/>
        <v>0</v>
      </c>
      <c r="G109" s="211">
        <v>0</v>
      </c>
      <c r="H109" s="211">
        <v>0</v>
      </c>
      <c r="I109" s="211">
        <f t="shared" si="7"/>
        <v>0</v>
      </c>
      <c r="J109" s="211"/>
      <c r="K109" s="212"/>
      <c r="L109" s="211">
        <f t="shared" si="8"/>
        <v>0</v>
      </c>
      <c r="M109" s="211"/>
      <c r="N109" s="211">
        <f t="shared" si="9"/>
        <v>0</v>
      </c>
      <c r="O109" s="211">
        <f t="shared" si="10"/>
        <v>0</v>
      </c>
      <c r="P109" s="211">
        <f t="shared" si="11"/>
        <v>0</v>
      </c>
      <c r="Q109" s="213"/>
      <c r="R109" s="214"/>
      <c r="S109" s="214"/>
      <c r="T109" s="214"/>
      <c r="U109" s="214"/>
      <c r="V109" s="214"/>
      <c r="W109" s="214"/>
      <c r="X109" s="214"/>
      <c r="Y109" s="214"/>
      <c r="Z109" s="214"/>
      <c r="AA109" s="214"/>
      <c r="AB109" s="214"/>
      <c r="AC109" s="214"/>
      <c r="AD109" s="214"/>
      <c r="AE109" s="214"/>
      <c r="AF109" s="214"/>
      <c r="AG109" s="214"/>
      <c r="AH109" s="214"/>
      <c r="AI109" s="214"/>
      <c r="AJ109" s="214"/>
      <c r="AK109" s="214"/>
      <c r="AL109" s="214"/>
      <c r="AM109" s="214"/>
      <c r="AN109" s="214"/>
      <c r="AO109" s="214"/>
      <c r="AP109" s="214"/>
      <c r="AQ109" s="214"/>
      <c r="AR109" s="214"/>
      <c r="AS109" s="214"/>
      <c r="AT109" s="214"/>
      <c r="AU109" s="214"/>
      <c r="AV109" s="214"/>
      <c r="AW109" s="214"/>
      <c r="AX109" s="214"/>
      <c r="AY109" s="214"/>
      <c r="AZ109" s="214"/>
      <c r="BA109" s="214"/>
      <c r="BB109" s="214"/>
      <c r="BC109" s="214"/>
      <c r="BD109" s="214"/>
      <c r="BE109" s="214"/>
      <c r="BF109" s="214"/>
      <c r="BG109" s="214"/>
      <c r="BH109" s="214"/>
      <c r="BI109" s="214"/>
      <c r="BJ109" s="214"/>
      <c r="BK109" s="214"/>
      <c r="BL109" s="214"/>
      <c r="BM109" s="214"/>
      <c r="BN109" s="214"/>
      <c r="BO109" s="214"/>
      <c r="BP109" s="214"/>
      <c r="BQ109" s="214"/>
      <c r="BR109" s="214"/>
      <c r="BS109" s="214"/>
      <c r="BT109" s="214"/>
      <c r="BU109" s="214"/>
      <c r="BV109" s="214"/>
      <c r="BW109" s="214"/>
      <c r="BX109" s="214"/>
      <c r="BY109" s="214"/>
      <c r="BZ109" s="214"/>
      <c r="CA109" s="214"/>
      <c r="CB109" s="214"/>
      <c r="CC109" s="214"/>
      <c r="CD109" s="214"/>
      <c r="CE109" s="214"/>
      <c r="CF109" s="214"/>
      <c r="CG109" s="214"/>
      <c r="CH109" s="214"/>
      <c r="CI109" s="214"/>
      <c r="CJ109" s="214"/>
      <c r="CK109" s="214"/>
      <c r="CL109" s="214"/>
      <c r="CM109" s="214"/>
      <c r="CN109" s="214"/>
      <c r="CO109" s="214"/>
      <c r="CP109" s="214"/>
      <c r="CQ109" s="214"/>
      <c r="CR109" s="214"/>
      <c r="CS109" s="214"/>
      <c r="CT109" s="214"/>
      <c r="CU109" s="214"/>
      <c r="CV109" s="214"/>
      <c r="CW109" s="214"/>
      <c r="CX109" s="214"/>
      <c r="CY109" s="214"/>
      <c r="CZ109" s="214"/>
      <c r="DA109" s="214"/>
      <c r="DB109" s="214"/>
      <c r="DC109" s="214"/>
      <c r="DD109" s="214"/>
      <c r="DE109" s="214"/>
      <c r="DF109" s="214"/>
      <c r="DG109" s="214"/>
      <c r="DH109" s="214"/>
      <c r="DI109" s="214"/>
      <c r="DJ109" s="214"/>
      <c r="DK109" s="214"/>
      <c r="DL109" s="214"/>
      <c r="DM109" s="214"/>
      <c r="DN109" s="214"/>
      <c r="DO109" s="214"/>
      <c r="DP109" s="214"/>
      <c r="DQ109" s="214"/>
      <c r="DR109" s="214"/>
      <c r="DS109" s="214"/>
      <c r="DT109" s="214"/>
      <c r="DU109" s="214"/>
      <c r="DV109" s="214"/>
      <c r="DW109" s="214"/>
      <c r="DX109" s="214"/>
      <c r="DY109" s="214"/>
      <c r="DZ109" s="214"/>
      <c r="EA109" s="214"/>
      <c r="EB109" s="214"/>
      <c r="EC109" s="214"/>
    </row>
    <row r="110" spans="1:133" s="66" customFormat="1" hidden="1" x14ac:dyDescent="0.2">
      <c r="A110" s="208">
        <v>7937</v>
      </c>
      <c r="B110" s="209">
        <v>236</v>
      </c>
      <c r="C110" s="210" t="s">
        <v>239</v>
      </c>
      <c r="D110" s="211">
        <v>0</v>
      </c>
      <c r="E110" s="211">
        <v>0</v>
      </c>
      <c r="F110" s="211">
        <f t="shared" si="6"/>
        <v>0</v>
      </c>
      <c r="G110" s="211">
        <v>0</v>
      </c>
      <c r="H110" s="211">
        <v>0</v>
      </c>
      <c r="I110" s="211">
        <f t="shared" si="7"/>
        <v>0</v>
      </c>
      <c r="J110" s="211"/>
      <c r="K110" s="212"/>
      <c r="L110" s="211">
        <f t="shared" si="8"/>
        <v>0</v>
      </c>
      <c r="M110" s="211"/>
      <c r="N110" s="211">
        <f t="shared" si="9"/>
        <v>0</v>
      </c>
      <c r="O110" s="211">
        <f t="shared" si="10"/>
        <v>0</v>
      </c>
      <c r="P110" s="211">
        <f t="shared" si="11"/>
        <v>0</v>
      </c>
      <c r="Q110" s="213"/>
      <c r="R110" s="214"/>
      <c r="S110" s="214"/>
      <c r="T110" s="214"/>
      <c r="U110" s="214"/>
      <c r="V110" s="214"/>
      <c r="W110" s="214"/>
      <c r="X110" s="214"/>
      <c r="Y110" s="214"/>
      <c r="Z110" s="214"/>
      <c r="AA110" s="214"/>
      <c r="AB110" s="214"/>
      <c r="AC110" s="214"/>
      <c r="AD110" s="214"/>
      <c r="AE110" s="214"/>
      <c r="AF110" s="214"/>
      <c r="AG110" s="214"/>
      <c r="AH110" s="214"/>
      <c r="AI110" s="214"/>
      <c r="AJ110" s="214"/>
      <c r="AK110" s="214"/>
      <c r="AL110" s="214"/>
      <c r="AM110" s="214"/>
      <c r="AN110" s="214"/>
      <c r="AO110" s="214"/>
      <c r="AP110" s="214"/>
      <c r="AQ110" s="214"/>
      <c r="AR110" s="214"/>
      <c r="AS110" s="214"/>
      <c r="AT110" s="214"/>
      <c r="AU110" s="214"/>
      <c r="AV110" s="214"/>
      <c r="AW110" s="214"/>
      <c r="AX110" s="214"/>
      <c r="AY110" s="214"/>
      <c r="AZ110" s="214"/>
      <c r="BA110" s="214"/>
      <c r="BB110" s="214"/>
      <c r="BC110" s="214"/>
      <c r="BD110" s="214"/>
      <c r="BE110" s="214"/>
      <c r="BF110" s="214"/>
      <c r="BG110" s="214"/>
      <c r="BH110" s="214"/>
      <c r="BI110" s="214"/>
      <c r="BJ110" s="214"/>
      <c r="BK110" s="214"/>
      <c r="BL110" s="214"/>
      <c r="BM110" s="214"/>
      <c r="BN110" s="214"/>
      <c r="BO110" s="214"/>
      <c r="BP110" s="214"/>
      <c r="BQ110" s="214"/>
      <c r="BR110" s="214"/>
      <c r="BS110" s="214"/>
      <c r="BT110" s="214"/>
      <c r="BU110" s="214"/>
      <c r="BV110" s="214"/>
      <c r="BW110" s="214"/>
      <c r="BX110" s="214"/>
      <c r="BY110" s="214"/>
      <c r="BZ110" s="214"/>
      <c r="CA110" s="214"/>
      <c r="CB110" s="214"/>
      <c r="CC110" s="214"/>
      <c r="CD110" s="214"/>
      <c r="CE110" s="214"/>
      <c r="CF110" s="214"/>
      <c r="CG110" s="214"/>
      <c r="CH110" s="214"/>
      <c r="CI110" s="214"/>
      <c r="CJ110" s="214"/>
      <c r="CK110" s="214"/>
      <c r="CL110" s="214"/>
      <c r="CM110" s="214"/>
      <c r="CN110" s="214"/>
      <c r="CO110" s="214"/>
      <c r="CP110" s="214"/>
      <c r="CQ110" s="214"/>
      <c r="CR110" s="214"/>
      <c r="CS110" s="214"/>
      <c r="CT110" s="214"/>
      <c r="CU110" s="214"/>
      <c r="CV110" s="214"/>
      <c r="CW110" s="214"/>
      <c r="CX110" s="214"/>
      <c r="CY110" s="214"/>
      <c r="CZ110" s="214"/>
      <c r="DA110" s="214"/>
      <c r="DB110" s="214"/>
      <c r="DC110" s="214"/>
      <c r="DD110" s="214"/>
      <c r="DE110" s="214"/>
      <c r="DF110" s="214"/>
      <c r="DG110" s="214"/>
      <c r="DH110" s="214"/>
      <c r="DI110" s="214"/>
      <c r="DJ110" s="214"/>
      <c r="DK110" s="214"/>
      <c r="DL110" s="214"/>
      <c r="DM110" s="214"/>
      <c r="DN110" s="214"/>
      <c r="DO110" s="214"/>
      <c r="DP110" s="214"/>
      <c r="DQ110" s="214"/>
      <c r="DR110" s="214"/>
      <c r="DS110" s="214"/>
      <c r="DT110" s="214"/>
      <c r="DU110" s="214"/>
      <c r="DV110" s="214"/>
      <c r="DW110" s="214"/>
      <c r="DX110" s="214"/>
      <c r="DY110" s="214"/>
      <c r="DZ110" s="214"/>
      <c r="EA110" s="214"/>
      <c r="EB110" s="214"/>
      <c r="EC110" s="214"/>
    </row>
    <row r="111" spans="1:133" s="66" customFormat="1" hidden="1" x14ac:dyDescent="0.2">
      <c r="A111" s="208">
        <v>7937</v>
      </c>
      <c r="B111" s="209">
        <v>237</v>
      </c>
      <c r="C111" s="210" t="s">
        <v>240</v>
      </c>
      <c r="D111" s="211">
        <v>0</v>
      </c>
      <c r="E111" s="211">
        <v>0</v>
      </c>
      <c r="F111" s="211">
        <f t="shared" si="6"/>
        <v>0</v>
      </c>
      <c r="G111" s="211">
        <v>0</v>
      </c>
      <c r="H111" s="211">
        <v>0</v>
      </c>
      <c r="I111" s="211">
        <f t="shared" si="7"/>
        <v>0</v>
      </c>
      <c r="J111" s="211"/>
      <c r="K111" s="212"/>
      <c r="L111" s="211">
        <f t="shared" si="8"/>
        <v>0</v>
      </c>
      <c r="M111" s="211"/>
      <c r="N111" s="211">
        <f t="shared" si="9"/>
        <v>0</v>
      </c>
      <c r="O111" s="211">
        <f t="shared" si="10"/>
        <v>0</v>
      </c>
      <c r="P111" s="211">
        <f t="shared" si="11"/>
        <v>0</v>
      </c>
      <c r="Q111" s="213"/>
      <c r="R111" s="214"/>
      <c r="S111" s="214"/>
      <c r="T111" s="214"/>
      <c r="U111" s="214"/>
      <c r="V111" s="214"/>
      <c r="W111" s="214"/>
      <c r="X111" s="214"/>
      <c r="Y111" s="214"/>
      <c r="Z111" s="214"/>
      <c r="AA111" s="214"/>
      <c r="AB111" s="214"/>
      <c r="AC111" s="214"/>
      <c r="AD111" s="214"/>
      <c r="AE111" s="214"/>
      <c r="AF111" s="214"/>
      <c r="AG111" s="214"/>
      <c r="AH111" s="214"/>
      <c r="AI111" s="214"/>
      <c r="AJ111" s="214"/>
      <c r="AK111" s="214"/>
      <c r="AL111" s="214"/>
      <c r="AM111" s="214"/>
      <c r="AN111" s="214"/>
      <c r="AO111" s="214"/>
      <c r="AP111" s="214"/>
      <c r="AQ111" s="214"/>
      <c r="AR111" s="214"/>
      <c r="AS111" s="214"/>
      <c r="AT111" s="214"/>
      <c r="AU111" s="214"/>
      <c r="AV111" s="214"/>
      <c r="AW111" s="214"/>
      <c r="AX111" s="214"/>
      <c r="AY111" s="214"/>
      <c r="AZ111" s="214"/>
      <c r="BA111" s="214"/>
      <c r="BB111" s="214"/>
      <c r="BC111" s="214"/>
      <c r="BD111" s="214"/>
      <c r="BE111" s="214"/>
      <c r="BF111" s="214"/>
      <c r="BG111" s="214"/>
      <c r="BH111" s="214"/>
      <c r="BI111" s="214"/>
      <c r="BJ111" s="214"/>
      <c r="BK111" s="214"/>
      <c r="BL111" s="214"/>
      <c r="BM111" s="214"/>
      <c r="BN111" s="214"/>
      <c r="BO111" s="214"/>
      <c r="BP111" s="214"/>
      <c r="BQ111" s="214"/>
      <c r="BR111" s="214"/>
      <c r="BS111" s="214"/>
      <c r="BT111" s="214"/>
      <c r="BU111" s="214"/>
      <c r="BV111" s="214"/>
      <c r="BW111" s="214"/>
      <c r="BX111" s="214"/>
      <c r="BY111" s="214"/>
      <c r="BZ111" s="214"/>
      <c r="CA111" s="214"/>
      <c r="CB111" s="214"/>
      <c r="CC111" s="214"/>
      <c r="CD111" s="214"/>
      <c r="CE111" s="214"/>
      <c r="CF111" s="214"/>
      <c r="CG111" s="214"/>
      <c r="CH111" s="214"/>
      <c r="CI111" s="214"/>
      <c r="CJ111" s="214"/>
      <c r="CK111" s="214"/>
      <c r="CL111" s="214"/>
      <c r="CM111" s="214"/>
      <c r="CN111" s="214"/>
      <c r="CO111" s="214"/>
      <c r="CP111" s="214"/>
      <c r="CQ111" s="214"/>
      <c r="CR111" s="214"/>
      <c r="CS111" s="214"/>
      <c r="CT111" s="214"/>
      <c r="CU111" s="214"/>
      <c r="CV111" s="214"/>
      <c r="CW111" s="214"/>
      <c r="CX111" s="214"/>
      <c r="CY111" s="214"/>
      <c r="CZ111" s="214"/>
      <c r="DA111" s="214"/>
      <c r="DB111" s="214"/>
      <c r="DC111" s="214"/>
      <c r="DD111" s="214"/>
      <c r="DE111" s="214"/>
      <c r="DF111" s="214"/>
      <c r="DG111" s="214"/>
      <c r="DH111" s="214"/>
      <c r="DI111" s="214"/>
      <c r="DJ111" s="214"/>
      <c r="DK111" s="214"/>
      <c r="DL111" s="214"/>
      <c r="DM111" s="214"/>
      <c r="DN111" s="214"/>
      <c r="DO111" s="214"/>
      <c r="DP111" s="214"/>
      <c r="DQ111" s="214"/>
      <c r="DR111" s="214"/>
      <c r="DS111" s="214"/>
      <c r="DT111" s="214"/>
      <c r="DU111" s="214"/>
      <c r="DV111" s="214"/>
      <c r="DW111" s="214"/>
      <c r="DX111" s="214"/>
      <c r="DY111" s="214"/>
      <c r="DZ111" s="214"/>
      <c r="EA111" s="214"/>
      <c r="EB111" s="214"/>
      <c r="EC111" s="214"/>
    </row>
    <row r="112" spans="1:133" s="66" customFormat="1" hidden="1" x14ac:dyDescent="0.2">
      <c r="A112" s="208">
        <v>7937</v>
      </c>
      <c r="B112" s="209">
        <v>238</v>
      </c>
      <c r="C112" s="210" t="s">
        <v>241</v>
      </c>
      <c r="D112" s="211">
        <v>0</v>
      </c>
      <c r="E112" s="211">
        <v>0</v>
      </c>
      <c r="F112" s="211">
        <f t="shared" si="6"/>
        <v>0</v>
      </c>
      <c r="G112" s="211">
        <v>0</v>
      </c>
      <c r="H112" s="211">
        <v>0</v>
      </c>
      <c r="I112" s="211">
        <f t="shared" si="7"/>
        <v>0</v>
      </c>
      <c r="J112" s="211"/>
      <c r="K112" s="212"/>
      <c r="L112" s="211">
        <f t="shared" si="8"/>
        <v>0</v>
      </c>
      <c r="M112" s="211"/>
      <c r="N112" s="211">
        <f t="shared" si="9"/>
        <v>0</v>
      </c>
      <c r="O112" s="211">
        <f t="shared" si="10"/>
        <v>0</v>
      </c>
      <c r="P112" s="211">
        <f t="shared" si="11"/>
        <v>0</v>
      </c>
      <c r="Q112" s="213"/>
      <c r="R112" s="214"/>
      <c r="S112" s="214"/>
      <c r="T112" s="214"/>
      <c r="U112" s="214"/>
      <c r="V112" s="214"/>
      <c r="W112" s="214"/>
      <c r="X112" s="214"/>
      <c r="Y112" s="214"/>
      <c r="Z112" s="214"/>
      <c r="AA112" s="214"/>
      <c r="AB112" s="214"/>
      <c r="AC112" s="214"/>
      <c r="AD112" s="214"/>
      <c r="AE112" s="214"/>
      <c r="AF112" s="214"/>
      <c r="AG112" s="214"/>
      <c r="AH112" s="214"/>
      <c r="AI112" s="214"/>
      <c r="AJ112" s="214"/>
      <c r="AK112" s="214"/>
      <c r="AL112" s="214"/>
      <c r="AM112" s="214"/>
      <c r="AN112" s="214"/>
      <c r="AO112" s="214"/>
      <c r="AP112" s="214"/>
      <c r="AQ112" s="214"/>
      <c r="AR112" s="214"/>
      <c r="AS112" s="214"/>
      <c r="AT112" s="214"/>
      <c r="AU112" s="214"/>
      <c r="AV112" s="214"/>
      <c r="AW112" s="214"/>
      <c r="AX112" s="214"/>
      <c r="AY112" s="214"/>
      <c r="AZ112" s="214"/>
      <c r="BA112" s="214"/>
      <c r="BB112" s="214"/>
      <c r="BC112" s="214"/>
      <c r="BD112" s="214"/>
      <c r="BE112" s="214"/>
      <c r="BF112" s="214"/>
      <c r="BG112" s="214"/>
      <c r="BH112" s="214"/>
      <c r="BI112" s="214"/>
      <c r="BJ112" s="214"/>
      <c r="BK112" s="214"/>
      <c r="BL112" s="214"/>
      <c r="BM112" s="214"/>
      <c r="BN112" s="214"/>
      <c r="BO112" s="214"/>
      <c r="BP112" s="214"/>
      <c r="BQ112" s="214"/>
      <c r="BR112" s="214"/>
      <c r="BS112" s="214"/>
      <c r="BT112" s="214"/>
      <c r="BU112" s="214"/>
      <c r="BV112" s="214"/>
      <c r="BW112" s="214"/>
      <c r="BX112" s="214"/>
      <c r="BY112" s="214"/>
      <c r="BZ112" s="214"/>
      <c r="CA112" s="214"/>
      <c r="CB112" s="214"/>
      <c r="CC112" s="214"/>
      <c r="CD112" s="214"/>
      <c r="CE112" s="214"/>
      <c r="CF112" s="214"/>
      <c r="CG112" s="214"/>
      <c r="CH112" s="214"/>
      <c r="CI112" s="214"/>
      <c r="CJ112" s="214"/>
      <c r="CK112" s="214"/>
      <c r="CL112" s="214"/>
      <c r="CM112" s="214"/>
      <c r="CN112" s="214"/>
      <c r="CO112" s="214"/>
      <c r="CP112" s="214"/>
      <c r="CQ112" s="214"/>
      <c r="CR112" s="214"/>
      <c r="CS112" s="214"/>
      <c r="CT112" s="214"/>
      <c r="CU112" s="214"/>
      <c r="CV112" s="214"/>
      <c r="CW112" s="214"/>
      <c r="CX112" s="214"/>
      <c r="CY112" s="214"/>
      <c r="CZ112" s="214"/>
      <c r="DA112" s="214"/>
      <c r="DB112" s="214"/>
      <c r="DC112" s="214"/>
      <c r="DD112" s="214"/>
      <c r="DE112" s="214"/>
      <c r="DF112" s="214"/>
      <c r="DG112" s="214"/>
      <c r="DH112" s="214"/>
      <c r="DI112" s="214"/>
      <c r="DJ112" s="214"/>
      <c r="DK112" s="214"/>
      <c r="DL112" s="214"/>
      <c r="DM112" s="214"/>
      <c r="DN112" s="214"/>
      <c r="DO112" s="214"/>
      <c r="DP112" s="214"/>
      <c r="DQ112" s="214"/>
      <c r="DR112" s="214"/>
      <c r="DS112" s="214"/>
      <c r="DT112" s="214"/>
      <c r="DU112" s="214"/>
      <c r="DV112" s="214"/>
      <c r="DW112" s="214"/>
      <c r="DX112" s="214"/>
      <c r="DY112" s="214"/>
      <c r="DZ112" s="214"/>
      <c r="EA112" s="214"/>
      <c r="EB112" s="214"/>
      <c r="EC112" s="214"/>
    </row>
    <row r="113" spans="1:133" s="66" customFormat="1" hidden="1" x14ac:dyDescent="0.2">
      <c r="A113" s="208">
        <v>7937</v>
      </c>
      <c r="B113" s="209">
        <v>242</v>
      </c>
      <c r="C113" s="210" t="s">
        <v>242</v>
      </c>
      <c r="D113" s="211">
        <v>0</v>
      </c>
      <c r="E113" s="211">
        <v>0</v>
      </c>
      <c r="F113" s="211">
        <f t="shared" si="6"/>
        <v>0</v>
      </c>
      <c r="G113" s="211">
        <v>0</v>
      </c>
      <c r="H113" s="211">
        <v>0</v>
      </c>
      <c r="I113" s="211">
        <f t="shared" si="7"/>
        <v>0</v>
      </c>
      <c r="J113" s="211"/>
      <c r="K113" s="212"/>
      <c r="L113" s="211">
        <f t="shared" si="8"/>
        <v>0</v>
      </c>
      <c r="M113" s="211"/>
      <c r="N113" s="211">
        <f t="shared" si="9"/>
        <v>0</v>
      </c>
      <c r="O113" s="211">
        <f t="shared" si="10"/>
        <v>0</v>
      </c>
      <c r="P113" s="211">
        <f t="shared" si="11"/>
        <v>0</v>
      </c>
      <c r="Q113" s="213"/>
      <c r="R113" s="214"/>
      <c r="S113" s="214"/>
      <c r="T113" s="214"/>
      <c r="U113" s="214"/>
      <c r="V113" s="214"/>
      <c r="W113" s="214"/>
      <c r="X113" s="214"/>
      <c r="Y113" s="214"/>
      <c r="Z113" s="214"/>
      <c r="AA113" s="214"/>
      <c r="AB113" s="214"/>
      <c r="AC113" s="214"/>
      <c r="AD113" s="214"/>
      <c r="AE113" s="214"/>
      <c r="AF113" s="214"/>
      <c r="AG113" s="214"/>
      <c r="AH113" s="214"/>
      <c r="AI113" s="214"/>
      <c r="AJ113" s="214"/>
      <c r="AK113" s="214"/>
      <c r="AL113" s="214"/>
      <c r="AM113" s="214"/>
      <c r="AN113" s="214"/>
      <c r="AO113" s="214"/>
      <c r="AP113" s="214"/>
      <c r="AQ113" s="214"/>
      <c r="AR113" s="214"/>
      <c r="AS113" s="214"/>
      <c r="AT113" s="214"/>
      <c r="AU113" s="214"/>
      <c r="AV113" s="214"/>
      <c r="AW113" s="214"/>
      <c r="AX113" s="214"/>
      <c r="AY113" s="214"/>
      <c r="AZ113" s="214"/>
      <c r="BA113" s="214"/>
      <c r="BB113" s="214"/>
      <c r="BC113" s="214"/>
      <c r="BD113" s="214"/>
      <c r="BE113" s="214"/>
      <c r="BF113" s="214"/>
      <c r="BG113" s="214"/>
      <c r="BH113" s="214"/>
      <c r="BI113" s="214"/>
      <c r="BJ113" s="214"/>
      <c r="BK113" s="214"/>
      <c r="BL113" s="214"/>
      <c r="BM113" s="214"/>
      <c r="BN113" s="214"/>
      <c r="BO113" s="214"/>
      <c r="BP113" s="214"/>
      <c r="BQ113" s="214"/>
      <c r="BR113" s="214"/>
      <c r="BS113" s="214"/>
      <c r="BT113" s="214"/>
      <c r="BU113" s="214"/>
      <c r="BV113" s="214"/>
      <c r="BW113" s="214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  <c r="CU113" s="214"/>
      <c r="CV113" s="214"/>
      <c r="CW113" s="214"/>
      <c r="CX113" s="214"/>
      <c r="CY113" s="214"/>
      <c r="CZ113" s="214"/>
      <c r="DA113" s="214"/>
      <c r="DB113" s="214"/>
      <c r="DC113" s="214"/>
      <c r="DD113" s="214"/>
      <c r="DE113" s="214"/>
      <c r="DF113" s="214"/>
      <c r="DG113" s="214"/>
      <c r="DH113" s="214"/>
      <c r="DI113" s="214"/>
      <c r="DJ113" s="214"/>
      <c r="DK113" s="214"/>
      <c r="DL113" s="214"/>
      <c r="DM113" s="214"/>
      <c r="DN113" s="214"/>
      <c r="DO113" s="214"/>
      <c r="DP113" s="214"/>
      <c r="DQ113" s="214"/>
      <c r="DR113" s="214"/>
      <c r="DS113" s="214"/>
      <c r="DT113" s="214"/>
      <c r="DU113" s="214"/>
      <c r="DV113" s="214"/>
      <c r="DW113" s="214"/>
      <c r="DX113" s="214"/>
      <c r="DY113" s="214"/>
      <c r="DZ113" s="214"/>
      <c r="EA113" s="214"/>
      <c r="EB113" s="214"/>
      <c r="EC113" s="214"/>
    </row>
    <row r="114" spans="1:133" s="66" customFormat="1" hidden="1" x14ac:dyDescent="0.2">
      <c r="A114" s="208">
        <v>7937</v>
      </c>
      <c r="B114" s="209">
        <v>244</v>
      </c>
      <c r="C114" s="210" t="s">
        <v>243</v>
      </c>
      <c r="D114" s="211">
        <v>0</v>
      </c>
      <c r="E114" s="211">
        <v>0</v>
      </c>
      <c r="F114" s="211">
        <f t="shared" si="6"/>
        <v>0</v>
      </c>
      <c r="G114" s="211">
        <v>0</v>
      </c>
      <c r="H114" s="211">
        <v>0</v>
      </c>
      <c r="I114" s="211">
        <f t="shared" si="7"/>
        <v>0</v>
      </c>
      <c r="J114" s="211"/>
      <c r="K114" s="212"/>
      <c r="L114" s="211">
        <f t="shared" si="8"/>
        <v>0</v>
      </c>
      <c r="M114" s="211"/>
      <c r="N114" s="211">
        <f t="shared" si="9"/>
        <v>0</v>
      </c>
      <c r="O114" s="211">
        <f t="shared" si="10"/>
        <v>0</v>
      </c>
      <c r="P114" s="211">
        <f t="shared" si="11"/>
        <v>0</v>
      </c>
      <c r="Q114" s="213"/>
      <c r="R114" s="214"/>
      <c r="S114" s="214"/>
      <c r="T114" s="214"/>
      <c r="U114" s="214"/>
      <c r="V114" s="214"/>
      <c r="W114" s="214"/>
      <c r="X114" s="214"/>
      <c r="Y114" s="214"/>
      <c r="Z114" s="214"/>
      <c r="AA114" s="214"/>
      <c r="AB114" s="214"/>
      <c r="AC114" s="214"/>
      <c r="AD114" s="214"/>
      <c r="AE114" s="214"/>
      <c r="AF114" s="214"/>
      <c r="AG114" s="214"/>
      <c r="AH114" s="214"/>
      <c r="AI114" s="214"/>
      <c r="AJ114" s="214"/>
      <c r="AK114" s="214"/>
      <c r="AL114" s="214"/>
      <c r="AM114" s="214"/>
      <c r="AN114" s="214"/>
      <c r="AO114" s="214"/>
      <c r="AP114" s="214"/>
      <c r="AQ114" s="214"/>
      <c r="AR114" s="214"/>
      <c r="AS114" s="214"/>
      <c r="AT114" s="214"/>
      <c r="AU114" s="214"/>
      <c r="AV114" s="214"/>
      <c r="AW114" s="214"/>
      <c r="AX114" s="214"/>
      <c r="AY114" s="214"/>
      <c r="AZ114" s="214"/>
      <c r="BA114" s="214"/>
      <c r="BB114" s="214"/>
      <c r="BC114" s="214"/>
      <c r="BD114" s="214"/>
      <c r="BE114" s="214"/>
      <c r="BF114" s="214"/>
      <c r="BG114" s="214"/>
      <c r="BH114" s="214"/>
      <c r="BI114" s="214"/>
      <c r="BJ114" s="214"/>
      <c r="BK114" s="214"/>
      <c r="BL114" s="214"/>
      <c r="BM114" s="214"/>
      <c r="BN114" s="214"/>
      <c r="BO114" s="214"/>
      <c r="BP114" s="214"/>
      <c r="BQ114" s="214"/>
      <c r="BR114" s="214"/>
      <c r="BS114" s="214"/>
      <c r="BT114" s="214"/>
      <c r="BU114" s="214"/>
      <c r="BV114" s="214"/>
      <c r="BW114" s="214"/>
      <c r="BX114" s="214"/>
      <c r="BY114" s="214"/>
      <c r="BZ114" s="214"/>
      <c r="CA114" s="214"/>
      <c r="CB114" s="214"/>
      <c r="CC114" s="214"/>
      <c r="CD114" s="214"/>
      <c r="CE114" s="214"/>
      <c r="CF114" s="214"/>
      <c r="CG114" s="214"/>
      <c r="CH114" s="214"/>
      <c r="CI114" s="214"/>
      <c r="CJ114" s="214"/>
      <c r="CK114" s="214"/>
      <c r="CL114" s="214"/>
      <c r="CM114" s="214"/>
      <c r="CN114" s="214"/>
      <c r="CO114" s="214"/>
      <c r="CP114" s="214"/>
      <c r="CQ114" s="214"/>
      <c r="CR114" s="214"/>
      <c r="CS114" s="214"/>
      <c r="CT114" s="214"/>
      <c r="CU114" s="214"/>
      <c r="CV114" s="214"/>
      <c r="CW114" s="214"/>
      <c r="CX114" s="214"/>
      <c r="CY114" s="214"/>
      <c r="CZ114" s="214"/>
      <c r="DA114" s="214"/>
      <c r="DB114" s="214"/>
      <c r="DC114" s="214"/>
      <c r="DD114" s="214"/>
      <c r="DE114" s="214"/>
      <c r="DF114" s="214"/>
      <c r="DG114" s="214"/>
      <c r="DH114" s="214"/>
      <c r="DI114" s="214"/>
      <c r="DJ114" s="214"/>
      <c r="DK114" s="214"/>
      <c r="DL114" s="214"/>
      <c r="DM114" s="214"/>
      <c r="DN114" s="214"/>
      <c r="DO114" s="214"/>
      <c r="DP114" s="214"/>
      <c r="DQ114" s="214"/>
      <c r="DR114" s="214"/>
      <c r="DS114" s="214"/>
      <c r="DT114" s="214"/>
      <c r="DU114" s="214"/>
      <c r="DV114" s="214"/>
      <c r="DW114" s="214"/>
      <c r="DX114" s="214"/>
      <c r="DY114" s="214"/>
      <c r="DZ114" s="214"/>
      <c r="EA114" s="214"/>
      <c r="EB114" s="214"/>
      <c r="EC114" s="214"/>
    </row>
    <row r="115" spans="1:133" s="66" customFormat="1" hidden="1" x14ac:dyDescent="0.2">
      <c r="A115" s="208">
        <v>7937</v>
      </c>
      <c r="B115" s="209">
        <v>245</v>
      </c>
      <c r="C115" s="210" t="s">
        <v>244</v>
      </c>
      <c r="D115" s="211">
        <v>0</v>
      </c>
      <c r="E115" s="211">
        <v>0</v>
      </c>
      <c r="F115" s="211">
        <f t="shared" si="6"/>
        <v>0</v>
      </c>
      <c r="G115" s="211">
        <v>0</v>
      </c>
      <c r="H115" s="211">
        <v>0</v>
      </c>
      <c r="I115" s="211">
        <f t="shared" si="7"/>
        <v>0</v>
      </c>
      <c r="J115" s="211"/>
      <c r="K115" s="212"/>
      <c r="L115" s="211">
        <f t="shared" si="8"/>
        <v>0</v>
      </c>
      <c r="M115" s="211"/>
      <c r="N115" s="211">
        <f t="shared" si="9"/>
        <v>0</v>
      </c>
      <c r="O115" s="211">
        <f t="shared" si="10"/>
        <v>0</v>
      </c>
      <c r="P115" s="211">
        <f t="shared" si="11"/>
        <v>0</v>
      </c>
      <c r="Q115" s="213"/>
      <c r="R115" s="214"/>
      <c r="S115" s="214"/>
      <c r="T115" s="214"/>
      <c r="U115" s="214"/>
      <c r="V115" s="214"/>
      <c r="W115" s="214"/>
      <c r="X115" s="214"/>
      <c r="Y115" s="214"/>
      <c r="Z115" s="214"/>
      <c r="AA115" s="214"/>
      <c r="AB115" s="214"/>
      <c r="AC115" s="214"/>
      <c r="AD115" s="214"/>
      <c r="AE115" s="214"/>
      <c r="AF115" s="214"/>
      <c r="AG115" s="214"/>
      <c r="AH115" s="214"/>
      <c r="AI115" s="214"/>
      <c r="AJ115" s="214"/>
      <c r="AK115" s="214"/>
      <c r="AL115" s="214"/>
      <c r="AM115" s="214"/>
      <c r="AN115" s="214"/>
      <c r="AO115" s="214"/>
      <c r="AP115" s="214"/>
      <c r="AQ115" s="214"/>
      <c r="AR115" s="214"/>
      <c r="AS115" s="214"/>
      <c r="AT115" s="214"/>
      <c r="AU115" s="214"/>
      <c r="AV115" s="214"/>
      <c r="AW115" s="214"/>
      <c r="AX115" s="214"/>
      <c r="AY115" s="214"/>
      <c r="AZ115" s="214"/>
      <c r="BA115" s="214"/>
      <c r="BB115" s="214"/>
      <c r="BC115" s="214"/>
      <c r="BD115" s="214"/>
      <c r="BE115" s="214"/>
      <c r="BF115" s="214"/>
      <c r="BG115" s="214"/>
      <c r="BH115" s="214"/>
      <c r="BI115" s="214"/>
      <c r="BJ115" s="214"/>
      <c r="BK115" s="214"/>
      <c r="BL115" s="214"/>
      <c r="BM115" s="214"/>
      <c r="BN115" s="214"/>
      <c r="BO115" s="214"/>
      <c r="BP115" s="214"/>
      <c r="BQ115" s="214"/>
      <c r="BR115" s="214"/>
      <c r="BS115" s="214"/>
      <c r="BT115" s="214"/>
      <c r="BU115" s="214"/>
      <c r="BV115" s="214"/>
      <c r="BW115" s="214"/>
      <c r="BX115" s="214"/>
      <c r="BY115" s="214"/>
      <c r="BZ115" s="214"/>
      <c r="CA115" s="214"/>
      <c r="CB115" s="214"/>
      <c r="CC115" s="214"/>
      <c r="CD115" s="214"/>
      <c r="CE115" s="214"/>
      <c r="CF115" s="214"/>
      <c r="CG115" s="214"/>
      <c r="CH115" s="214"/>
      <c r="CI115" s="214"/>
      <c r="CJ115" s="214"/>
      <c r="CK115" s="214"/>
      <c r="CL115" s="214"/>
      <c r="CM115" s="214"/>
      <c r="CN115" s="214"/>
      <c r="CO115" s="214"/>
      <c r="CP115" s="214"/>
      <c r="CQ115" s="214"/>
      <c r="CR115" s="214"/>
      <c r="CS115" s="214"/>
      <c r="CT115" s="214"/>
      <c r="CU115" s="214"/>
      <c r="CV115" s="214"/>
      <c r="CW115" s="214"/>
      <c r="CX115" s="214"/>
      <c r="CY115" s="214"/>
      <c r="CZ115" s="214"/>
      <c r="DA115" s="214"/>
      <c r="DB115" s="214"/>
      <c r="DC115" s="214"/>
      <c r="DD115" s="214"/>
      <c r="DE115" s="214"/>
      <c r="DF115" s="214"/>
      <c r="DG115" s="214"/>
      <c r="DH115" s="214"/>
      <c r="DI115" s="214"/>
      <c r="DJ115" s="214"/>
      <c r="DK115" s="214"/>
      <c r="DL115" s="214"/>
      <c r="DM115" s="214"/>
      <c r="DN115" s="214"/>
      <c r="DO115" s="214"/>
      <c r="DP115" s="214"/>
      <c r="DQ115" s="214"/>
      <c r="DR115" s="214"/>
      <c r="DS115" s="214"/>
      <c r="DT115" s="214"/>
      <c r="DU115" s="214"/>
      <c r="DV115" s="214"/>
      <c r="DW115" s="214"/>
      <c r="DX115" s="214"/>
      <c r="DY115" s="214"/>
      <c r="DZ115" s="214"/>
      <c r="EA115" s="214"/>
      <c r="EB115" s="214"/>
      <c r="EC115" s="214"/>
    </row>
    <row r="116" spans="1:133" s="66" customFormat="1" hidden="1" x14ac:dyDescent="0.2">
      <c r="A116" s="208">
        <v>7937</v>
      </c>
      <c r="B116" s="209">
        <v>246</v>
      </c>
      <c r="C116" s="210" t="s">
        <v>245</v>
      </c>
      <c r="D116" s="211">
        <v>0</v>
      </c>
      <c r="E116" s="211">
        <v>0</v>
      </c>
      <c r="F116" s="211">
        <f t="shared" si="6"/>
        <v>0</v>
      </c>
      <c r="G116" s="211">
        <v>0</v>
      </c>
      <c r="H116" s="211">
        <v>0</v>
      </c>
      <c r="I116" s="211">
        <f t="shared" si="7"/>
        <v>0</v>
      </c>
      <c r="J116" s="211"/>
      <c r="K116" s="212"/>
      <c r="L116" s="211">
        <f t="shared" si="8"/>
        <v>0</v>
      </c>
      <c r="M116" s="211"/>
      <c r="N116" s="211">
        <f t="shared" si="9"/>
        <v>0</v>
      </c>
      <c r="O116" s="211">
        <f t="shared" si="10"/>
        <v>0</v>
      </c>
      <c r="P116" s="211">
        <f t="shared" si="11"/>
        <v>0</v>
      </c>
      <c r="Q116" s="213"/>
      <c r="R116" s="214"/>
      <c r="S116" s="214"/>
      <c r="T116" s="214"/>
      <c r="U116" s="214"/>
      <c r="V116" s="214"/>
      <c r="W116" s="214"/>
      <c r="X116" s="214"/>
      <c r="Y116" s="214"/>
      <c r="Z116" s="214"/>
      <c r="AA116" s="214"/>
      <c r="AB116" s="214"/>
      <c r="AC116" s="214"/>
      <c r="AD116" s="214"/>
      <c r="AE116" s="214"/>
      <c r="AF116" s="214"/>
      <c r="AG116" s="214"/>
      <c r="AH116" s="214"/>
      <c r="AI116" s="214"/>
      <c r="AJ116" s="214"/>
      <c r="AK116" s="214"/>
      <c r="AL116" s="214"/>
      <c r="AM116" s="214"/>
      <c r="AN116" s="214"/>
      <c r="AO116" s="214"/>
      <c r="AP116" s="214"/>
      <c r="AQ116" s="214"/>
      <c r="AR116" s="214"/>
      <c r="AS116" s="214"/>
      <c r="AT116" s="214"/>
      <c r="AU116" s="214"/>
      <c r="AV116" s="214"/>
      <c r="AW116" s="214"/>
      <c r="AX116" s="214"/>
      <c r="AY116" s="214"/>
      <c r="AZ116" s="214"/>
      <c r="BA116" s="214"/>
      <c r="BB116" s="214"/>
      <c r="BC116" s="214"/>
      <c r="BD116" s="214"/>
      <c r="BE116" s="214"/>
      <c r="BF116" s="214"/>
      <c r="BG116" s="214"/>
      <c r="BH116" s="214"/>
      <c r="BI116" s="214"/>
      <c r="BJ116" s="214"/>
      <c r="BK116" s="214"/>
      <c r="BL116" s="214"/>
      <c r="BM116" s="214"/>
      <c r="BN116" s="214"/>
      <c r="BO116" s="214"/>
      <c r="BP116" s="214"/>
      <c r="BQ116" s="214"/>
      <c r="BR116" s="214"/>
      <c r="BS116" s="214"/>
      <c r="BT116" s="214"/>
      <c r="BU116" s="214"/>
      <c r="BV116" s="214"/>
      <c r="BW116" s="214"/>
      <c r="BX116" s="214"/>
      <c r="BY116" s="214"/>
      <c r="BZ116" s="214"/>
      <c r="CA116" s="214"/>
      <c r="CB116" s="214"/>
      <c r="CC116" s="214"/>
      <c r="CD116" s="214"/>
      <c r="CE116" s="214"/>
      <c r="CF116" s="214"/>
      <c r="CG116" s="214"/>
      <c r="CH116" s="214"/>
      <c r="CI116" s="214"/>
      <c r="CJ116" s="214"/>
      <c r="CK116" s="214"/>
      <c r="CL116" s="214"/>
      <c r="CM116" s="214"/>
      <c r="CN116" s="214"/>
      <c r="CO116" s="214"/>
      <c r="CP116" s="214"/>
      <c r="CQ116" s="214"/>
      <c r="CR116" s="214"/>
      <c r="CS116" s="214"/>
      <c r="CT116" s="214"/>
      <c r="CU116" s="214"/>
      <c r="CV116" s="214"/>
      <c r="CW116" s="214"/>
      <c r="CX116" s="214"/>
      <c r="CY116" s="214"/>
      <c r="CZ116" s="214"/>
      <c r="DA116" s="214"/>
      <c r="DB116" s="214"/>
      <c r="DC116" s="214"/>
      <c r="DD116" s="214"/>
      <c r="DE116" s="214"/>
      <c r="DF116" s="214"/>
      <c r="DG116" s="214"/>
      <c r="DH116" s="214"/>
      <c r="DI116" s="214"/>
      <c r="DJ116" s="214"/>
      <c r="DK116" s="214"/>
      <c r="DL116" s="214"/>
      <c r="DM116" s="214"/>
      <c r="DN116" s="214"/>
      <c r="DO116" s="214"/>
      <c r="DP116" s="214"/>
      <c r="DQ116" s="214"/>
      <c r="DR116" s="214"/>
      <c r="DS116" s="214"/>
      <c r="DT116" s="214"/>
      <c r="DU116" s="214"/>
      <c r="DV116" s="214"/>
      <c r="DW116" s="214"/>
      <c r="DX116" s="214"/>
      <c r="DY116" s="214"/>
      <c r="DZ116" s="214"/>
      <c r="EA116" s="214"/>
      <c r="EB116" s="214"/>
      <c r="EC116" s="214"/>
    </row>
    <row r="117" spans="1:133" s="66" customFormat="1" hidden="1" x14ac:dyDescent="0.2">
      <c r="A117" s="208">
        <v>7937</v>
      </c>
      <c r="B117" s="209">
        <v>247</v>
      </c>
      <c r="C117" s="210" t="s">
        <v>246</v>
      </c>
      <c r="D117" s="211">
        <v>0</v>
      </c>
      <c r="E117" s="211">
        <v>0</v>
      </c>
      <c r="F117" s="211">
        <f t="shared" si="6"/>
        <v>0</v>
      </c>
      <c r="G117" s="211">
        <v>0</v>
      </c>
      <c r="H117" s="211">
        <v>0</v>
      </c>
      <c r="I117" s="211">
        <f t="shared" si="7"/>
        <v>0</v>
      </c>
      <c r="J117" s="211"/>
      <c r="K117" s="212"/>
      <c r="L117" s="211">
        <f t="shared" si="8"/>
        <v>0</v>
      </c>
      <c r="M117" s="211"/>
      <c r="N117" s="211">
        <f t="shared" si="9"/>
        <v>0</v>
      </c>
      <c r="O117" s="211">
        <f t="shared" si="10"/>
        <v>0</v>
      </c>
      <c r="P117" s="211">
        <f t="shared" si="11"/>
        <v>0</v>
      </c>
      <c r="Q117" s="213"/>
      <c r="R117" s="214"/>
      <c r="S117" s="214"/>
      <c r="T117" s="214"/>
      <c r="U117" s="214"/>
      <c r="V117" s="214"/>
      <c r="W117" s="214"/>
      <c r="X117" s="214"/>
      <c r="Y117" s="214"/>
      <c r="Z117" s="214"/>
      <c r="AA117" s="214"/>
      <c r="AB117" s="214"/>
      <c r="AC117" s="214"/>
      <c r="AD117" s="214"/>
      <c r="AE117" s="214"/>
      <c r="AF117" s="214"/>
      <c r="AG117" s="214"/>
      <c r="AH117" s="214"/>
      <c r="AI117" s="214"/>
      <c r="AJ117" s="214"/>
      <c r="AK117" s="214"/>
      <c r="AL117" s="214"/>
      <c r="AM117" s="214"/>
      <c r="AN117" s="214"/>
      <c r="AO117" s="214"/>
      <c r="AP117" s="214"/>
      <c r="AQ117" s="214"/>
      <c r="AR117" s="214"/>
      <c r="AS117" s="214"/>
      <c r="AT117" s="214"/>
      <c r="AU117" s="214"/>
      <c r="AV117" s="214"/>
      <c r="AW117" s="214"/>
      <c r="AX117" s="214"/>
      <c r="AY117" s="214"/>
      <c r="AZ117" s="214"/>
      <c r="BA117" s="214"/>
      <c r="BB117" s="214"/>
      <c r="BC117" s="214"/>
      <c r="BD117" s="214"/>
      <c r="BE117" s="214"/>
      <c r="BF117" s="214"/>
      <c r="BG117" s="214"/>
      <c r="BH117" s="214"/>
      <c r="BI117" s="214"/>
      <c r="BJ117" s="214"/>
      <c r="BK117" s="214"/>
      <c r="BL117" s="214"/>
      <c r="BM117" s="214"/>
      <c r="BN117" s="214"/>
      <c r="BO117" s="214"/>
      <c r="BP117" s="214"/>
      <c r="BQ117" s="214"/>
      <c r="BR117" s="214"/>
      <c r="BS117" s="214"/>
      <c r="BT117" s="214"/>
      <c r="BU117" s="214"/>
      <c r="BV117" s="214"/>
      <c r="BW117" s="214"/>
      <c r="BX117" s="214"/>
      <c r="BY117" s="214"/>
      <c r="BZ117" s="214"/>
      <c r="CA117" s="214"/>
      <c r="CB117" s="214"/>
      <c r="CC117" s="214"/>
      <c r="CD117" s="214"/>
      <c r="CE117" s="214"/>
      <c r="CF117" s="214"/>
      <c r="CG117" s="214"/>
      <c r="CH117" s="214"/>
      <c r="CI117" s="214"/>
      <c r="CJ117" s="214"/>
      <c r="CK117" s="214"/>
      <c r="CL117" s="214"/>
      <c r="CM117" s="214"/>
      <c r="CN117" s="214"/>
      <c r="CO117" s="214"/>
      <c r="CP117" s="214"/>
      <c r="CQ117" s="214"/>
      <c r="CR117" s="214"/>
      <c r="CS117" s="214"/>
      <c r="CT117" s="214"/>
      <c r="CU117" s="214"/>
      <c r="CV117" s="214"/>
      <c r="CW117" s="214"/>
      <c r="CX117" s="214"/>
      <c r="CY117" s="214"/>
      <c r="CZ117" s="214"/>
      <c r="DA117" s="214"/>
      <c r="DB117" s="214"/>
      <c r="DC117" s="214"/>
      <c r="DD117" s="214"/>
      <c r="DE117" s="214"/>
      <c r="DF117" s="214"/>
      <c r="DG117" s="214"/>
      <c r="DH117" s="214"/>
      <c r="DI117" s="214"/>
      <c r="DJ117" s="214"/>
      <c r="DK117" s="214"/>
      <c r="DL117" s="214"/>
      <c r="DM117" s="214"/>
      <c r="DN117" s="214"/>
      <c r="DO117" s="214"/>
      <c r="DP117" s="214"/>
      <c r="DQ117" s="214"/>
      <c r="DR117" s="214"/>
      <c r="DS117" s="214"/>
      <c r="DT117" s="214"/>
      <c r="DU117" s="214"/>
      <c r="DV117" s="214"/>
      <c r="DW117" s="214"/>
      <c r="DX117" s="214"/>
      <c r="DY117" s="214"/>
      <c r="DZ117" s="214"/>
      <c r="EA117" s="214"/>
      <c r="EB117" s="214"/>
      <c r="EC117" s="214"/>
    </row>
    <row r="118" spans="1:133" s="66" customFormat="1" hidden="1" x14ac:dyDescent="0.2">
      <c r="A118" s="208">
        <v>7937</v>
      </c>
      <c r="B118" s="209">
        <v>248</v>
      </c>
      <c r="C118" s="210" t="s">
        <v>247</v>
      </c>
      <c r="D118" s="211">
        <v>0</v>
      </c>
      <c r="E118" s="211">
        <v>0</v>
      </c>
      <c r="F118" s="211">
        <f t="shared" si="6"/>
        <v>0</v>
      </c>
      <c r="G118" s="211">
        <v>0</v>
      </c>
      <c r="H118" s="211">
        <v>0</v>
      </c>
      <c r="I118" s="211">
        <f t="shared" si="7"/>
        <v>0</v>
      </c>
      <c r="J118" s="211"/>
      <c r="K118" s="212"/>
      <c r="L118" s="211">
        <f t="shared" si="8"/>
        <v>0</v>
      </c>
      <c r="M118" s="211"/>
      <c r="N118" s="211">
        <f t="shared" si="9"/>
        <v>0</v>
      </c>
      <c r="O118" s="211">
        <f t="shared" si="10"/>
        <v>0</v>
      </c>
      <c r="P118" s="211">
        <f t="shared" si="11"/>
        <v>0</v>
      </c>
      <c r="Q118" s="213"/>
      <c r="R118" s="214"/>
      <c r="S118" s="214"/>
      <c r="T118" s="214"/>
      <c r="U118" s="214"/>
      <c r="V118" s="214"/>
      <c r="W118" s="214"/>
      <c r="X118" s="214"/>
      <c r="Y118" s="214"/>
      <c r="Z118" s="214"/>
      <c r="AA118" s="214"/>
      <c r="AB118" s="214"/>
      <c r="AC118" s="214"/>
      <c r="AD118" s="214"/>
      <c r="AE118" s="214"/>
      <c r="AF118" s="214"/>
      <c r="AG118" s="214"/>
      <c r="AH118" s="214"/>
      <c r="AI118" s="214"/>
      <c r="AJ118" s="214"/>
      <c r="AK118" s="214"/>
      <c r="AL118" s="214"/>
      <c r="AM118" s="214"/>
      <c r="AN118" s="214"/>
      <c r="AO118" s="214"/>
      <c r="AP118" s="214"/>
      <c r="AQ118" s="214"/>
      <c r="AR118" s="214"/>
      <c r="AS118" s="214"/>
      <c r="AT118" s="214"/>
      <c r="AU118" s="214"/>
      <c r="AV118" s="214"/>
      <c r="AW118" s="214"/>
      <c r="AX118" s="214"/>
      <c r="AY118" s="214"/>
      <c r="AZ118" s="214"/>
      <c r="BA118" s="214"/>
      <c r="BB118" s="214"/>
      <c r="BC118" s="214"/>
      <c r="BD118" s="214"/>
      <c r="BE118" s="214"/>
      <c r="BF118" s="214"/>
      <c r="BG118" s="214"/>
      <c r="BH118" s="214"/>
      <c r="BI118" s="214"/>
      <c r="BJ118" s="214"/>
      <c r="BK118" s="214"/>
      <c r="BL118" s="214"/>
      <c r="BM118" s="214"/>
      <c r="BN118" s="214"/>
      <c r="BO118" s="214"/>
      <c r="BP118" s="214"/>
      <c r="BQ118" s="214"/>
      <c r="BR118" s="214"/>
      <c r="BS118" s="214"/>
      <c r="BT118" s="214"/>
      <c r="BU118" s="214"/>
      <c r="BV118" s="214"/>
      <c r="BW118" s="214"/>
      <c r="BX118" s="214"/>
      <c r="BY118" s="214"/>
      <c r="BZ118" s="214"/>
      <c r="CA118" s="214"/>
      <c r="CB118" s="214"/>
      <c r="CC118" s="214"/>
      <c r="CD118" s="214"/>
      <c r="CE118" s="214"/>
      <c r="CF118" s="214"/>
      <c r="CG118" s="214"/>
      <c r="CH118" s="214"/>
      <c r="CI118" s="214"/>
      <c r="CJ118" s="214"/>
      <c r="CK118" s="214"/>
      <c r="CL118" s="214"/>
      <c r="CM118" s="214"/>
      <c r="CN118" s="214"/>
      <c r="CO118" s="214"/>
      <c r="CP118" s="214"/>
      <c r="CQ118" s="214"/>
      <c r="CR118" s="214"/>
      <c r="CS118" s="214"/>
      <c r="CT118" s="214"/>
      <c r="CU118" s="214"/>
      <c r="CV118" s="214"/>
      <c r="CW118" s="214"/>
      <c r="CX118" s="214"/>
      <c r="CY118" s="214"/>
      <c r="CZ118" s="214"/>
      <c r="DA118" s="214"/>
      <c r="DB118" s="214"/>
      <c r="DC118" s="214"/>
      <c r="DD118" s="214"/>
      <c r="DE118" s="214"/>
      <c r="DF118" s="214"/>
      <c r="DG118" s="214"/>
      <c r="DH118" s="214"/>
      <c r="DI118" s="214"/>
      <c r="DJ118" s="214"/>
      <c r="DK118" s="214"/>
      <c r="DL118" s="214"/>
      <c r="DM118" s="214"/>
      <c r="DN118" s="214"/>
      <c r="DO118" s="214"/>
      <c r="DP118" s="214"/>
      <c r="DQ118" s="214"/>
      <c r="DR118" s="214"/>
      <c r="DS118" s="214"/>
      <c r="DT118" s="214"/>
      <c r="DU118" s="214"/>
      <c r="DV118" s="214"/>
      <c r="DW118" s="214"/>
      <c r="DX118" s="214"/>
      <c r="DY118" s="214"/>
      <c r="DZ118" s="214"/>
      <c r="EA118" s="214"/>
      <c r="EB118" s="214"/>
      <c r="EC118" s="214"/>
    </row>
    <row r="119" spans="1:133" s="66" customFormat="1" hidden="1" x14ac:dyDescent="0.2">
      <c r="A119" s="208">
        <v>7937</v>
      </c>
      <c r="B119" s="209">
        <v>249</v>
      </c>
      <c r="C119" s="210" t="s">
        <v>248</v>
      </c>
      <c r="D119" s="211">
        <v>0</v>
      </c>
      <c r="E119" s="211">
        <v>0</v>
      </c>
      <c r="F119" s="211">
        <f t="shared" si="6"/>
        <v>0</v>
      </c>
      <c r="G119" s="211">
        <v>0</v>
      </c>
      <c r="H119" s="211">
        <v>0</v>
      </c>
      <c r="I119" s="211">
        <f t="shared" si="7"/>
        <v>0</v>
      </c>
      <c r="J119" s="211"/>
      <c r="K119" s="212"/>
      <c r="L119" s="211">
        <f t="shared" si="8"/>
        <v>0</v>
      </c>
      <c r="M119" s="211"/>
      <c r="N119" s="211">
        <f t="shared" si="9"/>
        <v>0</v>
      </c>
      <c r="O119" s="211">
        <f t="shared" si="10"/>
        <v>0</v>
      </c>
      <c r="P119" s="211">
        <f t="shared" si="11"/>
        <v>0</v>
      </c>
      <c r="Q119" s="213"/>
      <c r="R119" s="214"/>
      <c r="S119" s="214"/>
      <c r="T119" s="214"/>
      <c r="U119" s="214"/>
      <c r="V119" s="214"/>
      <c r="W119" s="214"/>
      <c r="X119" s="214"/>
      <c r="Y119" s="214"/>
      <c r="Z119" s="214"/>
      <c r="AA119" s="214"/>
      <c r="AB119" s="214"/>
      <c r="AC119" s="214"/>
      <c r="AD119" s="214"/>
      <c r="AE119" s="214"/>
      <c r="AF119" s="214"/>
      <c r="AG119" s="214"/>
      <c r="AH119" s="214"/>
      <c r="AI119" s="214"/>
      <c r="AJ119" s="214"/>
      <c r="AK119" s="214"/>
      <c r="AL119" s="214"/>
      <c r="AM119" s="214"/>
      <c r="AN119" s="214"/>
      <c r="AO119" s="214"/>
      <c r="AP119" s="214"/>
      <c r="AQ119" s="214"/>
      <c r="AR119" s="214"/>
      <c r="AS119" s="214"/>
      <c r="AT119" s="214"/>
      <c r="AU119" s="214"/>
      <c r="AV119" s="214"/>
      <c r="AW119" s="214"/>
      <c r="AX119" s="214"/>
      <c r="AY119" s="214"/>
      <c r="AZ119" s="214"/>
      <c r="BA119" s="214"/>
      <c r="BB119" s="214"/>
      <c r="BC119" s="214"/>
      <c r="BD119" s="214"/>
      <c r="BE119" s="214"/>
      <c r="BF119" s="214"/>
      <c r="BG119" s="214"/>
      <c r="BH119" s="214"/>
      <c r="BI119" s="214"/>
      <c r="BJ119" s="214"/>
      <c r="BK119" s="214"/>
      <c r="BL119" s="214"/>
      <c r="BM119" s="214"/>
      <c r="BN119" s="214"/>
      <c r="BO119" s="214"/>
      <c r="BP119" s="214"/>
      <c r="BQ119" s="214"/>
      <c r="BR119" s="214"/>
      <c r="BS119" s="214"/>
      <c r="BT119" s="214"/>
      <c r="BU119" s="214"/>
      <c r="BV119" s="214"/>
      <c r="BW119" s="214"/>
      <c r="BX119" s="214"/>
      <c r="BY119" s="214"/>
      <c r="BZ119" s="214"/>
      <c r="CA119" s="214"/>
      <c r="CB119" s="214"/>
      <c r="CC119" s="214"/>
      <c r="CD119" s="214"/>
      <c r="CE119" s="214"/>
      <c r="CF119" s="214"/>
      <c r="CG119" s="214"/>
      <c r="CH119" s="214"/>
      <c r="CI119" s="214"/>
      <c r="CJ119" s="214"/>
      <c r="CK119" s="214"/>
      <c r="CL119" s="214"/>
      <c r="CM119" s="214"/>
      <c r="CN119" s="214"/>
      <c r="CO119" s="214"/>
      <c r="CP119" s="214"/>
      <c r="CQ119" s="214"/>
      <c r="CR119" s="214"/>
      <c r="CS119" s="214"/>
      <c r="CT119" s="214"/>
      <c r="CU119" s="214"/>
      <c r="CV119" s="214"/>
      <c r="CW119" s="214"/>
      <c r="CX119" s="214"/>
      <c r="CY119" s="214"/>
      <c r="CZ119" s="214"/>
      <c r="DA119" s="214"/>
      <c r="DB119" s="214"/>
      <c r="DC119" s="214"/>
      <c r="DD119" s="214"/>
      <c r="DE119" s="214"/>
      <c r="DF119" s="214"/>
      <c r="DG119" s="214"/>
      <c r="DH119" s="214"/>
      <c r="DI119" s="214"/>
      <c r="DJ119" s="214"/>
      <c r="DK119" s="214"/>
      <c r="DL119" s="214"/>
      <c r="DM119" s="214"/>
      <c r="DN119" s="214"/>
      <c r="DO119" s="214"/>
      <c r="DP119" s="214"/>
      <c r="DQ119" s="214"/>
      <c r="DR119" s="214"/>
      <c r="DS119" s="214"/>
      <c r="DT119" s="214"/>
      <c r="DU119" s="214"/>
      <c r="DV119" s="214"/>
      <c r="DW119" s="214"/>
      <c r="DX119" s="214"/>
      <c r="DY119" s="214"/>
      <c r="DZ119" s="214"/>
      <c r="EA119" s="214"/>
      <c r="EB119" s="214"/>
      <c r="EC119" s="214"/>
    </row>
    <row r="120" spans="1:133" s="66" customFormat="1" hidden="1" x14ac:dyDescent="0.2">
      <c r="A120" s="208">
        <v>7937</v>
      </c>
      <c r="B120" s="209">
        <v>250</v>
      </c>
      <c r="C120" s="210" t="s">
        <v>249</v>
      </c>
      <c r="D120" s="211">
        <v>0</v>
      </c>
      <c r="E120" s="211">
        <v>0</v>
      </c>
      <c r="F120" s="211">
        <f t="shared" si="6"/>
        <v>0</v>
      </c>
      <c r="G120" s="211">
        <v>0</v>
      </c>
      <c r="H120" s="211">
        <v>0</v>
      </c>
      <c r="I120" s="211">
        <f t="shared" si="7"/>
        <v>0</v>
      </c>
      <c r="J120" s="211"/>
      <c r="K120" s="212"/>
      <c r="L120" s="211">
        <f t="shared" si="8"/>
        <v>0</v>
      </c>
      <c r="M120" s="211"/>
      <c r="N120" s="211">
        <f t="shared" si="9"/>
        <v>0</v>
      </c>
      <c r="O120" s="211">
        <f t="shared" si="10"/>
        <v>0</v>
      </c>
      <c r="P120" s="211">
        <f t="shared" si="11"/>
        <v>0</v>
      </c>
      <c r="Q120" s="213"/>
      <c r="R120" s="214"/>
      <c r="S120" s="214"/>
      <c r="T120" s="214"/>
      <c r="U120" s="214"/>
      <c r="V120" s="214"/>
      <c r="W120" s="214"/>
      <c r="X120" s="214"/>
      <c r="Y120" s="214"/>
      <c r="Z120" s="214"/>
      <c r="AA120" s="214"/>
      <c r="AB120" s="214"/>
      <c r="AC120" s="214"/>
      <c r="AD120" s="214"/>
      <c r="AE120" s="214"/>
      <c r="AF120" s="214"/>
      <c r="AG120" s="214"/>
      <c r="AH120" s="214"/>
      <c r="AI120" s="214"/>
      <c r="AJ120" s="214"/>
      <c r="AK120" s="214"/>
      <c r="AL120" s="214"/>
      <c r="AM120" s="214"/>
      <c r="AN120" s="214"/>
      <c r="AO120" s="214"/>
      <c r="AP120" s="214"/>
      <c r="AQ120" s="214"/>
      <c r="AR120" s="214"/>
      <c r="AS120" s="214"/>
      <c r="AT120" s="214"/>
      <c r="AU120" s="214"/>
      <c r="AV120" s="214"/>
      <c r="AW120" s="214"/>
      <c r="AX120" s="214"/>
      <c r="AY120" s="214"/>
      <c r="AZ120" s="214"/>
      <c r="BA120" s="214"/>
      <c r="BB120" s="214"/>
      <c r="BC120" s="214"/>
      <c r="BD120" s="214"/>
      <c r="BE120" s="214"/>
      <c r="BF120" s="214"/>
      <c r="BG120" s="214"/>
      <c r="BH120" s="214"/>
      <c r="BI120" s="214"/>
      <c r="BJ120" s="214"/>
      <c r="BK120" s="214"/>
      <c r="BL120" s="214"/>
      <c r="BM120" s="214"/>
      <c r="BN120" s="214"/>
      <c r="BO120" s="214"/>
      <c r="BP120" s="214"/>
      <c r="BQ120" s="214"/>
      <c r="BR120" s="214"/>
      <c r="BS120" s="214"/>
      <c r="BT120" s="214"/>
      <c r="BU120" s="214"/>
      <c r="BV120" s="214"/>
      <c r="BW120" s="214"/>
      <c r="BX120" s="214"/>
      <c r="BY120" s="214"/>
      <c r="BZ120" s="214"/>
      <c r="CA120" s="214"/>
      <c r="CB120" s="214"/>
      <c r="CC120" s="214"/>
      <c r="CD120" s="214"/>
      <c r="CE120" s="214"/>
      <c r="CF120" s="214"/>
      <c r="CG120" s="214"/>
      <c r="CH120" s="214"/>
      <c r="CI120" s="214"/>
      <c r="CJ120" s="214"/>
      <c r="CK120" s="214"/>
      <c r="CL120" s="214"/>
      <c r="CM120" s="214"/>
      <c r="CN120" s="214"/>
      <c r="CO120" s="214"/>
      <c r="CP120" s="214"/>
      <c r="CQ120" s="214"/>
      <c r="CR120" s="214"/>
      <c r="CS120" s="214"/>
      <c r="CT120" s="214"/>
      <c r="CU120" s="214"/>
      <c r="CV120" s="214"/>
      <c r="CW120" s="214"/>
      <c r="CX120" s="214"/>
      <c r="CY120" s="214"/>
      <c r="CZ120" s="214"/>
      <c r="DA120" s="214"/>
      <c r="DB120" s="214"/>
      <c r="DC120" s="214"/>
      <c r="DD120" s="214"/>
      <c r="DE120" s="214"/>
      <c r="DF120" s="214"/>
      <c r="DG120" s="214"/>
      <c r="DH120" s="214"/>
      <c r="DI120" s="214"/>
      <c r="DJ120" s="214"/>
      <c r="DK120" s="214"/>
      <c r="DL120" s="214"/>
      <c r="DM120" s="214"/>
      <c r="DN120" s="214"/>
      <c r="DO120" s="214"/>
      <c r="DP120" s="214"/>
      <c r="DQ120" s="214"/>
      <c r="DR120" s="214"/>
      <c r="DS120" s="214"/>
      <c r="DT120" s="214"/>
      <c r="DU120" s="214"/>
      <c r="DV120" s="214"/>
      <c r="DW120" s="214"/>
      <c r="DX120" s="214"/>
      <c r="DY120" s="214"/>
      <c r="DZ120" s="214"/>
      <c r="EA120" s="214"/>
      <c r="EB120" s="214"/>
      <c r="EC120" s="214"/>
    </row>
    <row r="121" spans="1:133" s="66" customFormat="1" hidden="1" x14ac:dyDescent="0.2">
      <c r="A121" s="208">
        <v>7937</v>
      </c>
      <c r="B121" s="209">
        <v>252</v>
      </c>
      <c r="C121" s="210" t="s">
        <v>250</v>
      </c>
      <c r="D121" s="211">
        <v>0</v>
      </c>
      <c r="E121" s="211">
        <v>0</v>
      </c>
      <c r="F121" s="211">
        <f t="shared" si="6"/>
        <v>0</v>
      </c>
      <c r="G121" s="211">
        <v>0</v>
      </c>
      <c r="H121" s="211">
        <v>0</v>
      </c>
      <c r="I121" s="211">
        <f t="shared" si="7"/>
        <v>0</v>
      </c>
      <c r="J121" s="211"/>
      <c r="K121" s="212"/>
      <c r="L121" s="211">
        <f t="shared" si="8"/>
        <v>0</v>
      </c>
      <c r="M121" s="211"/>
      <c r="N121" s="211">
        <f t="shared" si="9"/>
        <v>0</v>
      </c>
      <c r="O121" s="211">
        <f t="shared" si="10"/>
        <v>0</v>
      </c>
      <c r="P121" s="211">
        <f t="shared" si="11"/>
        <v>0</v>
      </c>
      <c r="Q121" s="213"/>
      <c r="R121" s="214"/>
      <c r="S121" s="214"/>
      <c r="T121" s="214"/>
      <c r="U121" s="214"/>
      <c r="V121" s="214"/>
      <c r="W121" s="214"/>
      <c r="X121" s="214"/>
      <c r="Y121" s="214"/>
      <c r="Z121" s="214"/>
      <c r="AA121" s="214"/>
      <c r="AB121" s="214"/>
      <c r="AC121" s="214"/>
      <c r="AD121" s="214"/>
      <c r="AE121" s="214"/>
      <c r="AF121" s="214"/>
      <c r="AG121" s="214"/>
      <c r="AH121" s="214"/>
      <c r="AI121" s="214"/>
      <c r="AJ121" s="214"/>
      <c r="AK121" s="214"/>
      <c r="AL121" s="214"/>
      <c r="AM121" s="214"/>
      <c r="AN121" s="214"/>
      <c r="AO121" s="214"/>
      <c r="AP121" s="214"/>
      <c r="AQ121" s="214"/>
      <c r="AR121" s="214"/>
      <c r="AS121" s="214"/>
      <c r="AT121" s="214"/>
      <c r="AU121" s="214"/>
      <c r="AV121" s="214"/>
      <c r="AW121" s="214"/>
      <c r="AX121" s="214"/>
      <c r="AY121" s="214"/>
      <c r="AZ121" s="214"/>
      <c r="BA121" s="214"/>
      <c r="BB121" s="214"/>
      <c r="BC121" s="214"/>
      <c r="BD121" s="214"/>
      <c r="BE121" s="214"/>
      <c r="BF121" s="214"/>
      <c r="BG121" s="214"/>
      <c r="BH121" s="214"/>
      <c r="BI121" s="214"/>
      <c r="BJ121" s="214"/>
      <c r="BK121" s="214"/>
      <c r="BL121" s="214"/>
      <c r="BM121" s="214"/>
      <c r="BN121" s="214"/>
      <c r="BO121" s="214"/>
      <c r="BP121" s="214"/>
      <c r="BQ121" s="214"/>
      <c r="BR121" s="214"/>
      <c r="BS121" s="214"/>
      <c r="BT121" s="214"/>
      <c r="BU121" s="214"/>
      <c r="BV121" s="214"/>
      <c r="BW121" s="214"/>
      <c r="BX121" s="214"/>
      <c r="BY121" s="214"/>
      <c r="BZ121" s="214"/>
      <c r="CA121" s="214"/>
      <c r="CB121" s="214"/>
      <c r="CC121" s="214"/>
      <c r="CD121" s="214"/>
      <c r="CE121" s="214"/>
      <c r="CF121" s="214"/>
      <c r="CG121" s="214"/>
      <c r="CH121" s="214"/>
      <c r="CI121" s="214"/>
      <c r="CJ121" s="214"/>
      <c r="CK121" s="214"/>
      <c r="CL121" s="214"/>
      <c r="CM121" s="214"/>
      <c r="CN121" s="214"/>
      <c r="CO121" s="214"/>
      <c r="CP121" s="214"/>
      <c r="CQ121" s="214"/>
      <c r="CR121" s="214"/>
      <c r="CS121" s="214"/>
      <c r="CT121" s="214"/>
      <c r="CU121" s="214"/>
      <c r="CV121" s="214"/>
      <c r="CW121" s="214"/>
      <c r="CX121" s="214"/>
      <c r="CY121" s="214"/>
      <c r="CZ121" s="214"/>
      <c r="DA121" s="214"/>
      <c r="DB121" s="214"/>
      <c r="DC121" s="214"/>
      <c r="DD121" s="214"/>
      <c r="DE121" s="214"/>
      <c r="DF121" s="214"/>
      <c r="DG121" s="214"/>
      <c r="DH121" s="214"/>
      <c r="DI121" s="214"/>
      <c r="DJ121" s="214"/>
      <c r="DK121" s="214"/>
      <c r="DL121" s="214"/>
      <c r="DM121" s="214"/>
      <c r="DN121" s="214"/>
      <c r="DO121" s="214"/>
      <c r="DP121" s="214"/>
      <c r="DQ121" s="214"/>
      <c r="DR121" s="214"/>
      <c r="DS121" s="214"/>
      <c r="DT121" s="214"/>
      <c r="DU121" s="214"/>
      <c r="DV121" s="214"/>
      <c r="DW121" s="214"/>
      <c r="DX121" s="214"/>
      <c r="DY121" s="214"/>
      <c r="DZ121" s="214"/>
      <c r="EA121" s="214"/>
      <c r="EB121" s="214"/>
      <c r="EC121" s="214"/>
    </row>
    <row r="122" spans="1:133" s="66" customFormat="1" hidden="1" x14ac:dyDescent="0.2">
      <c r="A122" s="208">
        <v>7937</v>
      </c>
      <c r="B122" s="209">
        <v>254</v>
      </c>
      <c r="C122" s="210" t="s">
        <v>251</v>
      </c>
      <c r="D122" s="211">
        <v>0</v>
      </c>
      <c r="E122" s="211">
        <v>0</v>
      </c>
      <c r="F122" s="211">
        <f t="shared" si="6"/>
        <v>0</v>
      </c>
      <c r="G122" s="211">
        <v>0</v>
      </c>
      <c r="H122" s="211">
        <v>0</v>
      </c>
      <c r="I122" s="211">
        <f t="shared" si="7"/>
        <v>0</v>
      </c>
      <c r="J122" s="211"/>
      <c r="K122" s="212"/>
      <c r="L122" s="211">
        <f t="shared" si="8"/>
        <v>0</v>
      </c>
      <c r="M122" s="211"/>
      <c r="N122" s="211">
        <f t="shared" si="9"/>
        <v>0</v>
      </c>
      <c r="O122" s="211">
        <f t="shared" si="10"/>
        <v>0</v>
      </c>
      <c r="P122" s="211">
        <f t="shared" si="11"/>
        <v>0</v>
      </c>
      <c r="Q122" s="213"/>
      <c r="R122" s="214"/>
      <c r="S122" s="214"/>
      <c r="T122" s="214"/>
      <c r="U122" s="214"/>
      <c r="V122" s="214"/>
      <c r="W122" s="214"/>
      <c r="X122" s="214"/>
      <c r="Y122" s="214"/>
      <c r="Z122" s="214"/>
      <c r="AA122" s="214"/>
      <c r="AB122" s="214"/>
      <c r="AC122" s="214"/>
      <c r="AD122" s="214"/>
      <c r="AE122" s="214"/>
      <c r="AF122" s="214"/>
      <c r="AG122" s="214"/>
      <c r="AH122" s="214"/>
      <c r="AI122" s="214"/>
      <c r="AJ122" s="214"/>
      <c r="AK122" s="214"/>
      <c r="AL122" s="214"/>
      <c r="AM122" s="214"/>
      <c r="AN122" s="214"/>
      <c r="AO122" s="214"/>
      <c r="AP122" s="214"/>
      <c r="AQ122" s="214"/>
      <c r="AR122" s="214"/>
      <c r="AS122" s="214"/>
      <c r="AT122" s="214"/>
      <c r="AU122" s="214"/>
      <c r="AV122" s="214"/>
      <c r="AW122" s="214"/>
      <c r="AX122" s="214"/>
      <c r="AY122" s="214"/>
      <c r="AZ122" s="214"/>
      <c r="BA122" s="214"/>
      <c r="BB122" s="214"/>
      <c r="BC122" s="214"/>
      <c r="BD122" s="214"/>
      <c r="BE122" s="214"/>
      <c r="BF122" s="214"/>
      <c r="BG122" s="214"/>
      <c r="BH122" s="214"/>
      <c r="BI122" s="214"/>
      <c r="BJ122" s="214"/>
      <c r="BK122" s="214"/>
      <c r="BL122" s="214"/>
      <c r="BM122" s="214"/>
      <c r="BN122" s="214"/>
      <c r="BO122" s="214"/>
      <c r="BP122" s="214"/>
      <c r="BQ122" s="214"/>
      <c r="BR122" s="214"/>
      <c r="BS122" s="214"/>
      <c r="BT122" s="214"/>
      <c r="BU122" s="214"/>
      <c r="BV122" s="214"/>
      <c r="BW122" s="214"/>
      <c r="BX122" s="214"/>
      <c r="BY122" s="214"/>
      <c r="BZ122" s="214"/>
      <c r="CA122" s="214"/>
      <c r="CB122" s="214"/>
      <c r="CC122" s="214"/>
      <c r="CD122" s="214"/>
      <c r="CE122" s="214"/>
      <c r="CF122" s="214"/>
      <c r="CG122" s="214"/>
      <c r="CH122" s="214"/>
      <c r="CI122" s="214"/>
      <c r="CJ122" s="214"/>
      <c r="CK122" s="214"/>
      <c r="CL122" s="214"/>
      <c r="CM122" s="214"/>
      <c r="CN122" s="214"/>
      <c r="CO122" s="214"/>
      <c r="CP122" s="214"/>
      <c r="CQ122" s="214"/>
      <c r="CR122" s="214"/>
      <c r="CS122" s="214"/>
      <c r="CT122" s="214"/>
      <c r="CU122" s="214"/>
      <c r="CV122" s="214"/>
      <c r="CW122" s="214"/>
      <c r="CX122" s="214"/>
      <c r="CY122" s="214"/>
      <c r="CZ122" s="214"/>
      <c r="DA122" s="214"/>
      <c r="DB122" s="214"/>
      <c r="DC122" s="214"/>
      <c r="DD122" s="214"/>
      <c r="DE122" s="214"/>
      <c r="DF122" s="214"/>
      <c r="DG122" s="214"/>
      <c r="DH122" s="214"/>
      <c r="DI122" s="214"/>
      <c r="DJ122" s="214"/>
      <c r="DK122" s="214"/>
      <c r="DL122" s="214"/>
      <c r="DM122" s="214"/>
      <c r="DN122" s="214"/>
      <c r="DO122" s="214"/>
      <c r="DP122" s="214"/>
      <c r="DQ122" s="214"/>
      <c r="DR122" s="214"/>
      <c r="DS122" s="214"/>
      <c r="DT122" s="214"/>
      <c r="DU122" s="214"/>
      <c r="DV122" s="214"/>
      <c r="DW122" s="214"/>
      <c r="DX122" s="214"/>
      <c r="DY122" s="214"/>
      <c r="DZ122" s="214"/>
      <c r="EA122" s="214"/>
      <c r="EB122" s="214"/>
      <c r="EC122" s="214"/>
    </row>
    <row r="123" spans="1:133" s="66" customFormat="1" hidden="1" x14ac:dyDescent="0.2">
      <c r="A123" s="208">
        <v>7937</v>
      </c>
      <c r="B123" s="209">
        <v>255</v>
      </c>
      <c r="C123" s="210" t="s">
        <v>252</v>
      </c>
      <c r="D123" s="211">
        <v>0</v>
      </c>
      <c r="E123" s="211">
        <v>0</v>
      </c>
      <c r="F123" s="211">
        <f t="shared" si="6"/>
        <v>0</v>
      </c>
      <c r="G123" s="211">
        <v>0</v>
      </c>
      <c r="H123" s="211">
        <v>0</v>
      </c>
      <c r="I123" s="211">
        <f t="shared" si="7"/>
        <v>0</v>
      </c>
      <c r="J123" s="211"/>
      <c r="K123" s="212"/>
      <c r="L123" s="211">
        <f t="shared" si="8"/>
        <v>0</v>
      </c>
      <c r="M123" s="211"/>
      <c r="N123" s="211">
        <f t="shared" si="9"/>
        <v>0</v>
      </c>
      <c r="O123" s="211">
        <f t="shared" si="10"/>
        <v>0</v>
      </c>
      <c r="P123" s="211">
        <f t="shared" si="11"/>
        <v>0</v>
      </c>
      <c r="Q123" s="213"/>
      <c r="R123" s="214"/>
      <c r="S123" s="214"/>
      <c r="T123" s="214"/>
      <c r="U123" s="214"/>
      <c r="V123" s="214"/>
      <c r="W123" s="214"/>
      <c r="X123" s="214"/>
      <c r="Y123" s="214"/>
      <c r="Z123" s="214"/>
      <c r="AA123" s="214"/>
      <c r="AB123" s="214"/>
      <c r="AC123" s="214"/>
      <c r="AD123" s="214"/>
      <c r="AE123" s="214"/>
      <c r="AF123" s="214"/>
      <c r="AG123" s="214"/>
      <c r="AH123" s="214"/>
      <c r="AI123" s="214"/>
      <c r="AJ123" s="214"/>
      <c r="AK123" s="214"/>
      <c r="AL123" s="214"/>
      <c r="AM123" s="214"/>
      <c r="AN123" s="214"/>
      <c r="AO123" s="214"/>
      <c r="AP123" s="214"/>
      <c r="AQ123" s="214"/>
      <c r="AR123" s="214"/>
      <c r="AS123" s="214"/>
      <c r="AT123" s="214"/>
      <c r="AU123" s="214"/>
      <c r="AV123" s="214"/>
      <c r="AW123" s="214"/>
      <c r="AX123" s="214"/>
      <c r="AY123" s="214"/>
      <c r="AZ123" s="214"/>
      <c r="BA123" s="214"/>
      <c r="BB123" s="214"/>
      <c r="BC123" s="214"/>
      <c r="BD123" s="214"/>
      <c r="BE123" s="214"/>
      <c r="BF123" s="214"/>
      <c r="BG123" s="214"/>
      <c r="BH123" s="214"/>
      <c r="BI123" s="214"/>
      <c r="BJ123" s="214"/>
      <c r="BK123" s="214"/>
      <c r="BL123" s="214"/>
      <c r="BM123" s="214"/>
      <c r="BN123" s="214"/>
      <c r="BO123" s="214"/>
      <c r="BP123" s="214"/>
      <c r="BQ123" s="214"/>
      <c r="BR123" s="214"/>
      <c r="BS123" s="214"/>
      <c r="BT123" s="214"/>
      <c r="BU123" s="214"/>
      <c r="BV123" s="214"/>
      <c r="BW123" s="214"/>
      <c r="BX123" s="214"/>
      <c r="BY123" s="214"/>
      <c r="BZ123" s="214"/>
      <c r="CA123" s="214"/>
      <c r="CB123" s="214"/>
      <c r="CC123" s="214"/>
      <c r="CD123" s="214"/>
      <c r="CE123" s="214"/>
      <c r="CF123" s="214"/>
      <c r="CG123" s="214"/>
      <c r="CH123" s="214"/>
      <c r="CI123" s="214"/>
      <c r="CJ123" s="214"/>
      <c r="CK123" s="214"/>
      <c r="CL123" s="214"/>
      <c r="CM123" s="214"/>
      <c r="CN123" s="214"/>
      <c r="CO123" s="214"/>
      <c r="CP123" s="214"/>
      <c r="CQ123" s="214"/>
      <c r="CR123" s="214"/>
      <c r="CS123" s="214"/>
      <c r="CT123" s="214"/>
      <c r="CU123" s="214"/>
      <c r="CV123" s="214"/>
      <c r="CW123" s="214"/>
      <c r="CX123" s="214"/>
      <c r="CY123" s="214"/>
      <c r="CZ123" s="214"/>
      <c r="DA123" s="214"/>
      <c r="DB123" s="214"/>
      <c r="DC123" s="214"/>
      <c r="DD123" s="214"/>
      <c r="DE123" s="214"/>
      <c r="DF123" s="214"/>
      <c r="DG123" s="214"/>
      <c r="DH123" s="214"/>
      <c r="DI123" s="214"/>
      <c r="DJ123" s="214"/>
      <c r="DK123" s="214"/>
      <c r="DL123" s="214"/>
      <c r="DM123" s="214"/>
      <c r="DN123" s="214"/>
      <c r="DO123" s="214"/>
      <c r="DP123" s="214"/>
      <c r="DQ123" s="214"/>
      <c r="DR123" s="214"/>
      <c r="DS123" s="214"/>
      <c r="DT123" s="214"/>
      <c r="DU123" s="214"/>
      <c r="DV123" s="214"/>
      <c r="DW123" s="214"/>
      <c r="DX123" s="214"/>
      <c r="DY123" s="214"/>
      <c r="DZ123" s="214"/>
      <c r="EA123" s="214"/>
      <c r="EB123" s="214"/>
      <c r="EC123" s="214"/>
    </row>
    <row r="124" spans="1:133" s="66" customFormat="1" hidden="1" x14ac:dyDescent="0.2">
      <c r="A124" s="208">
        <v>7937</v>
      </c>
      <c r="B124" s="209">
        <v>285</v>
      </c>
      <c r="C124" s="210" t="s">
        <v>253</v>
      </c>
      <c r="D124" s="211">
        <v>0</v>
      </c>
      <c r="E124" s="211">
        <v>0</v>
      </c>
      <c r="F124" s="211">
        <f t="shared" si="6"/>
        <v>0</v>
      </c>
      <c r="G124" s="211">
        <v>0</v>
      </c>
      <c r="H124" s="211">
        <v>0</v>
      </c>
      <c r="I124" s="211">
        <f t="shared" si="7"/>
        <v>0</v>
      </c>
      <c r="J124" s="211"/>
      <c r="K124" s="212"/>
      <c r="L124" s="211">
        <f t="shared" si="8"/>
        <v>0</v>
      </c>
      <c r="M124" s="211"/>
      <c r="N124" s="211">
        <f t="shared" si="9"/>
        <v>0</v>
      </c>
      <c r="O124" s="211">
        <f t="shared" si="10"/>
        <v>0</v>
      </c>
      <c r="P124" s="211">
        <f t="shared" si="11"/>
        <v>0</v>
      </c>
      <c r="Q124" s="213"/>
      <c r="R124" s="214"/>
      <c r="S124" s="214"/>
      <c r="T124" s="214"/>
      <c r="U124" s="214"/>
      <c r="V124" s="214"/>
      <c r="W124" s="214"/>
      <c r="X124" s="214"/>
      <c r="Y124" s="214"/>
      <c r="Z124" s="214"/>
      <c r="AA124" s="214"/>
      <c r="AB124" s="214"/>
      <c r="AC124" s="214"/>
      <c r="AD124" s="214"/>
      <c r="AE124" s="214"/>
      <c r="AF124" s="214"/>
      <c r="AG124" s="214"/>
      <c r="AH124" s="214"/>
      <c r="AI124" s="214"/>
      <c r="AJ124" s="214"/>
      <c r="AK124" s="214"/>
      <c r="AL124" s="214"/>
      <c r="AM124" s="214"/>
      <c r="AN124" s="214"/>
      <c r="AO124" s="214"/>
      <c r="AP124" s="214"/>
      <c r="AQ124" s="214"/>
      <c r="AR124" s="214"/>
      <c r="AS124" s="214"/>
      <c r="AT124" s="214"/>
      <c r="AU124" s="214"/>
      <c r="AV124" s="214"/>
      <c r="AW124" s="214"/>
      <c r="AX124" s="214"/>
      <c r="AY124" s="214"/>
      <c r="AZ124" s="214"/>
      <c r="BA124" s="214"/>
      <c r="BB124" s="214"/>
      <c r="BC124" s="214"/>
      <c r="BD124" s="214"/>
      <c r="BE124" s="214"/>
      <c r="BF124" s="214"/>
      <c r="BG124" s="214"/>
      <c r="BH124" s="214"/>
      <c r="BI124" s="214"/>
      <c r="BJ124" s="214"/>
      <c r="BK124" s="214"/>
      <c r="BL124" s="214"/>
      <c r="BM124" s="214"/>
      <c r="BN124" s="214"/>
      <c r="BO124" s="214"/>
      <c r="BP124" s="214"/>
      <c r="BQ124" s="214"/>
      <c r="BR124" s="214"/>
      <c r="BS124" s="214"/>
      <c r="BT124" s="214"/>
      <c r="BU124" s="214"/>
      <c r="BV124" s="214"/>
      <c r="BW124" s="214"/>
      <c r="BX124" s="214"/>
      <c r="BY124" s="214"/>
      <c r="BZ124" s="214"/>
      <c r="CA124" s="214"/>
      <c r="CB124" s="214"/>
      <c r="CC124" s="214"/>
      <c r="CD124" s="214"/>
      <c r="CE124" s="214"/>
      <c r="CF124" s="214"/>
      <c r="CG124" s="214"/>
      <c r="CH124" s="214"/>
      <c r="CI124" s="214"/>
      <c r="CJ124" s="214"/>
      <c r="CK124" s="214"/>
      <c r="CL124" s="214"/>
      <c r="CM124" s="214"/>
      <c r="CN124" s="214"/>
      <c r="CO124" s="214"/>
      <c r="CP124" s="214"/>
      <c r="CQ124" s="214"/>
      <c r="CR124" s="214"/>
      <c r="CS124" s="214"/>
      <c r="CT124" s="214"/>
      <c r="CU124" s="214"/>
      <c r="CV124" s="214"/>
      <c r="CW124" s="214"/>
      <c r="CX124" s="214"/>
      <c r="CY124" s="214"/>
      <c r="CZ124" s="214"/>
      <c r="DA124" s="214"/>
      <c r="DB124" s="214"/>
      <c r="DC124" s="214"/>
      <c r="DD124" s="214"/>
      <c r="DE124" s="214"/>
      <c r="DF124" s="214"/>
      <c r="DG124" s="214"/>
      <c r="DH124" s="214"/>
      <c r="DI124" s="214"/>
      <c r="DJ124" s="214"/>
      <c r="DK124" s="214"/>
      <c r="DL124" s="214"/>
      <c r="DM124" s="214"/>
      <c r="DN124" s="214"/>
      <c r="DO124" s="214"/>
      <c r="DP124" s="214"/>
      <c r="DQ124" s="214"/>
      <c r="DR124" s="214"/>
      <c r="DS124" s="214"/>
      <c r="DT124" s="214"/>
      <c r="DU124" s="214"/>
      <c r="DV124" s="214"/>
      <c r="DW124" s="214"/>
      <c r="DX124" s="214"/>
      <c r="DY124" s="214"/>
      <c r="DZ124" s="214"/>
      <c r="EA124" s="214"/>
      <c r="EB124" s="214"/>
      <c r="EC124" s="214"/>
    </row>
    <row r="125" spans="1:133" s="66" customFormat="1" hidden="1" x14ac:dyDescent="0.2">
      <c r="A125" s="208">
        <v>7937</v>
      </c>
      <c r="B125" s="209">
        <v>286</v>
      </c>
      <c r="C125" s="210" t="s">
        <v>254</v>
      </c>
      <c r="D125" s="211">
        <v>0</v>
      </c>
      <c r="E125" s="211">
        <v>0</v>
      </c>
      <c r="F125" s="211">
        <f t="shared" si="6"/>
        <v>0</v>
      </c>
      <c r="G125" s="211">
        <v>0</v>
      </c>
      <c r="H125" s="211">
        <v>0</v>
      </c>
      <c r="I125" s="211">
        <f t="shared" si="7"/>
        <v>0</v>
      </c>
      <c r="J125" s="211"/>
      <c r="K125" s="212"/>
      <c r="L125" s="211">
        <f t="shared" si="8"/>
        <v>0</v>
      </c>
      <c r="M125" s="211"/>
      <c r="N125" s="211">
        <f t="shared" si="9"/>
        <v>0</v>
      </c>
      <c r="O125" s="211">
        <f t="shared" si="10"/>
        <v>0</v>
      </c>
      <c r="P125" s="211">
        <f t="shared" si="11"/>
        <v>0</v>
      </c>
      <c r="Q125" s="213"/>
      <c r="R125" s="214"/>
      <c r="S125" s="214"/>
      <c r="T125" s="214"/>
      <c r="U125" s="214"/>
      <c r="V125" s="214"/>
      <c r="W125" s="214"/>
      <c r="X125" s="214"/>
      <c r="Y125" s="214"/>
      <c r="Z125" s="214"/>
      <c r="AA125" s="214"/>
      <c r="AB125" s="214"/>
      <c r="AC125" s="214"/>
      <c r="AD125" s="214"/>
      <c r="AE125" s="214"/>
      <c r="AF125" s="214"/>
      <c r="AG125" s="214"/>
      <c r="AH125" s="214"/>
      <c r="AI125" s="214"/>
      <c r="AJ125" s="214"/>
      <c r="AK125" s="214"/>
      <c r="AL125" s="214"/>
      <c r="AM125" s="214"/>
      <c r="AN125" s="214"/>
      <c r="AO125" s="214"/>
      <c r="AP125" s="214"/>
      <c r="AQ125" s="214"/>
      <c r="AR125" s="214"/>
      <c r="AS125" s="214"/>
      <c r="AT125" s="214"/>
      <c r="AU125" s="214"/>
      <c r="AV125" s="214"/>
      <c r="AW125" s="214"/>
      <c r="AX125" s="214"/>
      <c r="AY125" s="214"/>
      <c r="AZ125" s="214"/>
      <c r="BA125" s="214"/>
      <c r="BB125" s="214"/>
      <c r="BC125" s="214"/>
      <c r="BD125" s="214"/>
      <c r="BE125" s="214"/>
      <c r="BF125" s="214"/>
      <c r="BG125" s="214"/>
      <c r="BH125" s="214"/>
      <c r="BI125" s="214"/>
      <c r="BJ125" s="214"/>
      <c r="BK125" s="214"/>
      <c r="BL125" s="214"/>
      <c r="BM125" s="214"/>
      <c r="BN125" s="214"/>
      <c r="BO125" s="214"/>
      <c r="BP125" s="214"/>
      <c r="BQ125" s="214"/>
      <c r="BR125" s="214"/>
      <c r="BS125" s="214"/>
      <c r="BT125" s="214"/>
      <c r="BU125" s="214"/>
      <c r="BV125" s="214"/>
      <c r="BW125" s="214"/>
      <c r="BX125" s="214"/>
      <c r="BY125" s="214"/>
      <c r="BZ125" s="214"/>
      <c r="CA125" s="214"/>
      <c r="CB125" s="214"/>
      <c r="CC125" s="214"/>
      <c r="CD125" s="214"/>
      <c r="CE125" s="214"/>
      <c r="CF125" s="214"/>
      <c r="CG125" s="214"/>
      <c r="CH125" s="214"/>
      <c r="CI125" s="214"/>
      <c r="CJ125" s="214"/>
      <c r="CK125" s="214"/>
      <c r="CL125" s="214"/>
      <c r="CM125" s="214"/>
      <c r="CN125" s="214"/>
      <c r="CO125" s="214"/>
      <c r="CP125" s="214"/>
      <c r="CQ125" s="214"/>
      <c r="CR125" s="214"/>
      <c r="CS125" s="214"/>
      <c r="CT125" s="214"/>
      <c r="CU125" s="214"/>
      <c r="CV125" s="214"/>
      <c r="CW125" s="214"/>
      <c r="CX125" s="214"/>
      <c r="CY125" s="214"/>
      <c r="CZ125" s="214"/>
      <c r="DA125" s="214"/>
      <c r="DB125" s="214"/>
      <c r="DC125" s="214"/>
      <c r="DD125" s="214"/>
      <c r="DE125" s="214"/>
      <c r="DF125" s="214"/>
      <c r="DG125" s="214"/>
      <c r="DH125" s="214"/>
      <c r="DI125" s="214"/>
      <c r="DJ125" s="214"/>
      <c r="DK125" s="214"/>
      <c r="DL125" s="214"/>
      <c r="DM125" s="214"/>
      <c r="DN125" s="214"/>
      <c r="DO125" s="214"/>
      <c r="DP125" s="214"/>
      <c r="DQ125" s="214"/>
      <c r="DR125" s="214"/>
      <c r="DS125" s="214"/>
      <c r="DT125" s="214"/>
      <c r="DU125" s="214"/>
      <c r="DV125" s="214"/>
      <c r="DW125" s="214"/>
      <c r="DX125" s="214"/>
      <c r="DY125" s="214"/>
      <c r="DZ125" s="214"/>
      <c r="EA125" s="214"/>
      <c r="EB125" s="214"/>
      <c r="EC125" s="214"/>
    </row>
    <row r="126" spans="1:133" s="66" customFormat="1" hidden="1" x14ac:dyDescent="0.2">
      <c r="A126" s="208">
        <v>7937</v>
      </c>
      <c r="B126" s="209">
        <v>287</v>
      </c>
      <c r="C126" s="210" t="s">
        <v>255</v>
      </c>
      <c r="D126" s="211">
        <v>0</v>
      </c>
      <c r="E126" s="211">
        <v>0</v>
      </c>
      <c r="F126" s="211">
        <f t="shared" si="6"/>
        <v>0</v>
      </c>
      <c r="G126" s="211">
        <v>0</v>
      </c>
      <c r="H126" s="211">
        <v>0</v>
      </c>
      <c r="I126" s="211">
        <f t="shared" si="7"/>
        <v>0</v>
      </c>
      <c r="J126" s="211"/>
      <c r="K126" s="212"/>
      <c r="L126" s="211">
        <f t="shared" si="8"/>
        <v>0</v>
      </c>
      <c r="M126" s="211"/>
      <c r="N126" s="211">
        <f t="shared" si="9"/>
        <v>0</v>
      </c>
      <c r="O126" s="211">
        <f t="shared" si="10"/>
        <v>0</v>
      </c>
      <c r="P126" s="211">
        <f t="shared" si="11"/>
        <v>0</v>
      </c>
      <c r="Q126" s="213"/>
      <c r="R126" s="214"/>
      <c r="S126" s="214"/>
      <c r="T126" s="214"/>
      <c r="U126" s="214"/>
      <c r="V126" s="214"/>
      <c r="W126" s="214"/>
      <c r="X126" s="214"/>
      <c r="Y126" s="214"/>
      <c r="Z126" s="214"/>
      <c r="AA126" s="214"/>
      <c r="AB126" s="214"/>
      <c r="AC126" s="214"/>
      <c r="AD126" s="214"/>
      <c r="AE126" s="214"/>
      <c r="AF126" s="214"/>
      <c r="AG126" s="214"/>
      <c r="AH126" s="214"/>
      <c r="AI126" s="214"/>
      <c r="AJ126" s="214"/>
      <c r="AK126" s="214"/>
      <c r="AL126" s="214"/>
      <c r="AM126" s="214"/>
      <c r="AN126" s="214"/>
      <c r="AO126" s="214"/>
      <c r="AP126" s="214"/>
      <c r="AQ126" s="214"/>
      <c r="AR126" s="214"/>
      <c r="AS126" s="214"/>
      <c r="AT126" s="214"/>
      <c r="AU126" s="214"/>
      <c r="AV126" s="214"/>
      <c r="AW126" s="214"/>
      <c r="AX126" s="214"/>
      <c r="AY126" s="214"/>
      <c r="AZ126" s="214"/>
      <c r="BA126" s="214"/>
      <c r="BB126" s="214"/>
      <c r="BC126" s="214"/>
      <c r="BD126" s="214"/>
      <c r="BE126" s="214"/>
      <c r="BF126" s="214"/>
      <c r="BG126" s="214"/>
      <c r="BH126" s="214"/>
      <c r="BI126" s="214"/>
      <c r="BJ126" s="214"/>
      <c r="BK126" s="214"/>
      <c r="BL126" s="214"/>
      <c r="BM126" s="214"/>
      <c r="BN126" s="214"/>
      <c r="BO126" s="214"/>
      <c r="BP126" s="214"/>
      <c r="BQ126" s="214"/>
      <c r="BR126" s="214"/>
      <c r="BS126" s="214"/>
      <c r="BT126" s="214"/>
      <c r="BU126" s="214"/>
      <c r="BV126" s="214"/>
      <c r="BW126" s="214"/>
      <c r="BX126" s="214"/>
      <c r="BY126" s="214"/>
      <c r="BZ126" s="214"/>
      <c r="CA126" s="214"/>
      <c r="CB126" s="214"/>
      <c r="CC126" s="214"/>
      <c r="CD126" s="214"/>
      <c r="CE126" s="214"/>
      <c r="CF126" s="214"/>
      <c r="CG126" s="214"/>
      <c r="CH126" s="214"/>
      <c r="CI126" s="214"/>
      <c r="CJ126" s="214"/>
      <c r="CK126" s="214"/>
      <c r="CL126" s="214"/>
      <c r="CM126" s="214"/>
      <c r="CN126" s="214"/>
      <c r="CO126" s="214"/>
      <c r="CP126" s="214"/>
      <c r="CQ126" s="214"/>
      <c r="CR126" s="214"/>
      <c r="CS126" s="214"/>
      <c r="CT126" s="214"/>
      <c r="CU126" s="214"/>
      <c r="CV126" s="214"/>
      <c r="CW126" s="214"/>
      <c r="CX126" s="214"/>
      <c r="CY126" s="214"/>
      <c r="CZ126" s="214"/>
      <c r="DA126" s="214"/>
      <c r="DB126" s="214"/>
      <c r="DC126" s="214"/>
      <c r="DD126" s="214"/>
      <c r="DE126" s="214"/>
      <c r="DF126" s="214"/>
      <c r="DG126" s="214"/>
      <c r="DH126" s="214"/>
      <c r="DI126" s="214"/>
      <c r="DJ126" s="214"/>
      <c r="DK126" s="214"/>
      <c r="DL126" s="214"/>
      <c r="DM126" s="214"/>
      <c r="DN126" s="214"/>
      <c r="DO126" s="214"/>
      <c r="DP126" s="214"/>
      <c r="DQ126" s="214"/>
      <c r="DR126" s="214"/>
      <c r="DS126" s="214"/>
      <c r="DT126" s="214"/>
      <c r="DU126" s="214"/>
      <c r="DV126" s="214"/>
      <c r="DW126" s="214"/>
      <c r="DX126" s="214"/>
      <c r="DY126" s="214"/>
      <c r="DZ126" s="214"/>
      <c r="EA126" s="214"/>
      <c r="EB126" s="214"/>
      <c r="EC126" s="214"/>
    </row>
    <row r="127" spans="1:133" s="66" customFormat="1" hidden="1" x14ac:dyDescent="0.2">
      <c r="A127" s="208">
        <v>7937</v>
      </c>
      <c r="B127" s="209">
        <v>288</v>
      </c>
      <c r="C127" s="210" t="s">
        <v>256</v>
      </c>
      <c r="D127" s="211">
        <v>0</v>
      </c>
      <c r="E127" s="211">
        <v>0</v>
      </c>
      <c r="F127" s="211">
        <f t="shared" si="6"/>
        <v>0</v>
      </c>
      <c r="G127" s="211">
        <v>0</v>
      </c>
      <c r="H127" s="211">
        <v>0</v>
      </c>
      <c r="I127" s="211">
        <f t="shared" si="7"/>
        <v>0</v>
      </c>
      <c r="J127" s="211"/>
      <c r="K127" s="212"/>
      <c r="L127" s="211">
        <f t="shared" si="8"/>
        <v>0</v>
      </c>
      <c r="M127" s="211"/>
      <c r="N127" s="211">
        <f t="shared" si="9"/>
        <v>0</v>
      </c>
      <c r="O127" s="211">
        <f t="shared" si="10"/>
        <v>0</v>
      </c>
      <c r="P127" s="211">
        <f t="shared" si="11"/>
        <v>0</v>
      </c>
      <c r="Q127" s="213"/>
      <c r="R127" s="214"/>
      <c r="S127" s="214"/>
      <c r="T127" s="214"/>
      <c r="U127" s="214"/>
      <c r="V127" s="214"/>
      <c r="W127" s="214"/>
      <c r="X127" s="214"/>
      <c r="Y127" s="214"/>
      <c r="Z127" s="214"/>
      <c r="AA127" s="214"/>
      <c r="AB127" s="214"/>
      <c r="AC127" s="214"/>
      <c r="AD127" s="214"/>
      <c r="AE127" s="214"/>
      <c r="AF127" s="214"/>
      <c r="AG127" s="214"/>
      <c r="AH127" s="214"/>
      <c r="AI127" s="214"/>
      <c r="AJ127" s="214"/>
      <c r="AK127" s="214"/>
      <c r="AL127" s="214"/>
      <c r="AM127" s="214"/>
      <c r="AN127" s="214"/>
      <c r="AO127" s="214"/>
      <c r="AP127" s="214"/>
      <c r="AQ127" s="214"/>
      <c r="AR127" s="214"/>
      <c r="AS127" s="214"/>
      <c r="AT127" s="214"/>
      <c r="AU127" s="214"/>
      <c r="AV127" s="214"/>
      <c r="AW127" s="214"/>
      <c r="AX127" s="214"/>
      <c r="AY127" s="214"/>
      <c r="AZ127" s="214"/>
      <c r="BA127" s="214"/>
      <c r="BB127" s="214"/>
      <c r="BC127" s="214"/>
      <c r="BD127" s="214"/>
      <c r="BE127" s="214"/>
      <c r="BF127" s="214"/>
      <c r="BG127" s="214"/>
      <c r="BH127" s="214"/>
      <c r="BI127" s="214"/>
      <c r="BJ127" s="214"/>
      <c r="BK127" s="214"/>
      <c r="BL127" s="214"/>
      <c r="BM127" s="214"/>
      <c r="BN127" s="214"/>
      <c r="BO127" s="214"/>
      <c r="BP127" s="214"/>
      <c r="BQ127" s="214"/>
      <c r="BR127" s="214"/>
      <c r="BS127" s="214"/>
      <c r="BT127" s="214"/>
      <c r="BU127" s="214"/>
      <c r="BV127" s="214"/>
      <c r="BW127" s="214"/>
      <c r="BX127" s="214"/>
      <c r="BY127" s="214"/>
      <c r="BZ127" s="214"/>
      <c r="CA127" s="214"/>
      <c r="CB127" s="214"/>
      <c r="CC127" s="214"/>
      <c r="CD127" s="214"/>
      <c r="CE127" s="214"/>
      <c r="CF127" s="214"/>
      <c r="CG127" s="214"/>
      <c r="CH127" s="214"/>
      <c r="CI127" s="214"/>
      <c r="CJ127" s="214"/>
      <c r="CK127" s="214"/>
      <c r="CL127" s="214"/>
      <c r="CM127" s="214"/>
      <c r="CN127" s="214"/>
      <c r="CO127" s="214"/>
      <c r="CP127" s="214"/>
      <c r="CQ127" s="214"/>
      <c r="CR127" s="214"/>
      <c r="CS127" s="214"/>
      <c r="CT127" s="214"/>
      <c r="CU127" s="214"/>
      <c r="CV127" s="214"/>
      <c r="CW127" s="214"/>
      <c r="CX127" s="214"/>
      <c r="CY127" s="214"/>
      <c r="CZ127" s="214"/>
      <c r="DA127" s="214"/>
      <c r="DB127" s="214"/>
      <c r="DC127" s="214"/>
      <c r="DD127" s="214"/>
      <c r="DE127" s="214"/>
      <c r="DF127" s="214"/>
      <c r="DG127" s="214"/>
      <c r="DH127" s="214"/>
      <c r="DI127" s="214"/>
      <c r="DJ127" s="214"/>
      <c r="DK127" s="214"/>
      <c r="DL127" s="214"/>
      <c r="DM127" s="214"/>
      <c r="DN127" s="214"/>
      <c r="DO127" s="214"/>
      <c r="DP127" s="214"/>
      <c r="DQ127" s="214"/>
      <c r="DR127" s="214"/>
      <c r="DS127" s="214"/>
      <c r="DT127" s="214"/>
      <c r="DU127" s="214"/>
      <c r="DV127" s="214"/>
      <c r="DW127" s="214"/>
      <c r="DX127" s="214"/>
      <c r="DY127" s="214"/>
      <c r="DZ127" s="214"/>
      <c r="EA127" s="214"/>
      <c r="EB127" s="214"/>
      <c r="EC127" s="214"/>
    </row>
    <row r="128" spans="1:133" s="66" customFormat="1" hidden="1" x14ac:dyDescent="0.2">
      <c r="A128" s="208">
        <v>7937</v>
      </c>
      <c r="B128" s="209">
        <v>289</v>
      </c>
      <c r="C128" s="210" t="s">
        <v>257</v>
      </c>
      <c r="D128" s="211">
        <v>0</v>
      </c>
      <c r="E128" s="211">
        <v>0</v>
      </c>
      <c r="F128" s="211">
        <f t="shared" si="6"/>
        <v>0</v>
      </c>
      <c r="G128" s="211">
        <v>0</v>
      </c>
      <c r="H128" s="211">
        <v>0</v>
      </c>
      <c r="I128" s="211">
        <f t="shared" si="7"/>
        <v>0</v>
      </c>
      <c r="J128" s="211"/>
      <c r="K128" s="212"/>
      <c r="L128" s="211">
        <f t="shared" si="8"/>
        <v>0</v>
      </c>
      <c r="M128" s="211"/>
      <c r="N128" s="211">
        <f t="shared" si="9"/>
        <v>0</v>
      </c>
      <c r="O128" s="211">
        <f t="shared" si="10"/>
        <v>0</v>
      </c>
      <c r="P128" s="211">
        <f t="shared" si="11"/>
        <v>0</v>
      </c>
      <c r="Q128" s="213"/>
      <c r="R128" s="214"/>
      <c r="S128" s="214"/>
      <c r="T128" s="214"/>
      <c r="U128" s="214"/>
      <c r="V128" s="214"/>
      <c r="W128" s="214"/>
      <c r="X128" s="214"/>
      <c r="Y128" s="214"/>
      <c r="Z128" s="214"/>
      <c r="AA128" s="214"/>
      <c r="AB128" s="214"/>
      <c r="AC128" s="214"/>
      <c r="AD128" s="214"/>
      <c r="AE128" s="214"/>
      <c r="AF128" s="214"/>
      <c r="AG128" s="214"/>
      <c r="AH128" s="214"/>
      <c r="AI128" s="214"/>
      <c r="AJ128" s="214"/>
      <c r="AK128" s="214"/>
      <c r="AL128" s="214"/>
      <c r="AM128" s="214"/>
      <c r="AN128" s="214"/>
      <c r="AO128" s="214"/>
      <c r="AP128" s="214"/>
      <c r="AQ128" s="214"/>
      <c r="AR128" s="214"/>
      <c r="AS128" s="214"/>
      <c r="AT128" s="214"/>
      <c r="AU128" s="214"/>
      <c r="AV128" s="214"/>
      <c r="AW128" s="214"/>
      <c r="AX128" s="214"/>
      <c r="AY128" s="214"/>
      <c r="AZ128" s="214"/>
      <c r="BA128" s="214"/>
      <c r="BB128" s="214"/>
      <c r="BC128" s="214"/>
      <c r="BD128" s="214"/>
      <c r="BE128" s="214"/>
      <c r="BF128" s="214"/>
      <c r="BG128" s="214"/>
      <c r="BH128" s="214"/>
      <c r="BI128" s="214"/>
      <c r="BJ128" s="214"/>
      <c r="BK128" s="214"/>
      <c r="BL128" s="214"/>
      <c r="BM128" s="214"/>
      <c r="BN128" s="214"/>
      <c r="BO128" s="214"/>
      <c r="BP128" s="214"/>
      <c r="BQ128" s="214"/>
      <c r="BR128" s="214"/>
      <c r="BS128" s="214"/>
      <c r="BT128" s="214"/>
      <c r="BU128" s="214"/>
      <c r="BV128" s="214"/>
      <c r="BW128" s="214"/>
      <c r="BX128" s="214"/>
      <c r="BY128" s="214"/>
      <c r="BZ128" s="214"/>
      <c r="CA128" s="214"/>
      <c r="CB128" s="214"/>
      <c r="CC128" s="214"/>
      <c r="CD128" s="214"/>
      <c r="CE128" s="214"/>
      <c r="CF128" s="214"/>
      <c r="CG128" s="214"/>
      <c r="CH128" s="214"/>
      <c r="CI128" s="214"/>
      <c r="CJ128" s="214"/>
      <c r="CK128" s="214"/>
      <c r="CL128" s="214"/>
      <c r="CM128" s="214"/>
      <c r="CN128" s="214"/>
      <c r="CO128" s="214"/>
      <c r="CP128" s="214"/>
      <c r="CQ128" s="214"/>
      <c r="CR128" s="214"/>
      <c r="CS128" s="214"/>
      <c r="CT128" s="214"/>
      <c r="CU128" s="214"/>
      <c r="CV128" s="214"/>
      <c r="CW128" s="214"/>
      <c r="CX128" s="214"/>
      <c r="CY128" s="214"/>
      <c r="CZ128" s="214"/>
      <c r="DA128" s="214"/>
      <c r="DB128" s="214"/>
      <c r="DC128" s="214"/>
      <c r="DD128" s="214"/>
      <c r="DE128" s="214"/>
      <c r="DF128" s="214"/>
      <c r="DG128" s="214"/>
      <c r="DH128" s="214"/>
      <c r="DI128" s="214"/>
      <c r="DJ128" s="214"/>
      <c r="DK128" s="214"/>
      <c r="DL128" s="214"/>
      <c r="DM128" s="214"/>
      <c r="DN128" s="214"/>
      <c r="DO128" s="214"/>
      <c r="DP128" s="214"/>
      <c r="DQ128" s="214"/>
      <c r="DR128" s="214"/>
      <c r="DS128" s="214"/>
      <c r="DT128" s="214"/>
      <c r="DU128" s="214"/>
      <c r="DV128" s="214"/>
      <c r="DW128" s="214"/>
      <c r="DX128" s="214"/>
      <c r="DY128" s="214"/>
      <c r="DZ128" s="214"/>
      <c r="EA128" s="214"/>
      <c r="EB128" s="214"/>
      <c r="EC128" s="214"/>
    </row>
    <row r="129" spans="1:133" s="66" customFormat="1" hidden="1" x14ac:dyDescent="0.2">
      <c r="A129" s="208">
        <v>7937</v>
      </c>
      <c r="B129" s="209">
        <v>290</v>
      </c>
      <c r="C129" s="210" t="s">
        <v>258</v>
      </c>
      <c r="D129" s="211">
        <v>0</v>
      </c>
      <c r="E129" s="211">
        <v>0</v>
      </c>
      <c r="F129" s="211">
        <f t="shared" si="6"/>
        <v>0</v>
      </c>
      <c r="G129" s="211">
        <v>0</v>
      </c>
      <c r="H129" s="211">
        <v>0</v>
      </c>
      <c r="I129" s="211">
        <f t="shared" si="7"/>
        <v>0</v>
      </c>
      <c r="J129" s="211"/>
      <c r="K129" s="212"/>
      <c r="L129" s="211">
        <f t="shared" si="8"/>
        <v>0</v>
      </c>
      <c r="M129" s="211"/>
      <c r="N129" s="211">
        <f t="shared" si="9"/>
        <v>0</v>
      </c>
      <c r="O129" s="211">
        <f t="shared" si="10"/>
        <v>0</v>
      </c>
      <c r="P129" s="211">
        <f t="shared" si="11"/>
        <v>0</v>
      </c>
      <c r="Q129" s="213"/>
      <c r="R129" s="21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14"/>
      <c r="AD129" s="214"/>
      <c r="AE129" s="214"/>
      <c r="AF129" s="214"/>
      <c r="AG129" s="214"/>
      <c r="AH129" s="214"/>
      <c r="AI129" s="214"/>
      <c r="AJ129" s="214"/>
      <c r="AK129" s="214"/>
      <c r="AL129" s="214"/>
      <c r="AM129" s="214"/>
      <c r="AN129" s="214"/>
      <c r="AO129" s="214"/>
      <c r="AP129" s="214"/>
      <c r="AQ129" s="214"/>
      <c r="AR129" s="214"/>
      <c r="AS129" s="214"/>
      <c r="AT129" s="214"/>
      <c r="AU129" s="214"/>
      <c r="AV129" s="214"/>
      <c r="AW129" s="214"/>
      <c r="AX129" s="214"/>
      <c r="AY129" s="214"/>
      <c r="AZ129" s="214"/>
      <c r="BA129" s="214"/>
      <c r="BB129" s="214"/>
      <c r="BC129" s="214"/>
      <c r="BD129" s="214"/>
      <c r="BE129" s="214"/>
      <c r="BF129" s="214"/>
      <c r="BG129" s="214"/>
      <c r="BH129" s="214"/>
      <c r="BI129" s="214"/>
      <c r="BJ129" s="214"/>
      <c r="BK129" s="214"/>
      <c r="BL129" s="214"/>
      <c r="BM129" s="214"/>
      <c r="BN129" s="214"/>
      <c r="BO129" s="214"/>
      <c r="BP129" s="214"/>
      <c r="BQ129" s="214"/>
      <c r="BR129" s="214"/>
      <c r="BS129" s="214"/>
      <c r="BT129" s="214"/>
      <c r="BU129" s="214"/>
      <c r="BV129" s="214"/>
      <c r="BW129" s="214"/>
      <c r="BX129" s="214"/>
      <c r="BY129" s="214"/>
      <c r="BZ129" s="214"/>
      <c r="CA129" s="214"/>
      <c r="CB129" s="214"/>
      <c r="CC129" s="214"/>
      <c r="CD129" s="214"/>
      <c r="CE129" s="214"/>
      <c r="CF129" s="214"/>
      <c r="CG129" s="214"/>
      <c r="CH129" s="214"/>
      <c r="CI129" s="214"/>
      <c r="CJ129" s="214"/>
      <c r="CK129" s="214"/>
      <c r="CL129" s="214"/>
      <c r="CM129" s="214"/>
      <c r="CN129" s="214"/>
      <c r="CO129" s="214"/>
      <c r="CP129" s="214"/>
      <c r="CQ129" s="214"/>
      <c r="CR129" s="214"/>
      <c r="CS129" s="214"/>
      <c r="CT129" s="214"/>
      <c r="CU129" s="214"/>
      <c r="CV129" s="214"/>
      <c r="CW129" s="214"/>
      <c r="CX129" s="214"/>
      <c r="CY129" s="214"/>
      <c r="CZ129" s="214"/>
      <c r="DA129" s="214"/>
      <c r="DB129" s="214"/>
      <c r="DC129" s="214"/>
      <c r="DD129" s="214"/>
      <c r="DE129" s="214"/>
      <c r="DF129" s="214"/>
      <c r="DG129" s="214"/>
      <c r="DH129" s="214"/>
      <c r="DI129" s="214"/>
      <c r="DJ129" s="214"/>
      <c r="DK129" s="214"/>
      <c r="DL129" s="214"/>
      <c r="DM129" s="214"/>
      <c r="DN129" s="214"/>
      <c r="DO129" s="214"/>
      <c r="DP129" s="214"/>
      <c r="DQ129" s="214"/>
      <c r="DR129" s="214"/>
      <c r="DS129" s="214"/>
      <c r="DT129" s="214"/>
      <c r="DU129" s="214"/>
      <c r="DV129" s="214"/>
      <c r="DW129" s="214"/>
      <c r="DX129" s="214"/>
      <c r="DY129" s="214"/>
      <c r="DZ129" s="214"/>
      <c r="EA129" s="214"/>
      <c r="EB129" s="214"/>
      <c r="EC129" s="214"/>
    </row>
    <row r="130" spans="1:133" s="66" customFormat="1" hidden="1" x14ac:dyDescent="0.2">
      <c r="A130" s="208">
        <v>7937</v>
      </c>
      <c r="B130" s="209">
        <v>291</v>
      </c>
      <c r="C130" s="210" t="s">
        <v>259</v>
      </c>
      <c r="D130" s="211">
        <v>0</v>
      </c>
      <c r="E130" s="211">
        <v>0</v>
      </c>
      <c r="F130" s="211">
        <f t="shared" si="6"/>
        <v>0</v>
      </c>
      <c r="G130" s="211">
        <v>0</v>
      </c>
      <c r="H130" s="211">
        <v>0</v>
      </c>
      <c r="I130" s="211">
        <f t="shared" si="7"/>
        <v>0</v>
      </c>
      <c r="J130" s="211"/>
      <c r="K130" s="212"/>
      <c r="L130" s="211">
        <f t="shared" si="8"/>
        <v>0</v>
      </c>
      <c r="M130" s="211"/>
      <c r="N130" s="211">
        <f t="shared" si="9"/>
        <v>0</v>
      </c>
      <c r="O130" s="211">
        <f t="shared" si="10"/>
        <v>0</v>
      </c>
      <c r="P130" s="211">
        <f t="shared" si="11"/>
        <v>0</v>
      </c>
      <c r="Q130" s="213"/>
      <c r="R130" s="214"/>
      <c r="S130" s="214"/>
      <c r="T130" s="214"/>
      <c r="U130" s="214"/>
      <c r="V130" s="214"/>
      <c r="W130" s="214"/>
      <c r="X130" s="214"/>
      <c r="Y130" s="214"/>
      <c r="Z130" s="214"/>
      <c r="AA130" s="214"/>
      <c r="AB130" s="214"/>
      <c r="AC130" s="214"/>
      <c r="AD130" s="214"/>
      <c r="AE130" s="214"/>
      <c r="AF130" s="214"/>
      <c r="AG130" s="214"/>
      <c r="AH130" s="214"/>
      <c r="AI130" s="214"/>
      <c r="AJ130" s="214"/>
      <c r="AK130" s="214"/>
      <c r="AL130" s="214"/>
      <c r="AM130" s="214"/>
      <c r="AN130" s="214"/>
      <c r="AO130" s="214"/>
      <c r="AP130" s="214"/>
      <c r="AQ130" s="214"/>
      <c r="AR130" s="214"/>
      <c r="AS130" s="214"/>
      <c r="AT130" s="214"/>
      <c r="AU130" s="214"/>
      <c r="AV130" s="214"/>
      <c r="AW130" s="214"/>
      <c r="AX130" s="214"/>
      <c r="AY130" s="214"/>
      <c r="AZ130" s="214"/>
      <c r="BA130" s="214"/>
      <c r="BB130" s="214"/>
      <c r="BC130" s="214"/>
      <c r="BD130" s="214"/>
      <c r="BE130" s="214"/>
      <c r="BF130" s="214"/>
      <c r="BG130" s="214"/>
      <c r="BH130" s="214"/>
      <c r="BI130" s="214"/>
      <c r="BJ130" s="214"/>
      <c r="BK130" s="214"/>
      <c r="BL130" s="214"/>
      <c r="BM130" s="214"/>
      <c r="BN130" s="214"/>
      <c r="BO130" s="214"/>
      <c r="BP130" s="214"/>
      <c r="BQ130" s="214"/>
      <c r="BR130" s="214"/>
      <c r="BS130" s="214"/>
      <c r="BT130" s="214"/>
      <c r="BU130" s="214"/>
      <c r="BV130" s="214"/>
      <c r="BW130" s="214"/>
      <c r="BX130" s="214"/>
      <c r="BY130" s="214"/>
      <c r="BZ130" s="214"/>
      <c r="CA130" s="214"/>
      <c r="CB130" s="214"/>
      <c r="CC130" s="214"/>
      <c r="CD130" s="214"/>
      <c r="CE130" s="214"/>
      <c r="CF130" s="214"/>
      <c r="CG130" s="214"/>
      <c r="CH130" s="214"/>
      <c r="CI130" s="214"/>
      <c r="CJ130" s="214"/>
      <c r="CK130" s="214"/>
      <c r="CL130" s="214"/>
      <c r="CM130" s="214"/>
      <c r="CN130" s="214"/>
      <c r="CO130" s="214"/>
      <c r="CP130" s="214"/>
      <c r="CQ130" s="214"/>
      <c r="CR130" s="214"/>
      <c r="CS130" s="214"/>
      <c r="CT130" s="214"/>
      <c r="CU130" s="214"/>
      <c r="CV130" s="214"/>
      <c r="CW130" s="214"/>
      <c r="CX130" s="214"/>
      <c r="CY130" s="214"/>
      <c r="CZ130" s="214"/>
      <c r="DA130" s="214"/>
      <c r="DB130" s="214"/>
      <c r="DC130" s="214"/>
      <c r="DD130" s="214"/>
      <c r="DE130" s="214"/>
      <c r="DF130" s="214"/>
      <c r="DG130" s="214"/>
      <c r="DH130" s="214"/>
      <c r="DI130" s="214"/>
      <c r="DJ130" s="214"/>
      <c r="DK130" s="214"/>
      <c r="DL130" s="214"/>
      <c r="DM130" s="214"/>
      <c r="DN130" s="214"/>
      <c r="DO130" s="214"/>
      <c r="DP130" s="214"/>
      <c r="DQ130" s="214"/>
      <c r="DR130" s="214"/>
      <c r="DS130" s="214"/>
      <c r="DT130" s="214"/>
      <c r="DU130" s="214"/>
      <c r="DV130" s="214"/>
      <c r="DW130" s="214"/>
      <c r="DX130" s="214"/>
      <c r="DY130" s="214"/>
      <c r="DZ130" s="214"/>
      <c r="EA130" s="214"/>
      <c r="EB130" s="214"/>
      <c r="EC130" s="214"/>
    </row>
    <row r="131" spans="1:133" s="66" customFormat="1" hidden="1" x14ac:dyDescent="0.2">
      <c r="A131" s="208">
        <v>7937</v>
      </c>
      <c r="B131" s="209">
        <v>292</v>
      </c>
      <c r="C131" s="210" t="s">
        <v>260</v>
      </c>
      <c r="D131" s="211">
        <v>0</v>
      </c>
      <c r="E131" s="211">
        <v>0</v>
      </c>
      <c r="F131" s="211">
        <f t="shared" si="6"/>
        <v>0</v>
      </c>
      <c r="G131" s="211">
        <v>0</v>
      </c>
      <c r="H131" s="211">
        <v>0</v>
      </c>
      <c r="I131" s="211">
        <f t="shared" si="7"/>
        <v>0</v>
      </c>
      <c r="J131" s="211"/>
      <c r="K131" s="212"/>
      <c r="L131" s="211">
        <f t="shared" si="8"/>
        <v>0</v>
      </c>
      <c r="M131" s="211"/>
      <c r="N131" s="211">
        <f t="shared" si="9"/>
        <v>0</v>
      </c>
      <c r="O131" s="211">
        <f t="shared" si="10"/>
        <v>0</v>
      </c>
      <c r="P131" s="211">
        <f t="shared" si="11"/>
        <v>0</v>
      </c>
      <c r="Q131" s="213"/>
      <c r="R131" s="214"/>
      <c r="S131" s="214"/>
      <c r="T131" s="214"/>
      <c r="U131" s="214"/>
      <c r="V131" s="214"/>
      <c r="W131" s="214"/>
      <c r="X131" s="214"/>
      <c r="Y131" s="214"/>
      <c r="Z131" s="214"/>
      <c r="AA131" s="214"/>
      <c r="AB131" s="214"/>
      <c r="AC131" s="214"/>
      <c r="AD131" s="214"/>
      <c r="AE131" s="214"/>
      <c r="AF131" s="214"/>
      <c r="AG131" s="214"/>
      <c r="AH131" s="214"/>
      <c r="AI131" s="214"/>
      <c r="AJ131" s="214"/>
      <c r="AK131" s="214"/>
      <c r="AL131" s="214"/>
      <c r="AM131" s="214"/>
      <c r="AN131" s="214"/>
      <c r="AO131" s="214"/>
      <c r="AP131" s="214"/>
      <c r="AQ131" s="214"/>
      <c r="AR131" s="214"/>
      <c r="AS131" s="214"/>
      <c r="AT131" s="214"/>
      <c r="AU131" s="214"/>
      <c r="AV131" s="214"/>
      <c r="AW131" s="214"/>
      <c r="AX131" s="214"/>
      <c r="AY131" s="214"/>
      <c r="AZ131" s="214"/>
      <c r="BA131" s="214"/>
      <c r="BB131" s="214"/>
      <c r="BC131" s="214"/>
      <c r="BD131" s="214"/>
      <c r="BE131" s="214"/>
      <c r="BF131" s="214"/>
      <c r="BG131" s="214"/>
      <c r="BH131" s="214"/>
      <c r="BI131" s="214"/>
      <c r="BJ131" s="214"/>
      <c r="BK131" s="214"/>
      <c r="BL131" s="214"/>
      <c r="BM131" s="214"/>
      <c r="BN131" s="214"/>
      <c r="BO131" s="214"/>
      <c r="BP131" s="214"/>
      <c r="BQ131" s="214"/>
      <c r="BR131" s="214"/>
      <c r="BS131" s="214"/>
      <c r="BT131" s="214"/>
      <c r="BU131" s="214"/>
      <c r="BV131" s="214"/>
      <c r="BW131" s="214"/>
      <c r="BX131" s="214"/>
      <c r="BY131" s="214"/>
      <c r="BZ131" s="214"/>
      <c r="CA131" s="214"/>
      <c r="CB131" s="214"/>
      <c r="CC131" s="214"/>
      <c r="CD131" s="214"/>
      <c r="CE131" s="214"/>
      <c r="CF131" s="214"/>
      <c r="CG131" s="214"/>
      <c r="CH131" s="214"/>
      <c r="CI131" s="214"/>
      <c r="CJ131" s="214"/>
      <c r="CK131" s="214"/>
      <c r="CL131" s="214"/>
      <c r="CM131" s="214"/>
      <c r="CN131" s="214"/>
      <c r="CO131" s="214"/>
      <c r="CP131" s="214"/>
      <c r="CQ131" s="214"/>
      <c r="CR131" s="214"/>
      <c r="CS131" s="214"/>
      <c r="CT131" s="214"/>
      <c r="CU131" s="214"/>
      <c r="CV131" s="214"/>
      <c r="CW131" s="214"/>
      <c r="CX131" s="214"/>
      <c r="CY131" s="214"/>
      <c r="CZ131" s="214"/>
      <c r="DA131" s="214"/>
      <c r="DB131" s="214"/>
      <c r="DC131" s="214"/>
      <c r="DD131" s="214"/>
      <c r="DE131" s="214"/>
      <c r="DF131" s="214"/>
      <c r="DG131" s="214"/>
      <c r="DH131" s="214"/>
      <c r="DI131" s="214"/>
      <c r="DJ131" s="214"/>
      <c r="DK131" s="214"/>
      <c r="DL131" s="214"/>
      <c r="DM131" s="214"/>
      <c r="DN131" s="214"/>
      <c r="DO131" s="214"/>
      <c r="DP131" s="214"/>
      <c r="DQ131" s="214"/>
      <c r="DR131" s="214"/>
      <c r="DS131" s="214"/>
      <c r="DT131" s="214"/>
      <c r="DU131" s="214"/>
      <c r="DV131" s="214"/>
      <c r="DW131" s="214"/>
      <c r="DX131" s="214"/>
      <c r="DY131" s="214"/>
      <c r="DZ131" s="214"/>
      <c r="EA131" s="214"/>
      <c r="EB131" s="214"/>
      <c r="EC131" s="214"/>
    </row>
    <row r="132" spans="1:133" s="66" customFormat="1" hidden="1" x14ac:dyDescent="0.2">
      <c r="A132" s="208">
        <v>7937</v>
      </c>
      <c r="B132" s="209">
        <v>293</v>
      </c>
      <c r="C132" s="210" t="s">
        <v>261</v>
      </c>
      <c r="D132" s="211">
        <v>0</v>
      </c>
      <c r="E132" s="211">
        <v>0</v>
      </c>
      <c r="F132" s="211">
        <f t="shared" si="6"/>
        <v>0</v>
      </c>
      <c r="G132" s="211">
        <v>0</v>
      </c>
      <c r="H132" s="211">
        <v>0</v>
      </c>
      <c r="I132" s="211">
        <f t="shared" si="7"/>
        <v>0</v>
      </c>
      <c r="J132" s="211"/>
      <c r="K132" s="212"/>
      <c r="L132" s="211">
        <f t="shared" si="8"/>
        <v>0</v>
      </c>
      <c r="M132" s="211"/>
      <c r="N132" s="211">
        <f t="shared" si="9"/>
        <v>0</v>
      </c>
      <c r="O132" s="211">
        <f t="shared" si="10"/>
        <v>0</v>
      </c>
      <c r="P132" s="211">
        <f t="shared" si="11"/>
        <v>0</v>
      </c>
      <c r="Q132" s="213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214"/>
      <c r="AE132" s="214"/>
      <c r="AF132" s="214"/>
      <c r="AG132" s="214"/>
      <c r="AH132" s="214"/>
      <c r="AI132" s="214"/>
      <c r="AJ132" s="214"/>
      <c r="AK132" s="214"/>
      <c r="AL132" s="214"/>
      <c r="AM132" s="214"/>
      <c r="AN132" s="214"/>
      <c r="AO132" s="214"/>
      <c r="AP132" s="214"/>
      <c r="AQ132" s="214"/>
      <c r="AR132" s="214"/>
      <c r="AS132" s="214"/>
      <c r="AT132" s="214"/>
      <c r="AU132" s="214"/>
      <c r="AV132" s="214"/>
      <c r="AW132" s="214"/>
      <c r="AX132" s="214"/>
      <c r="AY132" s="214"/>
      <c r="AZ132" s="214"/>
      <c r="BA132" s="214"/>
      <c r="BB132" s="214"/>
      <c r="BC132" s="214"/>
      <c r="BD132" s="214"/>
      <c r="BE132" s="214"/>
      <c r="BF132" s="214"/>
      <c r="BG132" s="214"/>
      <c r="BH132" s="214"/>
      <c r="BI132" s="214"/>
      <c r="BJ132" s="214"/>
      <c r="BK132" s="214"/>
      <c r="BL132" s="214"/>
      <c r="BM132" s="214"/>
      <c r="BN132" s="214"/>
      <c r="BO132" s="214"/>
      <c r="BP132" s="214"/>
      <c r="BQ132" s="214"/>
      <c r="BR132" s="214"/>
      <c r="BS132" s="214"/>
      <c r="BT132" s="214"/>
      <c r="BU132" s="214"/>
      <c r="BV132" s="214"/>
      <c r="BW132" s="214"/>
      <c r="BX132" s="214"/>
      <c r="BY132" s="214"/>
      <c r="BZ132" s="214"/>
      <c r="CA132" s="214"/>
      <c r="CB132" s="214"/>
      <c r="CC132" s="214"/>
      <c r="CD132" s="214"/>
      <c r="CE132" s="214"/>
      <c r="CF132" s="214"/>
      <c r="CG132" s="214"/>
      <c r="CH132" s="214"/>
      <c r="CI132" s="214"/>
      <c r="CJ132" s="214"/>
      <c r="CK132" s="214"/>
      <c r="CL132" s="214"/>
      <c r="CM132" s="214"/>
      <c r="CN132" s="214"/>
      <c r="CO132" s="214"/>
      <c r="CP132" s="214"/>
      <c r="CQ132" s="214"/>
      <c r="CR132" s="214"/>
      <c r="CS132" s="214"/>
      <c r="CT132" s="214"/>
      <c r="CU132" s="214"/>
      <c r="CV132" s="214"/>
      <c r="CW132" s="214"/>
      <c r="CX132" s="214"/>
      <c r="CY132" s="214"/>
      <c r="CZ132" s="214"/>
      <c r="DA132" s="214"/>
      <c r="DB132" s="214"/>
      <c r="DC132" s="214"/>
      <c r="DD132" s="214"/>
      <c r="DE132" s="214"/>
      <c r="DF132" s="214"/>
      <c r="DG132" s="214"/>
      <c r="DH132" s="214"/>
      <c r="DI132" s="214"/>
      <c r="DJ132" s="214"/>
      <c r="DK132" s="214"/>
      <c r="DL132" s="214"/>
      <c r="DM132" s="214"/>
      <c r="DN132" s="214"/>
      <c r="DO132" s="214"/>
      <c r="DP132" s="214"/>
      <c r="DQ132" s="214"/>
      <c r="DR132" s="214"/>
      <c r="DS132" s="214"/>
      <c r="DT132" s="214"/>
      <c r="DU132" s="214"/>
      <c r="DV132" s="214"/>
      <c r="DW132" s="214"/>
      <c r="DX132" s="214"/>
      <c r="DY132" s="214"/>
      <c r="DZ132" s="214"/>
      <c r="EA132" s="214"/>
      <c r="EB132" s="214"/>
      <c r="EC132" s="214"/>
    </row>
    <row r="133" spans="1:133" s="66" customFormat="1" hidden="1" x14ac:dyDescent="0.2">
      <c r="A133" s="208">
        <v>7937</v>
      </c>
      <c r="B133" s="209">
        <v>294</v>
      </c>
      <c r="C133" s="210" t="s">
        <v>262</v>
      </c>
      <c r="D133" s="211">
        <v>0</v>
      </c>
      <c r="E133" s="211">
        <v>0</v>
      </c>
      <c r="F133" s="211">
        <f t="shared" si="6"/>
        <v>0</v>
      </c>
      <c r="G133" s="211">
        <v>0</v>
      </c>
      <c r="H133" s="211">
        <v>0</v>
      </c>
      <c r="I133" s="211">
        <f t="shared" si="7"/>
        <v>0</v>
      </c>
      <c r="J133" s="211"/>
      <c r="K133" s="212"/>
      <c r="L133" s="211">
        <f t="shared" si="8"/>
        <v>0</v>
      </c>
      <c r="M133" s="211"/>
      <c r="N133" s="211">
        <f t="shared" si="9"/>
        <v>0</v>
      </c>
      <c r="O133" s="211">
        <f t="shared" si="10"/>
        <v>0</v>
      </c>
      <c r="P133" s="211">
        <f t="shared" si="11"/>
        <v>0</v>
      </c>
      <c r="Q133" s="213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14"/>
      <c r="AD133" s="214"/>
      <c r="AE133" s="214"/>
      <c r="AF133" s="214"/>
      <c r="AG133" s="214"/>
      <c r="AH133" s="214"/>
      <c r="AI133" s="214"/>
      <c r="AJ133" s="214"/>
      <c r="AK133" s="214"/>
      <c r="AL133" s="214"/>
      <c r="AM133" s="214"/>
      <c r="AN133" s="214"/>
      <c r="AO133" s="214"/>
      <c r="AP133" s="214"/>
      <c r="AQ133" s="214"/>
      <c r="AR133" s="214"/>
      <c r="AS133" s="214"/>
      <c r="AT133" s="214"/>
      <c r="AU133" s="214"/>
      <c r="AV133" s="214"/>
      <c r="AW133" s="214"/>
      <c r="AX133" s="214"/>
      <c r="AY133" s="214"/>
      <c r="AZ133" s="214"/>
      <c r="BA133" s="214"/>
      <c r="BB133" s="214"/>
      <c r="BC133" s="214"/>
      <c r="BD133" s="214"/>
      <c r="BE133" s="214"/>
      <c r="BF133" s="214"/>
      <c r="BG133" s="214"/>
      <c r="BH133" s="214"/>
      <c r="BI133" s="214"/>
      <c r="BJ133" s="214"/>
      <c r="BK133" s="214"/>
      <c r="BL133" s="214"/>
      <c r="BM133" s="214"/>
      <c r="BN133" s="214"/>
      <c r="BO133" s="214"/>
      <c r="BP133" s="214"/>
      <c r="BQ133" s="214"/>
      <c r="BR133" s="214"/>
      <c r="BS133" s="214"/>
      <c r="BT133" s="214"/>
      <c r="BU133" s="214"/>
      <c r="BV133" s="214"/>
      <c r="BW133" s="214"/>
      <c r="BX133" s="214"/>
      <c r="BY133" s="214"/>
      <c r="BZ133" s="214"/>
      <c r="CA133" s="214"/>
      <c r="CB133" s="214"/>
      <c r="CC133" s="214"/>
      <c r="CD133" s="214"/>
      <c r="CE133" s="214"/>
      <c r="CF133" s="214"/>
      <c r="CG133" s="214"/>
      <c r="CH133" s="214"/>
      <c r="CI133" s="214"/>
      <c r="CJ133" s="214"/>
      <c r="CK133" s="214"/>
      <c r="CL133" s="214"/>
      <c r="CM133" s="214"/>
      <c r="CN133" s="214"/>
      <c r="CO133" s="214"/>
      <c r="CP133" s="214"/>
      <c r="CQ133" s="214"/>
      <c r="CR133" s="214"/>
      <c r="CS133" s="214"/>
      <c r="CT133" s="214"/>
      <c r="CU133" s="214"/>
      <c r="CV133" s="214"/>
      <c r="CW133" s="214"/>
      <c r="CX133" s="214"/>
      <c r="CY133" s="214"/>
      <c r="CZ133" s="214"/>
      <c r="DA133" s="214"/>
      <c r="DB133" s="214"/>
      <c r="DC133" s="214"/>
      <c r="DD133" s="214"/>
      <c r="DE133" s="214"/>
      <c r="DF133" s="214"/>
      <c r="DG133" s="214"/>
      <c r="DH133" s="214"/>
      <c r="DI133" s="214"/>
      <c r="DJ133" s="214"/>
      <c r="DK133" s="214"/>
      <c r="DL133" s="214"/>
      <c r="DM133" s="214"/>
      <c r="DN133" s="214"/>
      <c r="DO133" s="214"/>
      <c r="DP133" s="214"/>
      <c r="DQ133" s="214"/>
      <c r="DR133" s="214"/>
      <c r="DS133" s="214"/>
      <c r="DT133" s="214"/>
      <c r="DU133" s="214"/>
      <c r="DV133" s="214"/>
      <c r="DW133" s="214"/>
      <c r="DX133" s="214"/>
      <c r="DY133" s="214"/>
      <c r="DZ133" s="214"/>
      <c r="EA133" s="214"/>
      <c r="EB133" s="214"/>
      <c r="EC133" s="214"/>
    </row>
    <row r="134" spans="1:133" s="66" customFormat="1" hidden="1" x14ac:dyDescent="0.2">
      <c r="A134" s="208">
        <v>7937</v>
      </c>
      <c r="B134" s="209">
        <v>300</v>
      </c>
      <c r="C134" s="210" t="s">
        <v>263</v>
      </c>
      <c r="D134" s="211">
        <v>0</v>
      </c>
      <c r="E134" s="211">
        <v>0</v>
      </c>
      <c r="F134" s="211">
        <f t="shared" si="6"/>
        <v>0</v>
      </c>
      <c r="G134" s="211">
        <v>0</v>
      </c>
      <c r="H134" s="211">
        <v>0</v>
      </c>
      <c r="I134" s="211">
        <f t="shared" si="7"/>
        <v>0</v>
      </c>
      <c r="J134" s="211"/>
      <c r="K134" s="212"/>
      <c r="L134" s="211">
        <f t="shared" si="8"/>
        <v>0</v>
      </c>
      <c r="M134" s="211"/>
      <c r="N134" s="211">
        <f t="shared" si="9"/>
        <v>0</v>
      </c>
      <c r="O134" s="211">
        <f t="shared" si="10"/>
        <v>0</v>
      </c>
      <c r="P134" s="211">
        <f t="shared" si="11"/>
        <v>0</v>
      </c>
      <c r="Q134" s="213"/>
      <c r="R134" s="21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14"/>
      <c r="AD134" s="214"/>
      <c r="AE134" s="214"/>
      <c r="AF134" s="214"/>
      <c r="AG134" s="214"/>
      <c r="AH134" s="214"/>
      <c r="AI134" s="214"/>
      <c r="AJ134" s="214"/>
      <c r="AK134" s="214"/>
      <c r="AL134" s="214"/>
      <c r="AM134" s="214"/>
      <c r="AN134" s="214"/>
      <c r="AO134" s="214"/>
      <c r="AP134" s="214"/>
      <c r="AQ134" s="214"/>
      <c r="AR134" s="214"/>
      <c r="AS134" s="214"/>
      <c r="AT134" s="214"/>
      <c r="AU134" s="214"/>
      <c r="AV134" s="214"/>
      <c r="AW134" s="214"/>
      <c r="AX134" s="214"/>
      <c r="AY134" s="214"/>
      <c r="AZ134" s="214"/>
      <c r="BA134" s="214"/>
      <c r="BB134" s="214"/>
      <c r="BC134" s="214"/>
      <c r="BD134" s="214"/>
      <c r="BE134" s="214"/>
      <c r="BF134" s="214"/>
      <c r="BG134" s="214"/>
      <c r="BH134" s="214"/>
      <c r="BI134" s="214"/>
      <c r="BJ134" s="214"/>
      <c r="BK134" s="214"/>
      <c r="BL134" s="214"/>
      <c r="BM134" s="214"/>
      <c r="BN134" s="214"/>
      <c r="BO134" s="214"/>
      <c r="BP134" s="214"/>
      <c r="BQ134" s="214"/>
      <c r="BR134" s="214"/>
      <c r="BS134" s="214"/>
      <c r="BT134" s="214"/>
      <c r="BU134" s="214"/>
      <c r="BV134" s="214"/>
      <c r="BW134" s="214"/>
      <c r="BX134" s="214"/>
      <c r="BY134" s="214"/>
      <c r="BZ134" s="214"/>
      <c r="CA134" s="214"/>
      <c r="CB134" s="214"/>
      <c r="CC134" s="214"/>
      <c r="CD134" s="214"/>
      <c r="CE134" s="214"/>
      <c r="CF134" s="214"/>
      <c r="CG134" s="214"/>
      <c r="CH134" s="214"/>
      <c r="CI134" s="214"/>
      <c r="CJ134" s="214"/>
      <c r="CK134" s="214"/>
      <c r="CL134" s="214"/>
      <c r="CM134" s="214"/>
      <c r="CN134" s="214"/>
      <c r="CO134" s="214"/>
      <c r="CP134" s="214"/>
      <c r="CQ134" s="214"/>
      <c r="CR134" s="214"/>
      <c r="CS134" s="214"/>
      <c r="CT134" s="214"/>
      <c r="CU134" s="214"/>
      <c r="CV134" s="214"/>
      <c r="CW134" s="214"/>
      <c r="CX134" s="214"/>
      <c r="CY134" s="214"/>
      <c r="CZ134" s="214"/>
      <c r="DA134" s="214"/>
      <c r="DB134" s="214"/>
      <c r="DC134" s="214"/>
      <c r="DD134" s="214"/>
      <c r="DE134" s="214"/>
      <c r="DF134" s="214"/>
      <c r="DG134" s="214"/>
      <c r="DH134" s="214"/>
      <c r="DI134" s="214"/>
      <c r="DJ134" s="214"/>
      <c r="DK134" s="214"/>
      <c r="DL134" s="214"/>
      <c r="DM134" s="214"/>
      <c r="DN134" s="214"/>
      <c r="DO134" s="214"/>
      <c r="DP134" s="214"/>
      <c r="DQ134" s="214"/>
      <c r="DR134" s="214"/>
      <c r="DS134" s="214"/>
      <c r="DT134" s="214"/>
      <c r="DU134" s="214"/>
      <c r="DV134" s="214"/>
      <c r="DW134" s="214"/>
      <c r="DX134" s="214"/>
      <c r="DY134" s="214"/>
      <c r="DZ134" s="214"/>
      <c r="EA134" s="214"/>
      <c r="EB134" s="214"/>
      <c r="EC134" s="214"/>
    </row>
    <row r="135" spans="1:133" s="66" customFormat="1" hidden="1" x14ac:dyDescent="0.2">
      <c r="A135" s="208">
        <v>7937</v>
      </c>
      <c r="B135" s="209">
        <v>301</v>
      </c>
      <c r="C135" s="210" t="s">
        <v>264</v>
      </c>
      <c r="D135" s="211">
        <v>0</v>
      </c>
      <c r="E135" s="211">
        <v>0</v>
      </c>
      <c r="F135" s="211">
        <f t="shared" si="6"/>
        <v>0</v>
      </c>
      <c r="G135" s="211">
        <v>0</v>
      </c>
      <c r="H135" s="211">
        <v>0</v>
      </c>
      <c r="I135" s="211">
        <f t="shared" si="7"/>
        <v>0</v>
      </c>
      <c r="J135" s="211"/>
      <c r="K135" s="212"/>
      <c r="L135" s="211">
        <f t="shared" si="8"/>
        <v>0</v>
      </c>
      <c r="M135" s="211"/>
      <c r="N135" s="211">
        <f t="shared" si="9"/>
        <v>0</v>
      </c>
      <c r="O135" s="211">
        <f t="shared" si="10"/>
        <v>0</v>
      </c>
      <c r="P135" s="211">
        <f t="shared" si="11"/>
        <v>0</v>
      </c>
      <c r="Q135" s="213"/>
      <c r="R135" s="214"/>
      <c r="S135" s="214"/>
      <c r="T135" s="214"/>
      <c r="U135" s="214"/>
      <c r="V135" s="214"/>
      <c r="W135" s="214"/>
      <c r="X135" s="214"/>
      <c r="Y135" s="214"/>
      <c r="Z135" s="214"/>
      <c r="AA135" s="214"/>
      <c r="AB135" s="214"/>
      <c r="AC135" s="214"/>
      <c r="AD135" s="214"/>
      <c r="AE135" s="214"/>
      <c r="AF135" s="214"/>
      <c r="AG135" s="214"/>
      <c r="AH135" s="214"/>
      <c r="AI135" s="214"/>
      <c r="AJ135" s="214"/>
      <c r="AK135" s="214"/>
      <c r="AL135" s="214"/>
      <c r="AM135" s="214"/>
      <c r="AN135" s="214"/>
      <c r="AO135" s="214"/>
      <c r="AP135" s="214"/>
      <c r="AQ135" s="214"/>
      <c r="AR135" s="214"/>
      <c r="AS135" s="214"/>
      <c r="AT135" s="214"/>
      <c r="AU135" s="214"/>
      <c r="AV135" s="214"/>
      <c r="AW135" s="214"/>
      <c r="AX135" s="214"/>
      <c r="AY135" s="214"/>
      <c r="AZ135" s="214"/>
      <c r="BA135" s="214"/>
      <c r="BB135" s="214"/>
      <c r="BC135" s="214"/>
      <c r="BD135" s="214"/>
      <c r="BE135" s="214"/>
      <c r="BF135" s="214"/>
      <c r="BG135" s="214"/>
      <c r="BH135" s="214"/>
      <c r="BI135" s="214"/>
      <c r="BJ135" s="214"/>
      <c r="BK135" s="214"/>
      <c r="BL135" s="214"/>
      <c r="BM135" s="214"/>
      <c r="BN135" s="214"/>
      <c r="BO135" s="214"/>
      <c r="BP135" s="214"/>
      <c r="BQ135" s="214"/>
      <c r="BR135" s="214"/>
      <c r="BS135" s="214"/>
      <c r="BT135" s="214"/>
      <c r="BU135" s="214"/>
      <c r="BV135" s="214"/>
      <c r="BW135" s="214"/>
      <c r="BX135" s="214"/>
      <c r="BY135" s="214"/>
      <c r="BZ135" s="214"/>
      <c r="CA135" s="214"/>
      <c r="CB135" s="214"/>
      <c r="CC135" s="214"/>
      <c r="CD135" s="214"/>
      <c r="CE135" s="214"/>
      <c r="CF135" s="214"/>
      <c r="CG135" s="214"/>
      <c r="CH135" s="214"/>
      <c r="CI135" s="214"/>
      <c r="CJ135" s="214"/>
      <c r="CK135" s="214"/>
      <c r="CL135" s="214"/>
      <c r="CM135" s="214"/>
      <c r="CN135" s="214"/>
      <c r="CO135" s="214"/>
      <c r="CP135" s="214"/>
      <c r="CQ135" s="214"/>
      <c r="CR135" s="214"/>
      <c r="CS135" s="214"/>
      <c r="CT135" s="214"/>
      <c r="CU135" s="214"/>
      <c r="CV135" s="214"/>
      <c r="CW135" s="214"/>
      <c r="CX135" s="214"/>
      <c r="CY135" s="214"/>
      <c r="CZ135" s="214"/>
      <c r="DA135" s="214"/>
      <c r="DB135" s="214"/>
      <c r="DC135" s="214"/>
      <c r="DD135" s="214"/>
      <c r="DE135" s="214"/>
      <c r="DF135" s="214"/>
      <c r="DG135" s="214"/>
      <c r="DH135" s="214"/>
      <c r="DI135" s="214"/>
      <c r="DJ135" s="214"/>
      <c r="DK135" s="214"/>
      <c r="DL135" s="214"/>
      <c r="DM135" s="214"/>
      <c r="DN135" s="214"/>
      <c r="DO135" s="214"/>
      <c r="DP135" s="214"/>
      <c r="DQ135" s="214"/>
      <c r="DR135" s="214"/>
      <c r="DS135" s="214"/>
      <c r="DT135" s="214"/>
      <c r="DU135" s="214"/>
      <c r="DV135" s="214"/>
      <c r="DW135" s="214"/>
      <c r="DX135" s="214"/>
      <c r="DY135" s="214"/>
      <c r="DZ135" s="214"/>
      <c r="EA135" s="214"/>
      <c r="EB135" s="214"/>
      <c r="EC135" s="214"/>
    </row>
    <row r="136" spans="1:133" s="66" customFormat="1" hidden="1" x14ac:dyDescent="0.2">
      <c r="A136" s="208">
        <v>7937</v>
      </c>
      <c r="B136" s="209">
        <v>302</v>
      </c>
      <c r="C136" s="210" t="s">
        <v>265</v>
      </c>
      <c r="D136" s="211">
        <v>0</v>
      </c>
      <c r="E136" s="211">
        <v>0</v>
      </c>
      <c r="F136" s="211">
        <f t="shared" si="6"/>
        <v>0</v>
      </c>
      <c r="G136" s="211">
        <v>0</v>
      </c>
      <c r="H136" s="211">
        <v>0</v>
      </c>
      <c r="I136" s="211">
        <f t="shared" si="7"/>
        <v>0</v>
      </c>
      <c r="J136" s="211"/>
      <c r="K136" s="212"/>
      <c r="L136" s="211">
        <f t="shared" ref="L136:L199" si="12">E136*100%</f>
        <v>0</v>
      </c>
      <c r="M136" s="211"/>
      <c r="N136" s="211">
        <f t="shared" si="9"/>
        <v>0</v>
      </c>
      <c r="O136" s="211">
        <f t="shared" ref="O136:O199" si="13">H136*100%</f>
        <v>0</v>
      </c>
      <c r="P136" s="211">
        <f t="shared" si="11"/>
        <v>0</v>
      </c>
      <c r="Q136" s="213"/>
      <c r="R136" s="214"/>
      <c r="S136" s="214"/>
      <c r="T136" s="214"/>
      <c r="U136" s="214"/>
      <c r="V136" s="214"/>
      <c r="W136" s="214"/>
      <c r="X136" s="214"/>
      <c r="Y136" s="214"/>
      <c r="Z136" s="214"/>
      <c r="AA136" s="214"/>
      <c r="AB136" s="214"/>
      <c r="AC136" s="214"/>
      <c r="AD136" s="214"/>
      <c r="AE136" s="214"/>
      <c r="AF136" s="214"/>
      <c r="AG136" s="214"/>
      <c r="AH136" s="214"/>
      <c r="AI136" s="214"/>
      <c r="AJ136" s="214"/>
      <c r="AK136" s="214"/>
      <c r="AL136" s="214"/>
      <c r="AM136" s="214"/>
      <c r="AN136" s="214"/>
      <c r="AO136" s="214"/>
      <c r="AP136" s="214"/>
      <c r="AQ136" s="214"/>
      <c r="AR136" s="214"/>
      <c r="AS136" s="214"/>
      <c r="AT136" s="214"/>
      <c r="AU136" s="214"/>
      <c r="AV136" s="214"/>
      <c r="AW136" s="214"/>
      <c r="AX136" s="214"/>
      <c r="AY136" s="214"/>
      <c r="AZ136" s="214"/>
      <c r="BA136" s="214"/>
      <c r="BB136" s="214"/>
      <c r="BC136" s="214"/>
      <c r="BD136" s="214"/>
      <c r="BE136" s="214"/>
      <c r="BF136" s="214"/>
      <c r="BG136" s="214"/>
      <c r="BH136" s="214"/>
      <c r="BI136" s="214"/>
      <c r="BJ136" s="214"/>
      <c r="BK136" s="214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214"/>
      <c r="CD136" s="214"/>
      <c r="CE136" s="214"/>
      <c r="CF136" s="214"/>
      <c r="CG136" s="214"/>
      <c r="CH136" s="214"/>
      <c r="CI136" s="214"/>
      <c r="CJ136" s="214"/>
      <c r="CK136" s="214"/>
      <c r="CL136" s="214"/>
      <c r="CM136" s="214"/>
      <c r="CN136" s="214"/>
      <c r="CO136" s="214"/>
      <c r="CP136" s="214"/>
      <c r="CQ136" s="214"/>
      <c r="CR136" s="214"/>
      <c r="CS136" s="214"/>
      <c r="CT136" s="214"/>
      <c r="CU136" s="214"/>
      <c r="CV136" s="214"/>
      <c r="CW136" s="214"/>
      <c r="CX136" s="214"/>
      <c r="CY136" s="214"/>
      <c r="CZ136" s="214"/>
      <c r="DA136" s="214"/>
      <c r="DB136" s="214"/>
      <c r="DC136" s="214"/>
      <c r="DD136" s="214"/>
      <c r="DE136" s="214"/>
      <c r="DF136" s="214"/>
      <c r="DG136" s="214"/>
      <c r="DH136" s="214"/>
      <c r="DI136" s="214"/>
      <c r="DJ136" s="214"/>
      <c r="DK136" s="214"/>
      <c r="DL136" s="214"/>
      <c r="DM136" s="214"/>
      <c r="DN136" s="214"/>
      <c r="DO136" s="214"/>
      <c r="DP136" s="214"/>
      <c r="DQ136" s="214"/>
      <c r="DR136" s="214"/>
      <c r="DS136" s="214"/>
      <c r="DT136" s="214"/>
      <c r="DU136" s="214"/>
      <c r="DV136" s="214"/>
      <c r="DW136" s="214"/>
      <c r="DX136" s="214"/>
      <c r="DY136" s="214"/>
      <c r="DZ136" s="214"/>
      <c r="EA136" s="214"/>
      <c r="EB136" s="214"/>
      <c r="EC136" s="214"/>
    </row>
    <row r="137" spans="1:133" s="66" customFormat="1" hidden="1" x14ac:dyDescent="0.2">
      <c r="A137" s="208">
        <v>7937</v>
      </c>
      <c r="B137" s="209">
        <v>303</v>
      </c>
      <c r="C137" s="210" t="s">
        <v>266</v>
      </c>
      <c r="D137" s="211">
        <v>0</v>
      </c>
      <c r="E137" s="211">
        <v>0</v>
      </c>
      <c r="F137" s="211">
        <f t="shared" ref="F137:F200" si="14">+D137+E137</f>
        <v>0</v>
      </c>
      <c r="G137" s="211">
        <v>0</v>
      </c>
      <c r="H137" s="211">
        <v>0</v>
      </c>
      <c r="I137" s="211">
        <f t="shared" ref="I137:I200" si="15">+G137+H137</f>
        <v>0</v>
      </c>
      <c r="J137" s="211"/>
      <c r="K137" s="212"/>
      <c r="L137" s="211">
        <f t="shared" si="12"/>
        <v>0</v>
      </c>
      <c r="M137" s="211"/>
      <c r="N137" s="211">
        <f t="shared" ref="N137:N200" si="16">+L137+M137</f>
        <v>0</v>
      </c>
      <c r="O137" s="211">
        <f t="shared" si="13"/>
        <v>0</v>
      </c>
      <c r="P137" s="211">
        <f t="shared" ref="P137:P200" si="17">+N137+O137</f>
        <v>0</v>
      </c>
      <c r="Q137" s="213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14"/>
      <c r="AD137" s="214"/>
      <c r="AE137" s="214"/>
      <c r="AF137" s="214"/>
      <c r="AG137" s="214"/>
      <c r="AH137" s="214"/>
      <c r="AI137" s="214"/>
      <c r="AJ137" s="214"/>
      <c r="AK137" s="214"/>
      <c r="AL137" s="214"/>
      <c r="AM137" s="214"/>
      <c r="AN137" s="214"/>
      <c r="AO137" s="214"/>
      <c r="AP137" s="214"/>
      <c r="AQ137" s="214"/>
      <c r="AR137" s="214"/>
      <c r="AS137" s="214"/>
      <c r="AT137" s="214"/>
      <c r="AU137" s="214"/>
      <c r="AV137" s="214"/>
      <c r="AW137" s="214"/>
      <c r="AX137" s="214"/>
      <c r="AY137" s="214"/>
      <c r="AZ137" s="214"/>
      <c r="BA137" s="214"/>
      <c r="BB137" s="214"/>
      <c r="BC137" s="214"/>
      <c r="BD137" s="214"/>
      <c r="BE137" s="214"/>
      <c r="BF137" s="214"/>
      <c r="BG137" s="214"/>
      <c r="BH137" s="214"/>
      <c r="BI137" s="214"/>
      <c r="BJ137" s="214"/>
      <c r="BK137" s="214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214"/>
      <c r="CD137" s="214"/>
      <c r="CE137" s="214"/>
      <c r="CF137" s="214"/>
      <c r="CG137" s="214"/>
      <c r="CH137" s="214"/>
      <c r="CI137" s="214"/>
      <c r="CJ137" s="214"/>
      <c r="CK137" s="214"/>
      <c r="CL137" s="214"/>
      <c r="CM137" s="214"/>
      <c r="CN137" s="214"/>
      <c r="CO137" s="214"/>
      <c r="CP137" s="214"/>
      <c r="CQ137" s="214"/>
      <c r="CR137" s="214"/>
      <c r="CS137" s="214"/>
      <c r="CT137" s="214"/>
      <c r="CU137" s="214"/>
      <c r="CV137" s="214"/>
      <c r="CW137" s="214"/>
      <c r="CX137" s="214"/>
      <c r="CY137" s="214"/>
      <c r="CZ137" s="214"/>
      <c r="DA137" s="214"/>
      <c r="DB137" s="214"/>
      <c r="DC137" s="214"/>
      <c r="DD137" s="214"/>
      <c r="DE137" s="214"/>
      <c r="DF137" s="214"/>
      <c r="DG137" s="214"/>
      <c r="DH137" s="214"/>
      <c r="DI137" s="214"/>
      <c r="DJ137" s="214"/>
      <c r="DK137" s="214"/>
      <c r="DL137" s="214"/>
      <c r="DM137" s="214"/>
      <c r="DN137" s="214"/>
      <c r="DO137" s="214"/>
      <c r="DP137" s="214"/>
      <c r="DQ137" s="214"/>
      <c r="DR137" s="214"/>
      <c r="DS137" s="214"/>
      <c r="DT137" s="214"/>
      <c r="DU137" s="214"/>
      <c r="DV137" s="214"/>
      <c r="DW137" s="214"/>
      <c r="DX137" s="214"/>
      <c r="DY137" s="214"/>
      <c r="DZ137" s="214"/>
      <c r="EA137" s="214"/>
      <c r="EB137" s="214"/>
      <c r="EC137" s="214"/>
    </row>
    <row r="138" spans="1:133" s="66" customFormat="1" hidden="1" x14ac:dyDescent="0.2">
      <c r="A138" s="208">
        <v>7937</v>
      </c>
      <c r="B138" s="209">
        <v>304</v>
      </c>
      <c r="C138" s="210" t="s">
        <v>267</v>
      </c>
      <c r="D138" s="211">
        <v>0</v>
      </c>
      <c r="E138" s="211">
        <v>0</v>
      </c>
      <c r="F138" s="211">
        <f t="shared" si="14"/>
        <v>0</v>
      </c>
      <c r="G138" s="211">
        <v>0</v>
      </c>
      <c r="H138" s="211">
        <v>0</v>
      </c>
      <c r="I138" s="211">
        <f t="shared" si="15"/>
        <v>0</v>
      </c>
      <c r="J138" s="211"/>
      <c r="K138" s="212"/>
      <c r="L138" s="211">
        <f t="shared" si="12"/>
        <v>0</v>
      </c>
      <c r="M138" s="211"/>
      <c r="N138" s="211">
        <f t="shared" si="16"/>
        <v>0</v>
      </c>
      <c r="O138" s="211">
        <f t="shared" si="13"/>
        <v>0</v>
      </c>
      <c r="P138" s="211">
        <f t="shared" si="17"/>
        <v>0</v>
      </c>
      <c r="Q138" s="213"/>
      <c r="R138" s="214"/>
      <c r="S138" s="214"/>
      <c r="T138" s="214"/>
      <c r="U138" s="214"/>
      <c r="V138" s="214"/>
      <c r="W138" s="214"/>
      <c r="X138" s="214"/>
      <c r="Y138" s="214"/>
      <c r="Z138" s="214"/>
      <c r="AA138" s="214"/>
      <c r="AB138" s="214"/>
      <c r="AC138" s="214"/>
      <c r="AD138" s="214"/>
      <c r="AE138" s="214"/>
      <c r="AF138" s="214"/>
      <c r="AG138" s="214"/>
      <c r="AH138" s="214"/>
      <c r="AI138" s="214"/>
      <c r="AJ138" s="214"/>
      <c r="AK138" s="214"/>
      <c r="AL138" s="214"/>
      <c r="AM138" s="214"/>
      <c r="AN138" s="214"/>
      <c r="AO138" s="214"/>
      <c r="AP138" s="214"/>
      <c r="AQ138" s="214"/>
      <c r="AR138" s="214"/>
      <c r="AS138" s="214"/>
      <c r="AT138" s="214"/>
      <c r="AU138" s="214"/>
      <c r="AV138" s="214"/>
      <c r="AW138" s="214"/>
      <c r="AX138" s="214"/>
      <c r="AY138" s="214"/>
      <c r="AZ138" s="214"/>
      <c r="BA138" s="214"/>
      <c r="BB138" s="214"/>
      <c r="BC138" s="214"/>
      <c r="BD138" s="214"/>
      <c r="BE138" s="214"/>
      <c r="BF138" s="214"/>
      <c r="BG138" s="214"/>
      <c r="BH138" s="214"/>
      <c r="BI138" s="214"/>
      <c r="BJ138" s="214"/>
      <c r="BK138" s="214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214"/>
      <c r="CC138" s="214"/>
      <c r="CD138" s="214"/>
      <c r="CE138" s="214"/>
      <c r="CF138" s="214"/>
      <c r="CG138" s="214"/>
      <c r="CH138" s="214"/>
      <c r="CI138" s="214"/>
      <c r="CJ138" s="214"/>
      <c r="CK138" s="214"/>
      <c r="CL138" s="214"/>
      <c r="CM138" s="214"/>
      <c r="CN138" s="214"/>
      <c r="CO138" s="214"/>
      <c r="CP138" s="214"/>
      <c r="CQ138" s="214"/>
      <c r="CR138" s="214"/>
      <c r="CS138" s="214"/>
      <c r="CT138" s="214"/>
      <c r="CU138" s="214"/>
      <c r="CV138" s="214"/>
      <c r="CW138" s="214"/>
      <c r="CX138" s="214"/>
      <c r="CY138" s="214"/>
      <c r="CZ138" s="214"/>
      <c r="DA138" s="214"/>
      <c r="DB138" s="214"/>
      <c r="DC138" s="214"/>
      <c r="DD138" s="214"/>
      <c r="DE138" s="214"/>
      <c r="DF138" s="214"/>
      <c r="DG138" s="214"/>
      <c r="DH138" s="214"/>
      <c r="DI138" s="214"/>
      <c r="DJ138" s="214"/>
      <c r="DK138" s="214"/>
      <c r="DL138" s="214"/>
      <c r="DM138" s="214"/>
      <c r="DN138" s="214"/>
      <c r="DO138" s="214"/>
      <c r="DP138" s="214"/>
      <c r="DQ138" s="214"/>
      <c r="DR138" s="214"/>
      <c r="DS138" s="214"/>
      <c r="DT138" s="214"/>
      <c r="DU138" s="214"/>
      <c r="DV138" s="214"/>
      <c r="DW138" s="214"/>
      <c r="DX138" s="214"/>
      <c r="DY138" s="214"/>
      <c r="DZ138" s="214"/>
      <c r="EA138" s="214"/>
      <c r="EB138" s="214"/>
      <c r="EC138" s="214"/>
    </row>
    <row r="139" spans="1:133" s="66" customFormat="1" hidden="1" x14ac:dyDescent="0.2">
      <c r="A139" s="208">
        <v>7937</v>
      </c>
      <c r="B139" s="209">
        <v>305</v>
      </c>
      <c r="C139" s="210" t="s">
        <v>268</v>
      </c>
      <c r="D139" s="211">
        <v>0</v>
      </c>
      <c r="E139" s="211">
        <v>0</v>
      </c>
      <c r="F139" s="211">
        <f t="shared" si="14"/>
        <v>0</v>
      </c>
      <c r="G139" s="211">
        <v>0</v>
      </c>
      <c r="H139" s="211">
        <v>0</v>
      </c>
      <c r="I139" s="211">
        <f t="shared" si="15"/>
        <v>0</v>
      </c>
      <c r="J139" s="211"/>
      <c r="K139" s="212"/>
      <c r="L139" s="211">
        <f t="shared" si="12"/>
        <v>0</v>
      </c>
      <c r="M139" s="211"/>
      <c r="N139" s="211">
        <f t="shared" si="16"/>
        <v>0</v>
      </c>
      <c r="O139" s="211">
        <f t="shared" si="13"/>
        <v>0</v>
      </c>
      <c r="P139" s="211">
        <f t="shared" si="17"/>
        <v>0</v>
      </c>
      <c r="Q139" s="213"/>
      <c r="R139" s="214"/>
      <c r="S139" s="214"/>
      <c r="T139" s="214"/>
      <c r="U139" s="214"/>
      <c r="V139" s="214"/>
      <c r="W139" s="214"/>
      <c r="X139" s="214"/>
      <c r="Y139" s="214"/>
      <c r="Z139" s="214"/>
      <c r="AA139" s="214"/>
      <c r="AB139" s="214"/>
      <c r="AC139" s="214"/>
      <c r="AD139" s="214"/>
      <c r="AE139" s="214"/>
      <c r="AF139" s="214"/>
      <c r="AG139" s="214"/>
      <c r="AH139" s="214"/>
      <c r="AI139" s="214"/>
      <c r="AJ139" s="214"/>
      <c r="AK139" s="214"/>
      <c r="AL139" s="214"/>
      <c r="AM139" s="214"/>
      <c r="AN139" s="214"/>
      <c r="AO139" s="214"/>
      <c r="AP139" s="214"/>
      <c r="AQ139" s="214"/>
      <c r="AR139" s="214"/>
      <c r="AS139" s="214"/>
      <c r="AT139" s="214"/>
      <c r="AU139" s="214"/>
      <c r="AV139" s="214"/>
      <c r="AW139" s="214"/>
      <c r="AX139" s="214"/>
      <c r="AY139" s="214"/>
      <c r="AZ139" s="214"/>
      <c r="BA139" s="214"/>
      <c r="BB139" s="214"/>
      <c r="BC139" s="214"/>
      <c r="BD139" s="214"/>
      <c r="BE139" s="214"/>
      <c r="BF139" s="214"/>
      <c r="BG139" s="214"/>
      <c r="BH139" s="214"/>
      <c r="BI139" s="214"/>
      <c r="BJ139" s="214"/>
      <c r="BK139" s="214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214"/>
      <c r="CD139" s="214"/>
      <c r="CE139" s="214"/>
      <c r="CF139" s="214"/>
      <c r="CG139" s="214"/>
      <c r="CH139" s="214"/>
      <c r="CI139" s="214"/>
      <c r="CJ139" s="214"/>
      <c r="CK139" s="214"/>
      <c r="CL139" s="214"/>
      <c r="CM139" s="214"/>
      <c r="CN139" s="214"/>
      <c r="CO139" s="214"/>
      <c r="CP139" s="214"/>
      <c r="CQ139" s="214"/>
      <c r="CR139" s="214"/>
      <c r="CS139" s="214"/>
      <c r="CT139" s="214"/>
      <c r="CU139" s="214"/>
      <c r="CV139" s="214"/>
      <c r="CW139" s="214"/>
      <c r="CX139" s="214"/>
      <c r="CY139" s="214"/>
      <c r="CZ139" s="214"/>
      <c r="DA139" s="214"/>
      <c r="DB139" s="214"/>
      <c r="DC139" s="214"/>
      <c r="DD139" s="214"/>
      <c r="DE139" s="214"/>
      <c r="DF139" s="214"/>
      <c r="DG139" s="214"/>
      <c r="DH139" s="214"/>
      <c r="DI139" s="214"/>
      <c r="DJ139" s="214"/>
      <c r="DK139" s="214"/>
      <c r="DL139" s="214"/>
      <c r="DM139" s="214"/>
      <c r="DN139" s="214"/>
      <c r="DO139" s="214"/>
      <c r="DP139" s="214"/>
      <c r="DQ139" s="214"/>
      <c r="DR139" s="214"/>
      <c r="DS139" s="214"/>
      <c r="DT139" s="214"/>
      <c r="DU139" s="214"/>
      <c r="DV139" s="214"/>
      <c r="DW139" s="214"/>
      <c r="DX139" s="214"/>
      <c r="DY139" s="214"/>
      <c r="DZ139" s="214"/>
      <c r="EA139" s="214"/>
      <c r="EB139" s="214"/>
      <c r="EC139" s="214"/>
    </row>
    <row r="140" spans="1:133" s="66" customFormat="1" hidden="1" x14ac:dyDescent="0.2">
      <c r="A140" s="208">
        <v>7937</v>
      </c>
      <c r="B140" s="209">
        <v>307</v>
      </c>
      <c r="C140" s="210" t="s">
        <v>269</v>
      </c>
      <c r="D140" s="211">
        <v>0</v>
      </c>
      <c r="E140" s="211">
        <v>0</v>
      </c>
      <c r="F140" s="211">
        <f t="shared" si="14"/>
        <v>0</v>
      </c>
      <c r="G140" s="211">
        <v>0</v>
      </c>
      <c r="H140" s="211">
        <v>0</v>
      </c>
      <c r="I140" s="211">
        <f t="shared" si="15"/>
        <v>0</v>
      </c>
      <c r="J140" s="211"/>
      <c r="K140" s="212"/>
      <c r="L140" s="211">
        <f t="shared" si="12"/>
        <v>0</v>
      </c>
      <c r="M140" s="211"/>
      <c r="N140" s="211">
        <f t="shared" si="16"/>
        <v>0</v>
      </c>
      <c r="O140" s="211">
        <f t="shared" si="13"/>
        <v>0</v>
      </c>
      <c r="P140" s="211">
        <f t="shared" si="17"/>
        <v>0</v>
      </c>
      <c r="Q140" s="213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14"/>
      <c r="AD140" s="214"/>
      <c r="AE140" s="214"/>
      <c r="AF140" s="214"/>
      <c r="AG140" s="214"/>
      <c r="AH140" s="214"/>
      <c r="AI140" s="214"/>
      <c r="AJ140" s="214"/>
      <c r="AK140" s="214"/>
      <c r="AL140" s="214"/>
      <c r="AM140" s="214"/>
      <c r="AN140" s="214"/>
      <c r="AO140" s="214"/>
      <c r="AP140" s="214"/>
      <c r="AQ140" s="214"/>
      <c r="AR140" s="214"/>
      <c r="AS140" s="214"/>
      <c r="AT140" s="214"/>
      <c r="AU140" s="214"/>
      <c r="AV140" s="214"/>
      <c r="AW140" s="214"/>
      <c r="AX140" s="214"/>
      <c r="AY140" s="214"/>
      <c r="AZ140" s="214"/>
      <c r="BA140" s="214"/>
      <c r="BB140" s="214"/>
      <c r="BC140" s="214"/>
      <c r="BD140" s="214"/>
      <c r="BE140" s="214"/>
      <c r="BF140" s="214"/>
      <c r="BG140" s="214"/>
      <c r="BH140" s="214"/>
      <c r="BI140" s="214"/>
      <c r="BJ140" s="214"/>
      <c r="BK140" s="214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214"/>
      <c r="CD140" s="214"/>
      <c r="CE140" s="214"/>
      <c r="CF140" s="214"/>
      <c r="CG140" s="214"/>
      <c r="CH140" s="214"/>
      <c r="CI140" s="214"/>
      <c r="CJ140" s="214"/>
      <c r="CK140" s="214"/>
      <c r="CL140" s="214"/>
      <c r="CM140" s="214"/>
      <c r="CN140" s="214"/>
      <c r="CO140" s="214"/>
      <c r="CP140" s="214"/>
      <c r="CQ140" s="214"/>
      <c r="CR140" s="214"/>
      <c r="CS140" s="214"/>
      <c r="CT140" s="214"/>
      <c r="CU140" s="214"/>
      <c r="CV140" s="214"/>
      <c r="CW140" s="214"/>
      <c r="CX140" s="214"/>
      <c r="CY140" s="214"/>
      <c r="CZ140" s="214"/>
      <c r="DA140" s="214"/>
      <c r="DB140" s="214"/>
      <c r="DC140" s="214"/>
      <c r="DD140" s="214"/>
      <c r="DE140" s="214"/>
      <c r="DF140" s="214"/>
      <c r="DG140" s="214"/>
      <c r="DH140" s="214"/>
      <c r="DI140" s="214"/>
      <c r="DJ140" s="214"/>
      <c r="DK140" s="214"/>
      <c r="DL140" s="214"/>
      <c r="DM140" s="214"/>
      <c r="DN140" s="214"/>
      <c r="DO140" s="214"/>
      <c r="DP140" s="214"/>
      <c r="DQ140" s="214"/>
      <c r="DR140" s="214"/>
      <c r="DS140" s="214"/>
      <c r="DT140" s="214"/>
      <c r="DU140" s="214"/>
      <c r="DV140" s="214"/>
      <c r="DW140" s="214"/>
      <c r="DX140" s="214"/>
      <c r="DY140" s="214"/>
      <c r="DZ140" s="214"/>
      <c r="EA140" s="214"/>
      <c r="EB140" s="214"/>
      <c r="EC140" s="214"/>
    </row>
    <row r="141" spans="1:133" s="66" customFormat="1" hidden="1" x14ac:dyDescent="0.2">
      <c r="A141" s="208">
        <v>7937</v>
      </c>
      <c r="B141" s="209">
        <v>308</v>
      </c>
      <c r="C141" s="210" t="s">
        <v>270</v>
      </c>
      <c r="D141" s="211">
        <v>0</v>
      </c>
      <c r="E141" s="211">
        <v>0</v>
      </c>
      <c r="F141" s="211">
        <f t="shared" si="14"/>
        <v>0</v>
      </c>
      <c r="G141" s="211">
        <v>0</v>
      </c>
      <c r="H141" s="211">
        <v>0</v>
      </c>
      <c r="I141" s="211">
        <f t="shared" si="15"/>
        <v>0</v>
      </c>
      <c r="J141" s="211"/>
      <c r="K141" s="212"/>
      <c r="L141" s="211">
        <f t="shared" si="12"/>
        <v>0</v>
      </c>
      <c r="M141" s="211"/>
      <c r="N141" s="211">
        <f t="shared" si="16"/>
        <v>0</v>
      </c>
      <c r="O141" s="211">
        <f t="shared" si="13"/>
        <v>0</v>
      </c>
      <c r="P141" s="211">
        <f t="shared" si="17"/>
        <v>0</v>
      </c>
      <c r="Q141" s="213"/>
      <c r="R141" s="214"/>
      <c r="S141" s="214"/>
      <c r="T141" s="214"/>
      <c r="U141" s="214"/>
      <c r="V141" s="214"/>
      <c r="W141" s="214"/>
      <c r="X141" s="214"/>
      <c r="Y141" s="214"/>
      <c r="Z141" s="214"/>
      <c r="AA141" s="214"/>
      <c r="AB141" s="214"/>
      <c r="AC141" s="214"/>
      <c r="AD141" s="214"/>
      <c r="AE141" s="214"/>
      <c r="AF141" s="214"/>
      <c r="AG141" s="214"/>
      <c r="AH141" s="214"/>
      <c r="AI141" s="214"/>
      <c r="AJ141" s="214"/>
      <c r="AK141" s="214"/>
      <c r="AL141" s="214"/>
      <c r="AM141" s="214"/>
      <c r="AN141" s="214"/>
      <c r="AO141" s="214"/>
      <c r="AP141" s="214"/>
      <c r="AQ141" s="214"/>
      <c r="AR141" s="214"/>
      <c r="AS141" s="214"/>
      <c r="AT141" s="214"/>
      <c r="AU141" s="214"/>
      <c r="AV141" s="214"/>
      <c r="AW141" s="214"/>
      <c r="AX141" s="214"/>
      <c r="AY141" s="214"/>
      <c r="AZ141" s="214"/>
      <c r="BA141" s="214"/>
      <c r="BB141" s="214"/>
      <c r="BC141" s="214"/>
      <c r="BD141" s="214"/>
      <c r="BE141" s="214"/>
      <c r="BF141" s="214"/>
      <c r="BG141" s="214"/>
      <c r="BH141" s="214"/>
      <c r="BI141" s="214"/>
      <c r="BJ141" s="214"/>
      <c r="BK141" s="214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214"/>
      <c r="CB141" s="214"/>
      <c r="CC141" s="214"/>
      <c r="CD141" s="214"/>
      <c r="CE141" s="214"/>
      <c r="CF141" s="214"/>
      <c r="CG141" s="214"/>
      <c r="CH141" s="214"/>
      <c r="CI141" s="214"/>
      <c r="CJ141" s="214"/>
      <c r="CK141" s="214"/>
      <c r="CL141" s="214"/>
      <c r="CM141" s="214"/>
      <c r="CN141" s="214"/>
      <c r="CO141" s="214"/>
      <c r="CP141" s="214"/>
      <c r="CQ141" s="214"/>
      <c r="CR141" s="214"/>
      <c r="CS141" s="214"/>
      <c r="CT141" s="214"/>
      <c r="CU141" s="214"/>
      <c r="CV141" s="214"/>
      <c r="CW141" s="214"/>
      <c r="CX141" s="214"/>
      <c r="CY141" s="214"/>
      <c r="CZ141" s="214"/>
      <c r="DA141" s="214"/>
      <c r="DB141" s="214"/>
      <c r="DC141" s="214"/>
      <c r="DD141" s="214"/>
      <c r="DE141" s="214"/>
      <c r="DF141" s="214"/>
      <c r="DG141" s="214"/>
      <c r="DH141" s="214"/>
      <c r="DI141" s="214"/>
      <c r="DJ141" s="214"/>
      <c r="DK141" s="214"/>
      <c r="DL141" s="214"/>
      <c r="DM141" s="214"/>
      <c r="DN141" s="214"/>
      <c r="DO141" s="214"/>
      <c r="DP141" s="214"/>
      <c r="DQ141" s="214"/>
      <c r="DR141" s="214"/>
      <c r="DS141" s="214"/>
      <c r="DT141" s="214"/>
      <c r="DU141" s="214"/>
      <c r="DV141" s="214"/>
      <c r="DW141" s="214"/>
      <c r="DX141" s="214"/>
      <c r="DY141" s="214"/>
      <c r="DZ141" s="214"/>
      <c r="EA141" s="214"/>
      <c r="EB141" s="214"/>
      <c r="EC141" s="214"/>
    </row>
    <row r="142" spans="1:133" s="66" customFormat="1" hidden="1" x14ac:dyDescent="0.2">
      <c r="A142" s="208">
        <v>7937</v>
      </c>
      <c r="B142" s="209">
        <v>400</v>
      </c>
      <c r="C142" s="210" t="s">
        <v>271</v>
      </c>
      <c r="D142" s="211">
        <v>0</v>
      </c>
      <c r="E142" s="211">
        <v>0</v>
      </c>
      <c r="F142" s="211">
        <f t="shared" si="14"/>
        <v>0</v>
      </c>
      <c r="G142" s="211">
        <v>0</v>
      </c>
      <c r="H142" s="211">
        <v>0</v>
      </c>
      <c r="I142" s="211">
        <f t="shared" si="15"/>
        <v>0</v>
      </c>
      <c r="J142" s="211"/>
      <c r="K142" s="212"/>
      <c r="L142" s="211">
        <f t="shared" si="12"/>
        <v>0</v>
      </c>
      <c r="M142" s="211"/>
      <c r="N142" s="211">
        <f t="shared" si="16"/>
        <v>0</v>
      </c>
      <c r="O142" s="211">
        <f t="shared" si="13"/>
        <v>0</v>
      </c>
      <c r="P142" s="211">
        <f t="shared" si="17"/>
        <v>0</v>
      </c>
      <c r="Q142" s="213"/>
      <c r="R142" s="214"/>
      <c r="S142" s="214"/>
      <c r="T142" s="214"/>
      <c r="U142" s="214"/>
      <c r="V142" s="214"/>
      <c r="W142" s="214"/>
      <c r="X142" s="214"/>
      <c r="Y142" s="214"/>
      <c r="Z142" s="214"/>
      <c r="AA142" s="214"/>
      <c r="AB142" s="214"/>
      <c r="AC142" s="214"/>
      <c r="AD142" s="214"/>
      <c r="AE142" s="214"/>
      <c r="AF142" s="214"/>
      <c r="AG142" s="214"/>
      <c r="AH142" s="214"/>
      <c r="AI142" s="214"/>
      <c r="AJ142" s="214"/>
      <c r="AK142" s="214"/>
      <c r="AL142" s="214"/>
      <c r="AM142" s="214"/>
      <c r="AN142" s="214"/>
      <c r="AO142" s="214"/>
      <c r="AP142" s="214"/>
      <c r="AQ142" s="214"/>
      <c r="AR142" s="214"/>
      <c r="AS142" s="214"/>
      <c r="AT142" s="214"/>
      <c r="AU142" s="214"/>
      <c r="AV142" s="214"/>
      <c r="AW142" s="214"/>
      <c r="AX142" s="214"/>
      <c r="AY142" s="214"/>
      <c r="AZ142" s="214"/>
      <c r="BA142" s="214"/>
      <c r="BB142" s="214"/>
      <c r="BC142" s="214"/>
      <c r="BD142" s="214"/>
      <c r="BE142" s="214"/>
      <c r="BF142" s="214"/>
      <c r="BG142" s="214"/>
      <c r="BH142" s="214"/>
      <c r="BI142" s="214"/>
      <c r="BJ142" s="214"/>
      <c r="BK142" s="214"/>
      <c r="BL142" s="214"/>
      <c r="BM142" s="214"/>
      <c r="BN142" s="214"/>
      <c r="BO142" s="214"/>
      <c r="BP142" s="214"/>
      <c r="BQ142" s="214"/>
      <c r="BR142" s="214"/>
      <c r="BS142" s="214"/>
      <c r="BT142" s="214"/>
      <c r="BU142" s="214"/>
      <c r="BV142" s="214"/>
      <c r="BW142" s="214"/>
      <c r="BX142" s="214"/>
      <c r="BY142" s="214"/>
      <c r="BZ142" s="214"/>
      <c r="CA142" s="214"/>
      <c r="CB142" s="214"/>
      <c r="CC142" s="214"/>
      <c r="CD142" s="214"/>
      <c r="CE142" s="214"/>
      <c r="CF142" s="214"/>
      <c r="CG142" s="214"/>
      <c r="CH142" s="214"/>
      <c r="CI142" s="214"/>
      <c r="CJ142" s="214"/>
      <c r="CK142" s="214"/>
      <c r="CL142" s="214"/>
      <c r="CM142" s="214"/>
      <c r="CN142" s="214"/>
      <c r="CO142" s="214"/>
      <c r="CP142" s="214"/>
      <c r="CQ142" s="214"/>
      <c r="CR142" s="214"/>
      <c r="CS142" s="214"/>
      <c r="CT142" s="214"/>
      <c r="CU142" s="214"/>
      <c r="CV142" s="214"/>
      <c r="CW142" s="214"/>
      <c r="CX142" s="214"/>
      <c r="CY142" s="214"/>
      <c r="CZ142" s="214"/>
      <c r="DA142" s="214"/>
      <c r="DB142" s="214"/>
      <c r="DC142" s="214"/>
      <c r="DD142" s="214"/>
      <c r="DE142" s="214"/>
      <c r="DF142" s="214"/>
      <c r="DG142" s="214"/>
      <c r="DH142" s="214"/>
      <c r="DI142" s="214"/>
      <c r="DJ142" s="214"/>
      <c r="DK142" s="214"/>
      <c r="DL142" s="214"/>
      <c r="DM142" s="214"/>
      <c r="DN142" s="214"/>
      <c r="DO142" s="214"/>
      <c r="DP142" s="214"/>
      <c r="DQ142" s="214"/>
      <c r="DR142" s="214"/>
      <c r="DS142" s="214"/>
      <c r="DT142" s="214"/>
      <c r="DU142" s="214"/>
      <c r="DV142" s="214"/>
      <c r="DW142" s="214"/>
      <c r="DX142" s="214"/>
      <c r="DY142" s="214"/>
      <c r="DZ142" s="214"/>
      <c r="EA142" s="214"/>
      <c r="EB142" s="214"/>
      <c r="EC142" s="214"/>
    </row>
    <row r="143" spans="1:133" s="66" customFormat="1" hidden="1" x14ac:dyDescent="0.2">
      <c r="A143" s="208">
        <v>7937</v>
      </c>
      <c r="B143" s="209">
        <v>402</v>
      </c>
      <c r="C143" s="210" t="s">
        <v>272</v>
      </c>
      <c r="D143" s="211">
        <v>0</v>
      </c>
      <c r="E143" s="211">
        <v>0</v>
      </c>
      <c r="F143" s="211">
        <f t="shared" si="14"/>
        <v>0</v>
      </c>
      <c r="G143" s="211">
        <v>0</v>
      </c>
      <c r="H143" s="211">
        <v>0</v>
      </c>
      <c r="I143" s="211">
        <f t="shared" si="15"/>
        <v>0</v>
      </c>
      <c r="J143" s="211"/>
      <c r="K143" s="212"/>
      <c r="L143" s="211">
        <f t="shared" si="12"/>
        <v>0</v>
      </c>
      <c r="M143" s="211"/>
      <c r="N143" s="211">
        <f t="shared" si="16"/>
        <v>0</v>
      </c>
      <c r="O143" s="211">
        <f t="shared" si="13"/>
        <v>0</v>
      </c>
      <c r="P143" s="211">
        <f t="shared" si="17"/>
        <v>0</v>
      </c>
      <c r="Q143" s="213"/>
      <c r="R143" s="214"/>
      <c r="S143" s="214"/>
      <c r="T143" s="214"/>
      <c r="U143" s="214"/>
      <c r="V143" s="214"/>
      <c r="W143" s="214"/>
      <c r="X143" s="214"/>
      <c r="Y143" s="214"/>
      <c r="Z143" s="214"/>
      <c r="AA143" s="214"/>
      <c r="AB143" s="214"/>
      <c r="AC143" s="214"/>
      <c r="AD143" s="214"/>
      <c r="AE143" s="214"/>
      <c r="AF143" s="214"/>
      <c r="AG143" s="214"/>
      <c r="AH143" s="214"/>
      <c r="AI143" s="214"/>
      <c r="AJ143" s="214"/>
      <c r="AK143" s="214"/>
      <c r="AL143" s="214"/>
      <c r="AM143" s="214"/>
      <c r="AN143" s="214"/>
      <c r="AO143" s="214"/>
      <c r="AP143" s="214"/>
      <c r="AQ143" s="214"/>
      <c r="AR143" s="214"/>
      <c r="AS143" s="214"/>
      <c r="AT143" s="214"/>
      <c r="AU143" s="214"/>
      <c r="AV143" s="214"/>
      <c r="AW143" s="214"/>
      <c r="AX143" s="214"/>
      <c r="AY143" s="214"/>
      <c r="AZ143" s="214"/>
      <c r="BA143" s="214"/>
      <c r="BB143" s="214"/>
      <c r="BC143" s="214"/>
      <c r="BD143" s="214"/>
      <c r="BE143" s="214"/>
      <c r="BF143" s="214"/>
      <c r="BG143" s="214"/>
      <c r="BH143" s="214"/>
      <c r="BI143" s="214"/>
      <c r="BJ143" s="214"/>
      <c r="BK143" s="214"/>
      <c r="BL143" s="214"/>
      <c r="BM143" s="214"/>
      <c r="BN143" s="214"/>
      <c r="BO143" s="214"/>
      <c r="BP143" s="214"/>
      <c r="BQ143" s="214"/>
      <c r="BR143" s="214"/>
      <c r="BS143" s="214"/>
      <c r="BT143" s="214"/>
      <c r="BU143" s="214"/>
      <c r="BV143" s="214"/>
      <c r="BW143" s="214"/>
      <c r="BX143" s="214"/>
      <c r="BY143" s="214"/>
      <c r="BZ143" s="214"/>
      <c r="CA143" s="214"/>
      <c r="CB143" s="214"/>
      <c r="CC143" s="214"/>
      <c r="CD143" s="214"/>
      <c r="CE143" s="214"/>
      <c r="CF143" s="214"/>
      <c r="CG143" s="214"/>
      <c r="CH143" s="214"/>
      <c r="CI143" s="214"/>
      <c r="CJ143" s="214"/>
      <c r="CK143" s="214"/>
      <c r="CL143" s="214"/>
      <c r="CM143" s="214"/>
      <c r="CN143" s="214"/>
      <c r="CO143" s="214"/>
      <c r="CP143" s="214"/>
      <c r="CQ143" s="214"/>
      <c r="CR143" s="214"/>
      <c r="CS143" s="214"/>
      <c r="CT143" s="214"/>
      <c r="CU143" s="214"/>
      <c r="CV143" s="214"/>
      <c r="CW143" s="214"/>
      <c r="CX143" s="214"/>
      <c r="CY143" s="214"/>
      <c r="CZ143" s="214"/>
      <c r="DA143" s="214"/>
      <c r="DB143" s="214"/>
      <c r="DC143" s="214"/>
      <c r="DD143" s="214"/>
      <c r="DE143" s="214"/>
      <c r="DF143" s="214"/>
      <c r="DG143" s="214"/>
      <c r="DH143" s="214"/>
      <c r="DI143" s="214"/>
      <c r="DJ143" s="214"/>
      <c r="DK143" s="214"/>
      <c r="DL143" s="214"/>
      <c r="DM143" s="214"/>
      <c r="DN143" s="214"/>
      <c r="DO143" s="214"/>
      <c r="DP143" s="214"/>
      <c r="DQ143" s="214"/>
      <c r="DR143" s="214"/>
      <c r="DS143" s="214"/>
      <c r="DT143" s="214"/>
      <c r="DU143" s="214"/>
      <c r="DV143" s="214"/>
      <c r="DW143" s="214"/>
      <c r="DX143" s="214"/>
      <c r="DY143" s="214"/>
      <c r="DZ143" s="214"/>
      <c r="EA143" s="214"/>
      <c r="EB143" s="214"/>
      <c r="EC143" s="214"/>
    </row>
    <row r="144" spans="1:133" s="66" customFormat="1" hidden="1" x14ac:dyDescent="0.2">
      <c r="A144" s="208">
        <v>7937</v>
      </c>
      <c r="B144" s="209">
        <v>403</v>
      </c>
      <c r="C144" s="210" t="s">
        <v>273</v>
      </c>
      <c r="D144" s="211">
        <v>0</v>
      </c>
      <c r="E144" s="211">
        <v>0</v>
      </c>
      <c r="F144" s="211">
        <f t="shared" si="14"/>
        <v>0</v>
      </c>
      <c r="G144" s="211">
        <v>0</v>
      </c>
      <c r="H144" s="211">
        <v>0</v>
      </c>
      <c r="I144" s="211">
        <f t="shared" si="15"/>
        <v>0</v>
      </c>
      <c r="J144" s="211"/>
      <c r="K144" s="212"/>
      <c r="L144" s="211">
        <f t="shared" si="12"/>
        <v>0</v>
      </c>
      <c r="M144" s="211"/>
      <c r="N144" s="211">
        <f t="shared" si="16"/>
        <v>0</v>
      </c>
      <c r="O144" s="211">
        <f t="shared" si="13"/>
        <v>0</v>
      </c>
      <c r="P144" s="211">
        <f t="shared" si="17"/>
        <v>0</v>
      </c>
      <c r="Q144" s="213"/>
      <c r="R144" s="214"/>
      <c r="S144" s="214"/>
      <c r="T144" s="214"/>
      <c r="U144" s="214"/>
      <c r="V144" s="214"/>
      <c r="W144" s="214"/>
      <c r="X144" s="214"/>
      <c r="Y144" s="214"/>
      <c r="Z144" s="214"/>
      <c r="AA144" s="214"/>
      <c r="AB144" s="214"/>
      <c r="AC144" s="214"/>
      <c r="AD144" s="214"/>
      <c r="AE144" s="214"/>
      <c r="AF144" s="214"/>
      <c r="AG144" s="214"/>
      <c r="AH144" s="214"/>
      <c r="AI144" s="214"/>
      <c r="AJ144" s="214"/>
      <c r="AK144" s="214"/>
      <c r="AL144" s="214"/>
      <c r="AM144" s="214"/>
      <c r="AN144" s="214"/>
      <c r="AO144" s="214"/>
      <c r="AP144" s="214"/>
      <c r="AQ144" s="214"/>
      <c r="AR144" s="214"/>
      <c r="AS144" s="214"/>
      <c r="AT144" s="214"/>
      <c r="AU144" s="214"/>
      <c r="AV144" s="214"/>
      <c r="AW144" s="214"/>
      <c r="AX144" s="214"/>
      <c r="AY144" s="214"/>
      <c r="AZ144" s="214"/>
      <c r="BA144" s="214"/>
      <c r="BB144" s="214"/>
      <c r="BC144" s="214"/>
      <c r="BD144" s="214"/>
      <c r="BE144" s="214"/>
      <c r="BF144" s="214"/>
      <c r="BG144" s="214"/>
      <c r="BH144" s="214"/>
      <c r="BI144" s="214"/>
      <c r="BJ144" s="214"/>
      <c r="BK144" s="214"/>
      <c r="BL144" s="214"/>
      <c r="BM144" s="214"/>
      <c r="BN144" s="214"/>
      <c r="BO144" s="214"/>
      <c r="BP144" s="214"/>
      <c r="BQ144" s="214"/>
      <c r="BR144" s="214"/>
      <c r="BS144" s="214"/>
      <c r="BT144" s="214"/>
      <c r="BU144" s="214"/>
      <c r="BV144" s="214"/>
      <c r="BW144" s="214"/>
      <c r="BX144" s="214"/>
      <c r="BY144" s="214"/>
      <c r="BZ144" s="214"/>
      <c r="CA144" s="214"/>
      <c r="CB144" s="214"/>
      <c r="CC144" s="214"/>
      <c r="CD144" s="214"/>
      <c r="CE144" s="214"/>
      <c r="CF144" s="214"/>
      <c r="CG144" s="214"/>
      <c r="CH144" s="214"/>
      <c r="CI144" s="214"/>
      <c r="CJ144" s="214"/>
      <c r="CK144" s="214"/>
      <c r="CL144" s="214"/>
      <c r="CM144" s="214"/>
      <c r="CN144" s="214"/>
      <c r="CO144" s="214"/>
      <c r="CP144" s="214"/>
      <c r="CQ144" s="214"/>
      <c r="CR144" s="214"/>
      <c r="CS144" s="214"/>
      <c r="CT144" s="214"/>
      <c r="CU144" s="214"/>
      <c r="CV144" s="214"/>
      <c r="CW144" s="214"/>
      <c r="CX144" s="214"/>
      <c r="CY144" s="214"/>
      <c r="CZ144" s="214"/>
      <c r="DA144" s="214"/>
      <c r="DB144" s="214"/>
      <c r="DC144" s="214"/>
      <c r="DD144" s="214"/>
      <c r="DE144" s="214"/>
      <c r="DF144" s="214"/>
      <c r="DG144" s="214"/>
      <c r="DH144" s="214"/>
      <c r="DI144" s="214"/>
      <c r="DJ144" s="214"/>
      <c r="DK144" s="214"/>
      <c r="DL144" s="214"/>
      <c r="DM144" s="214"/>
      <c r="DN144" s="214"/>
      <c r="DO144" s="214"/>
      <c r="DP144" s="214"/>
      <c r="DQ144" s="214"/>
      <c r="DR144" s="214"/>
      <c r="DS144" s="214"/>
      <c r="DT144" s="214"/>
      <c r="DU144" s="214"/>
      <c r="DV144" s="214"/>
      <c r="DW144" s="214"/>
      <c r="DX144" s="214"/>
      <c r="DY144" s="214"/>
      <c r="DZ144" s="214"/>
      <c r="EA144" s="214"/>
      <c r="EB144" s="214"/>
      <c r="EC144" s="214"/>
    </row>
    <row r="145" spans="1:133" s="66" customFormat="1" hidden="1" x14ac:dyDescent="0.2">
      <c r="A145" s="208">
        <v>7937</v>
      </c>
      <c r="B145" s="209">
        <v>404</v>
      </c>
      <c r="C145" s="210" t="s">
        <v>274</v>
      </c>
      <c r="D145" s="211">
        <v>0</v>
      </c>
      <c r="E145" s="211">
        <v>0</v>
      </c>
      <c r="F145" s="211">
        <f t="shared" si="14"/>
        <v>0</v>
      </c>
      <c r="G145" s="211">
        <v>0</v>
      </c>
      <c r="H145" s="211">
        <v>0</v>
      </c>
      <c r="I145" s="211">
        <f t="shared" si="15"/>
        <v>0</v>
      </c>
      <c r="J145" s="211"/>
      <c r="K145" s="212"/>
      <c r="L145" s="211">
        <f t="shared" si="12"/>
        <v>0</v>
      </c>
      <c r="M145" s="211"/>
      <c r="N145" s="211">
        <f t="shared" si="16"/>
        <v>0</v>
      </c>
      <c r="O145" s="211">
        <f t="shared" si="13"/>
        <v>0</v>
      </c>
      <c r="P145" s="211">
        <f t="shared" si="17"/>
        <v>0</v>
      </c>
      <c r="Q145" s="213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14"/>
      <c r="AD145" s="214"/>
      <c r="AE145" s="214"/>
      <c r="AF145" s="214"/>
      <c r="AG145" s="214"/>
      <c r="AH145" s="214"/>
      <c r="AI145" s="214"/>
      <c r="AJ145" s="214"/>
      <c r="AK145" s="214"/>
      <c r="AL145" s="214"/>
      <c r="AM145" s="214"/>
      <c r="AN145" s="214"/>
      <c r="AO145" s="214"/>
      <c r="AP145" s="214"/>
      <c r="AQ145" s="214"/>
      <c r="AR145" s="214"/>
      <c r="AS145" s="214"/>
      <c r="AT145" s="214"/>
      <c r="AU145" s="214"/>
      <c r="AV145" s="214"/>
      <c r="AW145" s="214"/>
      <c r="AX145" s="214"/>
      <c r="AY145" s="214"/>
      <c r="AZ145" s="214"/>
      <c r="BA145" s="214"/>
      <c r="BB145" s="214"/>
      <c r="BC145" s="214"/>
      <c r="BD145" s="214"/>
      <c r="BE145" s="214"/>
      <c r="BF145" s="214"/>
      <c r="BG145" s="214"/>
      <c r="BH145" s="214"/>
      <c r="BI145" s="214"/>
      <c r="BJ145" s="214"/>
      <c r="BK145" s="214"/>
      <c r="BL145" s="214"/>
      <c r="BM145" s="214"/>
      <c r="BN145" s="214"/>
      <c r="BO145" s="214"/>
      <c r="BP145" s="214"/>
      <c r="BQ145" s="214"/>
      <c r="BR145" s="214"/>
      <c r="BS145" s="214"/>
      <c r="BT145" s="214"/>
      <c r="BU145" s="214"/>
      <c r="BV145" s="214"/>
      <c r="BW145" s="214"/>
      <c r="BX145" s="214"/>
      <c r="BY145" s="214"/>
      <c r="BZ145" s="214"/>
      <c r="CA145" s="214"/>
      <c r="CB145" s="214"/>
      <c r="CC145" s="214"/>
      <c r="CD145" s="214"/>
      <c r="CE145" s="214"/>
      <c r="CF145" s="214"/>
      <c r="CG145" s="214"/>
      <c r="CH145" s="214"/>
      <c r="CI145" s="214"/>
      <c r="CJ145" s="214"/>
      <c r="CK145" s="214"/>
      <c r="CL145" s="214"/>
      <c r="CM145" s="214"/>
      <c r="CN145" s="214"/>
      <c r="CO145" s="214"/>
      <c r="CP145" s="214"/>
      <c r="CQ145" s="214"/>
      <c r="CR145" s="214"/>
      <c r="CS145" s="214"/>
      <c r="CT145" s="214"/>
      <c r="CU145" s="214"/>
      <c r="CV145" s="214"/>
      <c r="CW145" s="214"/>
      <c r="CX145" s="214"/>
      <c r="CY145" s="214"/>
      <c r="CZ145" s="214"/>
      <c r="DA145" s="214"/>
      <c r="DB145" s="214"/>
      <c r="DC145" s="214"/>
      <c r="DD145" s="214"/>
      <c r="DE145" s="214"/>
      <c r="DF145" s="214"/>
      <c r="DG145" s="214"/>
      <c r="DH145" s="214"/>
      <c r="DI145" s="214"/>
      <c r="DJ145" s="214"/>
      <c r="DK145" s="214"/>
      <c r="DL145" s="214"/>
      <c r="DM145" s="214"/>
      <c r="DN145" s="214"/>
      <c r="DO145" s="214"/>
      <c r="DP145" s="214"/>
      <c r="DQ145" s="214"/>
      <c r="DR145" s="214"/>
      <c r="DS145" s="214"/>
      <c r="DT145" s="214"/>
      <c r="DU145" s="214"/>
      <c r="DV145" s="214"/>
      <c r="DW145" s="214"/>
      <c r="DX145" s="214"/>
      <c r="DY145" s="214"/>
      <c r="DZ145" s="214"/>
      <c r="EA145" s="214"/>
      <c r="EB145" s="214"/>
      <c r="EC145" s="214"/>
    </row>
    <row r="146" spans="1:133" s="66" customFormat="1" hidden="1" x14ac:dyDescent="0.2">
      <c r="A146" s="208">
        <v>7937</v>
      </c>
      <c r="B146" s="209">
        <v>405</v>
      </c>
      <c r="C146" s="210" t="s">
        <v>275</v>
      </c>
      <c r="D146" s="211">
        <v>0</v>
      </c>
      <c r="E146" s="211">
        <v>0</v>
      </c>
      <c r="F146" s="211">
        <f t="shared" si="14"/>
        <v>0</v>
      </c>
      <c r="G146" s="211">
        <v>0</v>
      </c>
      <c r="H146" s="211">
        <v>0</v>
      </c>
      <c r="I146" s="211">
        <f t="shared" si="15"/>
        <v>0</v>
      </c>
      <c r="J146" s="211"/>
      <c r="K146" s="212"/>
      <c r="L146" s="211">
        <f t="shared" si="12"/>
        <v>0</v>
      </c>
      <c r="M146" s="211"/>
      <c r="N146" s="211">
        <f t="shared" si="16"/>
        <v>0</v>
      </c>
      <c r="O146" s="211">
        <f t="shared" si="13"/>
        <v>0</v>
      </c>
      <c r="P146" s="211">
        <f t="shared" si="17"/>
        <v>0</v>
      </c>
      <c r="Q146" s="213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14"/>
      <c r="AD146" s="214"/>
      <c r="AE146" s="214"/>
      <c r="AF146" s="214"/>
      <c r="AG146" s="214"/>
      <c r="AH146" s="214"/>
      <c r="AI146" s="214"/>
      <c r="AJ146" s="214"/>
      <c r="AK146" s="214"/>
      <c r="AL146" s="214"/>
      <c r="AM146" s="214"/>
      <c r="AN146" s="214"/>
      <c r="AO146" s="214"/>
      <c r="AP146" s="214"/>
      <c r="AQ146" s="214"/>
      <c r="AR146" s="214"/>
      <c r="AS146" s="214"/>
      <c r="AT146" s="214"/>
      <c r="AU146" s="214"/>
      <c r="AV146" s="214"/>
      <c r="AW146" s="214"/>
      <c r="AX146" s="214"/>
      <c r="AY146" s="214"/>
      <c r="AZ146" s="214"/>
      <c r="BA146" s="214"/>
      <c r="BB146" s="214"/>
      <c r="BC146" s="214"/>
      <c r="BD146" s="214"/>
      <c r="BE146" s="214"/>
      <c r="BF146" s="214"/>
      <c r="BG146" s="214"/>
      <c r="BH146" s="214"/>
      <c r="BI146" s="214"/>
      <c r="BJ146" s="214"/>
      <c r="BK146" s="214"/>
      <c r="BL146" s="214"/>
      <c r="BM146" s="214"/>
      <c r="BN146" s="214"/>
      <c r="BO146" s="214"/>
      <c r="BP146" s="214"/>
      <c r="BQ146" s="214"/>
      <c r="BR146" s="214"/>
      <c r="BS146" s="214"/>
      <c r="BT146" s="214"/>
      <c r="BU146" s="214"/>
      <c r="BV146" s="214"/>
      <c r="BW146" s="214"/>
      <c r="BX146" s="214"/>
      <c r="BY146" s="214"/>
      <c r="BZ146" s="214"/>
      <c r="CA146" s="214"/>
      <c r="CB146" s="214"/>
      <c r="CC146" s="214"/>
      <c r="CD146" s="214"/>
      <c r="CE146" s="214"/>
      <c r="CF146" s="214"/>
      <c r="CG146" s="214"/>
      <c r="CH146" s="214"/>
      <c r="CI146" s="214"/>
      <c r="CJ146" s="214"/>
      <c r="CK146" s="214"/>
      <c r="CL146" s="214"/>
      <c r="CM146" s="214"/>
      <c r="CN146" s="214"/>
      <c r="CO146" s="214"/>
      <c r="CP146" s="214"/>
      <c r="CQ146" s="214"/>
      <c r="CR146" s="214"/>
      <c r="CS146" s="214"/>
      <c r="CT146" s="214"/>
      <c r="CU146" s="214"/>
      <c r="CV146" s="214"/>
      <c r="CW146" s="214"/>
      <c r="CX146" s="214"/>
      <c r="CY146" s="214"/>
      <c r="CZ146" s="214"/>
      <c r="DA146" s="214"/>
      <c r="DB146" s="214"/>
      <c r="DC146" s="214"/>
      <c r="DD146" s="214"/>
      <c r="DE146" s="214"/>
      <c r="DF146" s="214"/>
      <c r="DG146" s="214"/>
      <c r="DH146" s="214"/>
      <c r="DI146" s="214"/>
      <c r="DJ146" s="214"/>
      <c r="DK146" s="214"/>
      <c r="DL146" s="214"/>
      <c r="DM146" s="214"/>
      <c r="DN146" s="214"/>
      <c r="DO146" s="214"/>
      <c r="DP146" s="214"/>
      <c r="DQ146" s="214"/>
      <c r="DR146" s="214"/>
      <c r="DS146" s="214"/>
      <c r="DT146" s="214"/>
      <c r="DU146" s="214"/>
      <c r="DV146" s="214"/>
      <c r="DW146" s="214"/>
      <c r="DX146" s="214"/>
      <c r="DY146" s="214"/>
      <c r="DZ146" s="214"/>
      <c r="EA146" s="214"/>
      <c r="EB146" s="214"/>
      <c r="EC146" s="214"/>
    </row>
    <row r="147" spans="1:133" s="66" customFormat="1" hidden="1" x14ac:dyDescent="0.2">
      <c r="A147" s="208">
        <v>7937</v>
      </c>
      <c r="B147" s="209">
        <v>406</v>
      </c>
      <c r="C147" s="210" t="s">
        <v>276</v>
      </c>
      <c r="D147" s="211">
        <v>0</v>
      </c>
      <c r="E147" s="211">
        <v>0</v>
      </c>
      <c r="F147" s="211">
        <f t="shared" si="14"/>
        <v>0</v>
      </c>
      <c r="G147" s="211">
        <v>0</v>
      </c>
      <c r="H147" s="211">
        <v>0</v>
      </c>
      <c r="I147" s="211">
        <f t="shared" si="15"/>
        <v>0</v>
      </c>
      <c r="J147" s="211"/>
      <c r="K147" s="212"/>
      <c r="L147" s="211">
        <f t="shared" si="12"/>
        <v>0</v>
      </c>
      <c r="M147" s="211"/>
      <c r="N147" s="211">
        <f t="shared" si="16"/>
        <v>0</v>
      </c>
      <c r="O147" s="211">
        <f t="shared" si="13"/>
        <v>0</v>
      </c>
      <c r="P147" s="211">
        <f t="shared" si="17"/>
        <v>0</v>
      </c>
      <c r="Q147" s="213"/>
      <c r="R147" s="214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14"/>
      <c r="AD147" s="214"/>
      <c r="AE147" s="214"/>
      <c r="AF147" s="214"/>
      <c r="AG147" s="214"/>
      <c r="AH147" s="214"/>
      <c r="AI147" s="214"/>
      <c r="AJ147" s="214"/>
      <c r="AK147" s="214"/>
      <c r="AL147" s="214"/>
      <c r="AM147" s="214"/>
      <c r="AN147" s="214"/>
      <c r="AO147" s="214"/>
      <c r="AP147" s="214"/>
      <c r="AQ147" s="214"/>
      <c r="AR147" s="214"/>
      <c r="AS147" s="214"/>
      <c r="AT147" s="214"/>
      <c r="AU147" s="214"/>
      <c r="AV147" s="214"/>
      <c r="AW147" s="214"/>
      <c r="AX147" s="214"/>
      <c r="AY147" s="214"/>
      <c r="AZ147" s="214"/>
      <c r="BA147" s="214"/>
      <c r="BB147" s="214"/>
      <c r="BC147" s="214"/>
      <c r="BD147" s="214"/>
      <c r="BE147" s="214"/>
      <c r="BF147" s="214"/>
      <c r="BG147" s="214"/>
      <c r="BH147" s="214"/>
      <c r="BI147" s="214"/>
      <c r="BJ147" s="214"/>
      <c r="BK147" s="214"/>
      <c r="BL147" s="214"/>
      <c r="BM147" s="214"/>
      <c r="BN147" s="214"/>
      <c r="BO147" s="214"/>
      <c r="BP147" s="214"/>
      <c r="BQ147" s="214"/>
      <c r="BR147" s="214"/>
      <c r="BS147" s="214"/>
      <c r="BT147" s="214"/>
      <c r="BU147" s="214"/>
      <c r="BV147" s="214"/>
      <c r="BW147" s="214"/>
      <c r="BX147" s="214"/>
      <c r="BY147" s="214"/>
      <c r="BZ147" s="214"/>
      <c r="CA147" s="214"/>
      <c r="CB147" s="214"/>
      <c r="CC147" s="214"/>
      <c r="CD147" s="214"/>
      <c r="CE147" s="214"/>
      <c r="CF147" s="214"/>
      <c r="CG147" s="214"/>
      <c r="CH147" s="214"/>
      <c r="CI147" s="214"/>
      <c r="CJ147" s="214"/>
      <c r="CK147" s="214"/>
      <c r="CL147" s="214"/>
      <c r="CM147" s="214"/>
      <c r="CN147" s="214"/>
      <c r="CO147" s="214"/>
      <c r="CP147" s="214"/>
      <c r="CQ147" s="214"/>
      <c r="CR147" s="214"/>
      <c r="CS147" s="214"/>
      <c r="CT147" s="214"/>
      <c r="CU147" s="214"/>
      <c r="CV147" s="214"/>
      <c r="CW147" s="214"/>
      <c r="CX147" s="214"/>
      <c r="CY147" s="214"/>
      <c r="CZ147" s="214"/>
      <c r="DA147" s="214"/>
      <c r="DB147" s="214"/>
      <c r="DC147" s="214"/>
      <c r="DD147" s="214"/>
      <c r="DE147" s="214"/>
      <c r="DF147" s="214"/>
      <c r="DG147" s="214"/>
      <c r="DH147" s="214"/>
      <c r="DI147" s="214"/>
      <c r="DJ147" s="214"/>
      <c r="DK147" s="214"/>
      <c r="DL147" s="214"/>
      <c r="DM147" s="214"/>
      <c r="DN147" s="214"/>
      <c r="DO147" s="214"/>
      <c r="DP147" s="214"/>
      <c r="DQ147" s="214"/>
      <c r="DR147" s="214"/>
      <c r="DS147" s="214"/>
      <c r="DT147" s="214"/>
      <c r="DU147" s="214"/>
      <c r="DV147" s="214"/>
      <c r="DW147" s="214"/>
      <c r="DX147" s="214"/>
      <c r="DY147" s="214"/>
      <c r="DZ147" s="214"/>
      <c r="EA147" s="214"/>
      <c r="EB147" s="214"/>
      <c r="EC147" s="214"/>
    </row>
    <row r="148" spans="1:133" s="66" customFormat="1" hidden="1" x14ac:dyDescent="0.2">
      <c r="A148" s="208">
        <v>7937</v>
      </c>
      <c r="B148" s="209">
        <v>407</v>
      </c>
      <c r="C148" s="210" t="s">
        <v>277</v>
      </c>
      <c r="D148" s="211">
        <v>0</v>
      </c>
      <c r="E148" s="211">
        <v>0</v>
      </c>
      <c r="F148" s="211">
        <f t="shared" si="14"/>
        <v>0</v>
      </c>
      <c r="G148" s="211">
        <v>0</v>
      </c>
      <c r="H148" s="211">
        <v>0</v>
      </c>
      <c r="I148" s="211">
        <f t="shared" si="15"/>
        <v>0</v>
      </c>
      <c r="J148" s="211"/>
      <c r="K148" s="212"/>
      <c r="L148" s="211">
        <f t="shared" si="12"/>
        <v>0</v>
      </c>
      <c r="M148" s="211"/>
      <c r="N148" s="211">
        <f t="shared" si="16"/>
        <v>0</v>
      </c>
      <c r="O148" s="211">
        <f t="shared" si="13"/>
        <v>0</v>
      </c>
      <c r="P148" s="211">
        <f t="shared" si="17"/>
        <v>0</v>
      </c>
      <c r="Q148" s="213"/>
      <c r="R148" s="214"/>
      <c r="S148" s="214"/>
      <c r="T148" s="214"/>
      <c r="U148" s="214"/>
      <c r="V148" s="214"/>
      <c r="W148" s="214"/>
      <c r="X148" s="214"/>
      <c r="Y148" s="214"/>
      <c r="Z148" s="214"/>
      <c r="AA148" s="214"/>
      <c r="AB148" s="214"/>
      <c r="AC148" s="214"/>
      <c r="AD148" s="214"/>
      <c r="AE148" s="214"/>
      <c r="AF148" s="214"/>
      <c r="AG148" s="214"/>
      <c r="AH148" s="214"/>
      <c r="AI148" s="214"/>
      <c r="AJ148" s="214"/>
      <c r="AK148" s="214"/>
      <c r="AL148" s="214"/>
      <c r="AM148" s="214"/>
      <c r="AN148" s="214"/>
      <c r="AO148" s="214"/>
      <c r="AP148" s="214"/>
      <c r="AQ148" s="214"/>
      <c r="AR148" s="214"/>
      <c r="AS148" s="214"/>
      <c r="AT148" s="214"/>
      <c r="AU148" s="214"/>
      <c r="AV148" s="214"/>
      <c r="AW148" s="214"/>
      <c r="AX148" s="214"/>
      <c r="AY148" s="214"/>
      <c r="AZ148" s="214"/>
      <c r="BA148" s="214"/>
      <c r="BB148" s="214"/>
      <c r="BC148" s="214"/>
      <c r="BD148" s="214"/>
      <c r="BE148" s="214"/>
      <c r="BF148" s="214"/>
      <c r="BG148" s="214"/>
      <c r="BH148" s="214"/>
      <c r="BI148" s="214"/>
      <c r="BJ148" s="214"/>
      <c r="BK148" s="214"/>
      <c r="BL148" s="214"/>
      <c r="BM148" s="214"/>
      <c r="BN148" s="214"/>
      <c r="BO148" s="214"/>
      <c r="BP148" s="214"/>
      <c r="BQ148" s="214"/>
      <c r="BR148" s="214"/>
      <c r="BS148" s="214"/>
      <c r="BT148" s="214"/>
      <c r="BU148" s="214"/>
      <c r="BV148" s="214"/>
      <c r="BW148" s="214"/>
      <c r="BX148" s="214"/>
      <c r="BY148" s="214"/>
      <c r="BZ148" s="214"/>
      <c r="CA148" s="214"/>
      <c r="CB148" s="214"/>
      <c r="CC148" s="214"/>
      <c r="CD148" s="214"/>
      <c r="CE148" s="214"/>
      <c r="CF148" s="214"/>
      <c r="CG148" s="214"/>
      <c r="CH148" s="214"/>
      <c r="CI148" s="214"/>
      <c r="CJ148" s="214"/>
      <c r="CK148" s="214"/>
      <c r="CL148" s="214"/>
      <c r="CM148" s="214"/>
      <c r="CN148" s="214"/>
      <c r="CO148" s="214"/>
      <c r="CP148" s="214"/>
      <c r="CQ148" s="214"/>
      <c r="CR148" s="214"/>
      <c r="CS148" s="214"/>
      <c r="CT148" s="214"/>
      <c r="CU148" s="214"/>
      <c r="CV148" s="214"/>
      <c r="CW148" s="214"/>
      <c r="CX148" s="214"/>
      <c r="CY148" s="214"/>
      <c r="CZ148" s="214"/>
      <c r="DA148" s="214"/>
      <c r="DB148" s="214"/>
      <c r="DC148" s="214"/>
      <c r="DD148" s="214"/>
      <c r="DE148" s="214"/>
      <c r="DF148" s="214"/>
      <c r="DG148" s="214"/>
      <c r="DH148" s="214"/>
      <c r="DI148" s="214"/>
      <c r="DJ148" s="214"/>
      <c r="DK148" s="214"/>
      <c r="DL148" s="214"/>
      <c r="DM148" s="214"/>
      <c r="DN148" s="214"/>
      <c r="DO148" s="214"/>
      <c r="DP148" s="214"/>
      <c r="DQ148" s="214"/>
      <c r="DR148" s="214"/>
      <c r="DS148" s="214"/>
      <c r="DT148" s="214"/>
      <c r="DU148" s="214"/>
      <c r="DV148" s="214"/>
      <c r="DW148" s="214"/>
      <c r="DX148" s="214"/>
      <c r="DY148" s="214"/>
      <c r="DZ148" s="214"/>
      <c r="EA148" s="214"/>
      <c r="EB148" s="214"/>
      <c r="EC148" s="214"/>
    </row>
    <row r="149" spans="1:133" s="66" customFormat="1" hidden="1" x14ac:dyDescent="0.2">
      <c r="A149" s="208">
        <v>7937</v>
      </c>
      <c r="B149" s="209">
        <v>409</v>
      </c>
      <c r="C149" s="210" t="s">
        <v>278</v>
      </c>
      <c r="D149" s="211">
        <v>0</v>
      </c>
      <c r="E149" s="211">
        <v>0</v>
      </c>
      <c r="F149" s="211">
        <f t="shared" si="14"/>
        <v>0</v>
      </c>
      <c r="G149" s="211">
        <v>0</v>
      </c>
      <c r="H149" s="211">
        <v>0</v>
      </c>
      <c r="I149" s="211">
        <f t="shared" si="15"/>
        <v>0</v>
      </c>
      <c r="J149" s="211"/>
      <c r="K149" s="212"/>
      <c r="L149" s="211">
        <f t="shared" si="12"/>
        <v>0</v>
      </c>
      <c r="M149" s="211"/>
      <c r="N149" s="211">
        <f t="shared" si="16"/>
        <v>0</v>
      </c>
      <c r="O149" s="211">
        <f t="shared" si="13"/>
        <v>0</v>
      </c>
      <c r="P149" s="211">
        <f t="shared" si="17"/>
        <v>0</v>
      </c>
      <c r="Q149" s="213"/>
      <c r="R149" s="214"/>
      <c r="S149" s="214"/>
      <c r="T149" s="214"/>
      <c r="U149" s="214"/>
      <c r="V149" s="214"/>
      <c r="W149" s="214"/>
      <c r="X149" s="214"/>
      <c r="Y149" s="214"/>
      <c r="Z149" s="214"/>
      <c r="AA149" s="214"/>
      <c r="AB149" s="214"/>
      <c r="AC149" s="214"/>
      <c r="AD149" s="214"/>
      <c r="AE149" s="214"/>
      <c r="AF149" s="214"/>
      <c r="AG149" s="214"/>
      <c r="AH149" s="214"/>
      <c r="AI149" s="214"/>
      <c r="AJ149" s="214"/>
      <c r="AK149" s="214"/>
      <c r="AL149" s="214"/>
      <c r="AM149" s="214"/>
      <c r="AN149" s="214"/>
      <c r="AO149" s="214"/>
      <c r="AP149" s="214"/>
      <c r="AQ149" s="214"/>
      <c r="AR149" s="214"/>
      <c r="AS149" s="214"/>
      <c r="AT149" s="214"/>
      <c r="AU149" s="214"/>
      <c r="AV149" s="214"/>
      <c r="AW149" s="214"/>
      <c r="AX149" s="214"/>
      <c r="AY149" s="214"/>
      <c r="AZ149" s="214"/>
      <c r="BA149" s="214"/>
      <c r="BB149" s="214"/>
      <c r="BC149" s="214"/>
      <c r="BD149" s="214"/>
      <c r="BE149" s="214"/>
      <c r="BF149" s="214"/>
      <c r="BG149" s="214"/>
      <c r="BH149" s="214"/>
      <c r="BI149" s="214"/>
      <c r="BJ149" s="214"/>
      <c r="BK149" s="214"/>
      <c r="BL149" s="214"/>
      <c r="BM149" s="214"/>
      <c r="BN149" s="214"/>
      <c r="BO149" s="214"/>
      <c r="BP149" s="214"/>
      <c r="BQ149" s="214"/>
      <c r="BR149" s="214"/>
      <c r="BS149" s="214"/>
      <c r="BT149" s="214"/>
      <c r="BU149" s="214"/>
      <c r="BV149" s="214"/>
      <c r="BW149" s="214"/>
      <c r="BX149" s="214"/>
      <c r="BY149" s="214"/>
      <c r="BZ149" s="214"/>
      <c r="CA149" s="214"/>
      <c r="CB149" s="214"/>
      <c r="CC149" s="214"/>
      <c r="CD149" s="214"/>
      <c r="CE149" s="214"/>
      <c r="CF149" s="214"/>
      <c r="CG149" s="214"/>
      <c r="CH149" s="214"/>
      <c r="CI149" s="214"/>
      <c r="CJ149" s="214"/>
      <c r="CK149" s="214"/>
      <c r="CL149" s="214"/>
      <c r="CM149" s="214"/>
      <c r="CN149" s="214"/>
      <c r="CO149" s="214"/>
      <c r="CP149" s="214"/>
      <c r="CQ149" s="214"/>
      <c r="CR149" s="214"/>
      <c r="CS149" s="214"/>
      <c r="CT149" s="214"/>
      <c r="CU149" s="214"/>
      <c r="CV149" s="214"/>
      <c r="CW149" s="214"/>
      <c r="CX149" s="214"/>
      <c r="CY149" s="214"/>
      <c r="CZ149" s="214"/>
      <c r="DA149" s="214"/>
      <c r="DB149" s="214"/>
      <c r="DC149" s="214"/>
      <c r="DD149" s="214"/>
      <c r="DE149" s="214"/>
      <c r="DF149" s="214"/>
      <c r="DG149" s="214"/>
      <c r="DH149" s="214"/>
      <c r="DI149" s="214"/>
      <c r="DJ149" s="214"/>
      <c r="DK149" s="214"/>
      <c r="DL149" s="214"/>
      <c r="DM149" s="214"/>
      <c r="DN149" s="214"/>
      <c r="DO149" s="214"/>
      <c r="DP149" s="214"/>
      <c r="DQ149" s="214"/>
      <c r="DR149" s="214"/>
      <c r="DS149" s="214"/>
      <c r="DT149" s="214"/>
      <c r="DU149" s="214"/>
      <c r="DV149" s="214"/>
      <c r="DW149" s="214"/>
      <c r="DX149" s="214"/>
      <c r="DY149" s="214"/>
      <c r="DZ149" s="214"/>
      <c r="EA149" s="214"/>
      <c r="EB149" s="214"/>
      <c r="EC149" s="214"/>
    </row>
    <row r="150" spans="1:133" s="66" customFormat="1" hidden="1" x14ac:dyDescent="0.2">
      <c r="A150" s="208">
        <v>7937</v>
      </c>
      <c r="B150" s="209">
        <v>411</v>
      </c>
      <c r="C150" s="210" t="s">
        <v>279</v>
      </c>
      <c r="D150" s="211">
        <v>0</v>
      </c>
      <c r="E150" s="211">
        <v>0</v>
      </c>
      <c r="F150" s="211">
        <f t="shared" si="14"/>
        <v>0</v>
      </c>
      <c r="G150" s="211">
        <v>0</v>
      </c>
      <c r="H150" s="211">
        <v>0</v>
      </c>
      <c r="I150" s="211">
        <f t="shared" si="15"/>
        <v>0</v>
      </c>
      <c r="J150" s="211"/>
      <c r="K150" s="212"/>
      <c r="L150" s="211">
        <f t="shared" si="12"/>
        <v>0</v>
      </c>
      <c r="M150" s="211"/>
      <c r="N150" s="211">
        <f t="shared" si="16"/>
        <v>0</v>
      </c>
      <c r="O150" s="211">
        <f t="shared" si="13"/>
        <v>0</v>
      </c>
      <c r="P150" s="211">
        <f t="shared" si="17"/>
        <v>0</v>
      </c>
      <c r="Q150" s="213"/>
      <c r="R150" s="214"/>
      <c r="S150" s="214"/>
      <c r="T150" s="214"/>
      <c r="U150" s="214"/>
      <c r="V150" s="214"/>
      <c r="W150" s="214"/>
      <c r="X150" s="214"/>
      <c r="Y150" s="214"/>
      <c r="Z150" s="214"/>
      <c r="AA150" s="214"/>
      <c r="AB150" s="214"/>
      <c r="AC150" s="214"/>
      <c r="AD150" s="214"/>
      <c r="AE150" s="214"/>
      <c r="AF150" s="214"/>
      <c r="AG150" s="214"/>
      <c r="AH150" s="214"/>
      <c r="AI150" s="214"/>
      <c r="AJ150" s="214"/>
      <c r="AK150" s="214"/>
      <c r="AL150" s="214"/>
      <c r="AM150" s="214"/>
      <c r="AN150" s="214"/>
      <c r="AO150" s="214"/>
      <c r="AP150" s="214"/>
      <c r="AQ150" s="214"/>
      <c r="AR150" s="214"/>
      <c r="AS150" s="214"/>
      <c r="AT150" s="214"/>
      <c r="AU150" s="214"/>
      <c r="AV150" s="214"/>
      <c r="AW150" s="214"/>
      <c r="AX150" s="214"/>
      <c r="AY150" s="214"/>
      <c r="AZ150" s="214"/>
      <c r="BA150" s="214"/>
      <c r="BB150" s="214"/>
      <c r="BC150" s="214"/>
      <c r="BD150" s="214"/>
      <c r="BE150" s="214"/>
      <c r="BF150" s="214"/>
      <c r="BG150" s="214"/>
      <c r="BH150" s="214"/>
      <c r="BI150" s="214"/>
      <c r="BJ150" s="214"/>
      <c r="BK150" s="214"/>
      <c r="BL150" s="214"/>
      <c r="BM150" s="214"/>
      <c r="BN150" s="214"/>
      <c r="BO150" s="214"/>
      <c r="BP150" s="214"/>
      <c r="BQ150" s="214"/>
      <c r="BR150" s="214"/>
      <c r="BS150" s="214"/>
      <c r="BT150" s="214"/>
      <c r="BU150" s="214"/>
      <c r="BV150" s="214"/>
      <c r="BW150" s="214"/>
      <c r="BX150" s="214"/>
      <c r="BY150" s="214"/>
      <c r="BZ150" s="214"/>
      <c r="CA150" s="214"/>
      <c r="CB150" s="214"/>
      <c r="CC150" s="214"/>
      <c r="CD150" s="214"/>
      <c r="CE150" s="214"/>
      <c r="CF150" s="214"/>
      <c r="CG150" s="214"/>
      <c r="CH150" s="214"/>
      <c r="CI150" s="214"/>
      <c r="CJ150" s="214"/>
      <c r="CK150" s="214"/>
      <c r="CL150" s="214"/>
      <c r="CM150" s="214"/>
      <c r="CN150" s="214"/>
      <c r="CO150" s="214"/>
      <c r="CP150" s="214"/>
      <c r="CQ150" s="214"/>
      <c r="CR150" s="214"/>
      <c r="CS150" s="214"/>
      <c r="CT150" s="214"/>
      <c r="CU150" s="214"/>
      <c r="CV150" s="214"/>
      <c r="CW150" s="214"/>
      <c r="CX150" s="214"/>
      <c r="CY150" s="214"/>
      <c r="CZ150" s="214"/>
      <c r="DA150" s="214"/>
      <c r="DB150" s="214"/>
      <c r="DC150" s="214"/>
      <c r="DD150" s="214"/>
      <c r="DE150" s="214"/>
      <c r="DF150" s="214"/>
      <c r="DG150" s="214"/>
      <c r="DH150" s="214"/>
      <c r="DI150" s="214"/>
      <c r="DJ150" s="214"/>
      <c r="DK150" s="214"/>
      <c r="DL150" s="214"/>
      <c r="DM150" s="214"/>
      <c r="DN150" s="214"/>
      <c r="DO150" s="214"/>
      <c r="DP150" s="214"/>
      <c r="DQ150" s="214"/>
      <c r="DR150" s="214"/>
      <c r="DS150" s="214"/>
      <c r="DT150" s="214"/>
      <c r="DU150" s="214"/>
      <c r="DV150" s="214"/>
      <c r="DW150" s="214"/>
      <c r="DX150" s="214"/>
      <c r="DY150" s="214"/>
      <c r="DZ150" s="214"/>
      <c r="EA150" s="214"/>
      <c r="EB150" s="214"/>
      <c r="EC150" s="214"/>
    </row>
    <row r="151" spans="1:133" s="66" customFormat="1" hidden="1" x14ac:dyDescent="0.2">
      <c r="A151" s="208">
        <v>7937</v>
      </c>
      <c r="B151" s="209">
        <v>414</v>
      </c>
      <c r="C151" s="210" t="s">
        <v>280</v>
      </c>
      <c r="D151" s="211">
        <v>0</v>
      </c>
      <c r="E151" s="211">
        <v>0</v>
      </c>
      <c r="F151" s="211">
        <f t="shared" si="14"/>
        <v>0</v>
      </c>
      <c r="G151" s="211">
        <v>0</v>
      </c>
      <c r="H151" s="211">
        <v>0</v>
      </c>
      <c r="I151" s="211">
        <f t="shared" si="15"/>
        <v>0</v>
      </c>
      <c r="J151" s="211"/>
      <c r="K151" s="212"/>
      <c r="L151" s="211">
        <f t="shared" si="12"/>
        <v>0</v>
      </c>
      <c r="M151" s="211"/>
      <c r="N151" s="211">
        <f t="shared" si="16"/>
        <v>0</v>
      </c>
      <c r="O151" s="211">
        <f t="shared" si="13"/>
        <v>0</v>
      </c>
      <c r="P151" s="211">
        <f t="shared" si="17"/>
        <v>0</v>
      </c>
      <c r="Q151" s="213"/>
      <c r="R151" s="21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14"/>
      <c r="AD151" s="214"/>
      <c r="AE151" s="214"/>
      <c r="AF151" s="214"/>
      <c r="AG151" s="214"/>
      <c r="AH151" s="214"/>
      <c r="AI151" s="214"/>
      <c r="AJ151" s="214"/>
      <c r="AK151" s="214"/>
      <c r="AL151" s="214"/>
      <c r="AM151" s="214"/>
      <c r="AN151" s="214"/>
      <c r="AO151" s="214"/>
      <c r="AP151" s="214"/>
      <c r="AQ151" s="214"/>
      <c r="AR151" s="214"/>
      <c r="AS151" s="214"/>
      <c r="AT151" s="214"/>
      <c r="AU151" s="214"/>
      <c r="AV151" s="214"/>
      <c r="AW151" s="214"/>
      <c r="AX151" s="214"/>
      <c r="AY151" s="214"/>
      <c r="AZ151" s="214"/>
      <c r="BA151" s="214"/>
      <c r="BB151" s="214"/>
      <c r="BC151" s="214"/>
      <c r="BD151" s="214"/>
      <c r="BE151" s="214"/>
      <c r="BF151" s="214"/>
      <c r="BG151" s="214"/>
      <c r="BH151" s="214"/>
      <c r="BI151" s="214"/>
      <c r="BJ151" s="214"/>
      <c r="BK151" s="214"/>
      <c r="BL151" s="214"/>
      <c r="BM151" s="214"/>
      <c r="BN151" s="214"/>
      <c r="BO151" s="214"/>
      <c r="BP151" s="214"/>
      <c r="BQ151" s="214"/>
      <c r="BR151" s="214"/>
      <c r="BS151" s="214"/>
      <c r="BT151" s="214"/>
      <c r="BU151" s="214"/>
      <c r="BV151" s="214"/>
      <c r="BW151" s="214"/>
      <c r="BX151" s="214"/>
      <c r="BY151" s="214"/>
      <c r="BZ151" s="214"/>
      <c r="CA151" s="214"/>
      <c r="CB151" s="214"/>
      <c r="CC151" s="214"/>
      <c r="CD151" s="214"/>
      <c r="CE151" s="214"/>
      <c r="CF151" s="214"/>
      <c r="CG151" s="214"/>
      <c r="CH151" s="214"/>
      <c r="CI151" s="214"/>
      <c r="CJ151" s="214"/>
      <c r="CK151" s="214"/>
      <c r="CL151" s="214"/>
      <c r="CM151" s="214"/>
      <c r="CN151" s="214"/>
      <c r="CO151" s="214"/>
      <c r="CP151" s="214"/>
      <c r="CQ151" s="214"/>
      <c r="CR151" s="214"/>
      <c r="CS151" s="214"/>
      <c r="CT151" s="214"/>
      <c r="CU151" s="214"/>
      <c r="CV151" s="214"/>
      <c r="CW151" s="214"/>
      <c r="CX151" s="214"/>
      <c r="CY151" s="214"/>
      <c r="CZ151" s="214"/>
      <c r="DA151" s="214"/>
      <c r="DB151" s="214"/>
      <c r="DC151" s="214"/>
      <c r="DD151" s="214"/>
      <c r="DE151" s="214"/>
      <c r="DF151" s="214"/>
      <c r="DG151" s="214"/>
      <c r="DH151" s="214"/>
      <c r="DI151" s="214"/>
      <c r="DJ151" s="214"/>
      <c r="DK151" s="214"/>
      <c r="DL151" s="214"/>
      <c r="DM151" s="214"/>
      <c r="DN151" s="214"/>
      <c r="DO151" s="214"/>
      <c r="DP151" s="214"/>
      <c r="DQ151" s="214"/>
      <c r="DR151" s="214"/>
      <c r="DS151" s="214"/>
      <c r="DT151" s="214"/>
      <c r="DU151" s="214"/>
      <c r="DV151" s="214"/>
      <c r="DW151" s="214"/>
      <c r="DX151" s="214"/>
      <c r="DY151" s="214"/>
      <c r="DZ151" s="214"/>
      <c r="EA151" s="214"/>
      <c r="EB151" s="214"/>
      <c r="EC151" s="214"/>
    </row>
    <row r="152" spans="1:133" s="66" customFormat="1" hidden="1" x14ac:dyDescent="0.2">
      <c r="A152" s="208">
        <v>7937</v>
      </c>
      <c r="B152" s="209">
        <v>416</v>
      </c>
      <c r="C152" s="210" t="s">
        <v>281</v>
      </c>
      <c r="D152" s="211">
        <v>0</v>
      </c>
      <c r="E152" s="211">
        <v>0</v>
      </c>
      <c r="F152" s="211">
        <f t="shared" si="14"/>
        <v>0</v>
      </c>
      <c r="G152" s="211">
        <v>0</v>
      </c>
      <c r="H152" s="211">
        <v>0</v>
      </c>
      <c r="I152" s="211">
        <f t="shared" si="15"/>
        <v>0</v>
      </c>
      <c r="J152" s="211"/>
      <c r="K152" s="212"/>
      <c r="L152" s="211">
        <f t="shared" si="12"/>
        <v>0</v>
      </c>
      <c r="M152" s="211"/>
      <c r="N152" s="211">
        <f t="shared" si="16"/>
        <v>0</v>
      </c>
      <c r="O152" s="211">
        <f t="shared" si="13"/>
        <v>0</v>
      </c>
      <c r="P152" s="211">
        <f t="shared" si="17"/>
        <v>0</v>
      </c>
      <c r="Q152" s="213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14"/>
      <c r="AD152" s="214"/>
      <c r="AE152" s="214"/>
      <c r="AF152" s="214"/>
      <c r="AG152" s="214"/>
      <c r="AH152" s="214"/>
      <c r="AI152" s="214"/>
      <c r="AJ152" s="214"/>
      <c r="AK152" s="214"/>
      <c r="AL152" s="214"/>
      <c r="AM152" s="214"/>
      <c r="AN152" s="214"/>
      <c r="AO152" s="214"/>
      <c r="AP152" s="214"/>
      <c r="AQ152" s="214"/>
      <c r="AR152" s="214"/>
      <c r="AS152" s="214"/>
      <c r="AT152" s="214"/>
      <c r="AU152" s="214"/>
      <c r="AV152" s="214"/>
      <c r="AW152" s="214"/>
      <c r="AX152" s="214"/>
      <c r="AY152" s="214"/>
      <c r="AZ152" s="214"/>
      <c r="BA152" s="214"/>
      <c r="BB152" s="214"/>
      <c r="BC152" s="214"/>
      <c r="BD152" s="214"/>
      <c r="BE152" s="214"/>
      <c r="BF152" s="214"/>
      <c r="BG152" s="214"/>
      <c r="BH152" s="214"/>
      <c r="BI152" s="214"/>
      <c r="BJ152" s="214"/>
      <c r="BK152" s="214"/>
      <c r="BL152" s="214"/>
      <c r="BM152" s="214"/>
      <c r="BN152" s="214"/>
      <c r="BO152" s="214"/>
      <c r="BP152" s="214"/>
      <c r="BQ152" s="214"/>
      <c r="BR152" s="214"/>
      <c r="BS152" s="214"/>
      <c r="BT152" s="214"/>
      <c r="BU152" s="214"/>
      <c r="BV152" s="214"/>
      <c r="BW152" s="214"/>
      <c r="BX152" s="214"/>
      <c r="BY152" s="214"/>
      <c r="BZ152" s="214"/>
      <c r="CA152" s="214"/>
      <c r="CB152" s="214"/>
      <c r="CC152" s="214"/>
      <c r="CD152" s="214"/>
      <c r="CE152" s="214"/>
      <c r="CF152" s="214"/>
      <c r="CG152" s="214"/>
      <c r="CH152" s="214"/>
      <c r="CI152" s="214"/>
      <c r="CJ152" s="214"/>
      <c r="CK152" s="214"/>
      <c r="CL152" s="214"/>
      <c r="CM152" s="214"/>
      <c r="CN152" s="214"/>
      <c r="CO152" s="214"/>
      <c r="CP152" s="214"/>
      <c r="CQ152" s="214"/>
      <c r="CR152" s="214"/>
      <c r="CS152" s="214"/>
      <c r="CT152" s="214"/>
      <c r="CU152" s="214"/>
      <c r="CV152" s="214"/>
      <c r="CW152" s="214"/>
      <c r="CX152" s="214"/>
      <c r="CY152" s="214"/>
      <c r="CZ152" s="214"/>
      <c r="DA152" s="214"/>
      <c r="DB152" s="214"/>
      <c r="DC152" s="214"/>
      <c r="DD152" s="214"/>
      <c r="DE152" s="214"/>
      <c r="DF152" s="214"/>
      <c r="DG152" s="214"/>
      <c r="DH152" s="214"/>
      <c r="DI152" s="214"/>
      <c r="DJ152" s="214"/>
      <c r="DK152" s="214"/>
      <c r="DL152" s="214"/>
      <c r="DM152" s="214"/>
      <c r="DN152" s="214"/>
      <c r="DO152" s="214"/>
      <c r="DP152" s="214"/>
      <c r="DQ152" s="214"/>
      <c r="DR152" s="214"/>
      <c r="DS152" s="214"/>
      <c r="DT152" s="214"/>
      <c r="DU152" s="214"/>
      <c r="DV152" s="214"/>
      <c r="DW152" s="214"/>
      <c r="DX152" s="214"/>
      <c r="DY152" s="214"/>
      <c r="DZ152" s="214"/>
      <c r="EA152" s="214"/>
      <c r="EB152" s="214"/>
      <c r="EC152" s="214"/>
    </row>
    <row r="153" spans="1:133" s="66" customFormat="1" hidden="1" x14ac:dyDescent="0.2">
      <c r="A153" s="208">
        <v>7937</v>
      </c>
      <c r="B153" s="209">
        <v>501</v>
      </c>
      <c r="C153" s="210" t="s">
        <v>282</v>
      </c>
      <c r="D153" s="211">
        <v>0</v>
      </c>
      <c r="E153" s="211">
        <v>0</v>
      </c>
      <c r="F153" s="211">
        <f t="shared" si="14"/>
        <v>0</v>
      </c>
      <c r="G153" s="211">
        <v>0</v>
      </c>
      <c r="H153" s="211">
        <v>0</v>
      </c>
      <c r="I153" s="211">
        <f t="shared" si="15"/>
        <v>0</v>
      </c>
      <c r="J153" s="211"/>
      <c r="K153" s="212"/>
      <c r="L153" s="211">
        <f t="shared" si="12"/>
        <v>0</v>
      </c>
      <c r="M153" s="211"/>
      <c r="N153" s="211">
        <f t="shared" si="16"/>
        <v>0</v>
      </c>
      <c r="O153" s="211">
        <f t="shared" si="13"/>
        <v>0</v>
      </c>
      <c r="P153" s="211">
        <f t="shared" si="17"/>
        <v>0</v>
      </c>
      <c r="Q153" s="213"/>
      <c r="R153" s="214"/>
      <c r="S153" s="214"/>
      <c r="T153" s="214"/>
      <c r="U153" s="214"/>
      <c r="V153" s="214"/>
      <c r="W153" s="214"/>
      <c r="X153" s="214"/>
      <c r="Y153" s="214"/>
      <c r="Z153" s="214"/>
      <c r="AA153" s="214"/>
      <c r="AB153" s="214"/>
      <c r="AC153" s="214"/>
      <c r="AD153" s="214"/>
      <c r="AE153" s="214"/>
      <c r="AF153" s="214"/>
      <c r="AG153" s="214"/>
      <c r="AH153" s="214"/>
      <c r="AI153" s="214"/>
      <c r="AJ153" s="214"/>
      <c r="AK153" s="214"/>
      <c r="AL153" s="214"/>
      <c r="AM153" s="214"/>
      <c r="AN153" s="214"/>
      <c r="AO153" s="214"/>
      <c r="AP153" s="214"/>
      <c r="AQ153" s="214"/>
      <c r="AR153" s="214"/>
      <c r="AS153" s="214"/>
      <c r="AT153" s="214"/>
      <c r="AU153" s="214"/>
      <c r="AV153" s="214"/>
      <c r="AW153" s="214"/>
      <c r="AX153" s="214"/>
      <c r="AY153" s="214"/>
      <c r="AZ153" s="214"/>
      <c r="BA153" s="214"/>
      <c r="BB153" s="214"/>
      <c r="BC153" s="214"/>
      <c r="BD153" s="214"/>
      <c r="BE153" s="214"/>
      <c r="BF153" s="214"/>
      <c r="BG153" s="214"/>
      <c r="BH153" s="214"/>
      <c r="BI153" s="214"/>
      <c r="BJ153" s="214"/>
      <c r="BK153" s="214"/>
      <c r="BL153" s="214"/>
      <c r="BM153" s="214"/>
      <c r="BN153" s="214"/>
      <c r="BO153" s="214"/>
      <c r="BP153" s="214"/>
      <c r="BQ153" s="214"/>
      <c r="BR153" s="214"/>
      <c r="BS153" s="214"/>
      <c r="BT153" s="214"/>
      <c r="BU153" s="214"/>
      <c r="BV153" s="214"/>
      <c r="BW153" s="214"/>
      <c r="BX153" s="214"/>
      <c r="BY153" s="214"/>
      <c r="BZ153" s="214"/>
      <c r="CA153" s="214"/>
      <c r="CB153" s="214"/>
      <c r="CC153" s="214"/>
      <c r="CD153" s="214"/>
      <c r="CE153" s="214"/>
      <c r="CF153" s="214"/>
      <c r="CG153" s="214"/>
      <c r="CH153" s="214"/>
      <c r="CI153" s="214"/>
      <c r="CJ153" s="214"/>
      <c r="CK153" s="214"/>
      <c r="CL153" s="214"/>
      <c r="CM153" s="214"/>
      <c r="CN153" s="214"/>
      <c r="CO153" s="214"/>
      <c r="CP153" s="214"/>
      <c r="CQ153" s="214"/>
      <c r="CR153" s="214"/>
      <c r="CS153" s="214"/>
      <c r="CT153" s="214"/>
      <c r="CU153" s="214"/>
      <c r="CV153" s="214"/>
      <c r="CW153" s="214"/>
      <c r="CX153" s="214"/>
      <c r="CY153" s="214"/>
      <c r="CZ153" s="214"/>
      <c r="DA153" s="214"/>
      <c r="DB153" s="214"/>
      <c r="DC153" s="214"/>
      <c r="DD153" s="214"/>
      <c r="DE153" s="214"/>
      <c r="DF153" s="214"/>
      <c r="DG153" s="214"/>
      <c r="DH153" s="214"/>
      <c r="DI153" s="214"/>
      <c r="DJ153" s="214"/>
      <c r="DK153" s="214"/>
      <c r="DL153" s="214"/>
      <c r="DM153" s="214"/>
      <c r="DN153" s="214"/>
      <c r="DO153" s="214"/>
      <c r="DP153" s="214"/>
      <c r="DQ153" s="214"/>
      <c r="DR153" s="214"/>
      <c r="DS153" s="214"/>
      <c r="DT153" s="214"/>
      <c r="DU153" s="214"/>
      <c r="DV153" s="214"/>
      <c r="DW153" s="214"/>
      <c r="DX153" s="214"/>
      <c r="DY153" s="214"/>
      <c r="DZ153" s="214"/>
      <c r="EA153" s="214"/>
      <c r="EB153" s="214"/>
      <c r="EC153" s="214"/>
    </row>
    <row r="154" spans="1:133" s="66" customFormat="1" hidden="1" x14ac:dyDescent="0.2">
      <c r="A154" s="208">
        <v>7937</v>
      </c>
      <c r="B154" s="209">
        <v>502</v>
      </c>
      <c r="C154" s="210" t="s">
        <v>283</v>
      </c>
      <c r="D154" s="211">
        <v>0</v>
      </c>
      <c r="E154" s="211">
        <v>0</v>
      </c>
      <c r="F154" s="211">
        <f t="shared" si="14"/>
        <v>0</v>
      </c>
      <c r="G154" s="211">
        <v>0</v>
      </c>
      <c r="H154" s="211">
        <v>0</v>
      </c>
      <c r="I154" s="211">
        <f t="shared" si="15"/>
        <v>0</v>
      </c>
      <c r="J154" s="211"/>
      <c r="K154" s="212"/>
      <c r="L154" s="211">
        <f t="shared" si="12"/>
        <v>0</v>
      </c>
      <c r="M154" s="211"/>
      <c r="N154" s="211">
        <f t="shared" si="16"/>
        <v>0</v>
      </c>
      <c r="O154" s="211">
        <f t="shared" si="13"/>
        <v>0</v>
      </c>
      <c r="P154" s="211">
        <f t="shared" si="17"/>
        <v>0</v>
      </c>
      <c r="Q154" s="213"/>
      <c r="R154" s="214"/>
      <c r="S154" s="214"/>
      <c r="T154" s="214"/>
      <c r="U154" s="214"/>
      <c r="V154" s="214"/>
      <c r="W154" s="214"/>
      <c r="X154" s="214"/>
      <c r="Y154" s="214"/>
      <c r="Z154" s="214"/>
      <c r="AA154" s="214"/>
      <c r="AB154" s="214"/>
      <c r="AC154" s="214"/>
      <c r="AD154" s="214"/>
      <c r="AE154" s="214"/>
      <c r="AF154" s="214"/>
      <c r="AG154" s="214"/>
      <c r="AH154" s="214"/>
      <c r="AI154" s="214"/>
      <c r="AJ154" s="214"/>
      <c r="AK154" s="214"/>
      <c r="AL154" s="214"/>
      <c r="AM154" s="214"/>
      <c r="AN154" s="214"/>
      <c r="AO154" s="214"/>
      <c r="AP154" s="214"/>
      <c r="AQ154" s="214"/>
      <c r="AR154" s="214"/>
      <c r="AS154" s="214"/>
      <c r="AT154" s="214"/>
      <c r="AU154" s="214"/>
      <c r="AV154" s="214"/>
      <c r="AW154" s="214"/>
      <c r="AX154" s="214"/>
      <c r="AY154" s="214"/>
      <c r="AZ154" s="214"/>
      <c r="BA154" s="214"/>
      <c r="BB154" s="214"/>
      <c r="BC154" s="214"/>
      <c r="BD154" s="214"/>
      <c r="BE154" s="214"/>
      <c r="BF154" s="214"/>
      <c r="BG154" s="214"/>
      <c r="BH154" s="214"/>
      <c r="BI154" s="214"/>
      <c r="BJ154" s="214"/>
      <c r="BK154" s="214"/>
      <c r="BL154" s="214"/>
      <c r="BM154" s="214"/>
      <c r="BN154" s="214"/>
      <c r="BO154" s="214"/>
      <c r="BP154" s="214"/>
      <c r="BQ154" s="214"/>
      <c r="BR154" s="214"/>
      <c r="BS154" s="214"/>
      <c r="BT154" s="214"/>
      <c r="BU154" s="214"/>
      <c r="BV154" s="214"/>
      <c r="BW154" s="214"/>
      <c r="BX154" s="214"/>
      <c r="BY154" s="214"/>
      <c r="BZ154" s="214"/>
      <c r="CA154" s="214"/>
      <c r="CB154" s="214"/>
      <c r="CC154" s="214"/>
      <c r="CD154" s="214"/>
      <c r="CE154" s="214"/>
      <c r="CF154" s="214"/>
      <c r="CG154" s="214"/>
      <c r="CH154" s="214"/>
      <c r="CI154" s="214"/>
      <c r="CJ154" s="214"/>
      <c r="CK154" s="214"/>
      <c r="CL154" s="214"/>
      <c r="CM154" s="214"/>
      <c r="CN154" s="214"/>
      <c r="CO154" s="214"/>
      <c r="CP154" s="214"/>
      <c r="CQ154" s="214"/>
      <c r="CR154" s="214"/>
      <c r="CS154" s="214"/>
      <c r="CT154" s="214"/>
      <c r="CU154" s="214"/>
      <c r="CV154" s="214"/>
      <c r="CW154" s="214"/>
      <c r="CX154" s="214"/>
      <c r="CY154" s="214"/>
      <c r="CZ154" s="214"/>
      <c r="DA154" s="214"/>
      <c r="DB154" s="214"/>
      <c r="DC154" s="214"/>
      <c r="DD154" s="214"/>
      <c r="DE154" s="214"/>
      <c r="DF154" s="214"/>
      <c r="DG154" s="214"/>
      <c r="DH154" s="214"/>
      <c r="DI154" s="214"/>
      <c r="DJ154" s="214"/>
      <c r="DK154" s="214"/>
      <c r="DL154" s="214"/>
      <c r="DM154" s="214"/>
      <c r="DN154" s="214"/>
      <c r="DO154" s="214"/>
      <c r="DP154" s="214"/>
      <c r="DQ154" s="214"/>
      <c r="DR154" s="214"/>
      <c r="DS154" s="214"/>
      <c r="DT154" s="214"/>
      <c r="DU154" s="214"/>
      <c r="DV154" s="214"/>
      <c r="DW154" s="214"/>
      <c r="DX154" s="214"/>
      <c r="DY154" s="214"/>
      <c r="DZ154" s="214"/>
      <c r="EA154" s="214"/>
      <c r="EB154" s="214"/>
      <c r="EC154" s="214"/>
    </row>
    <row r="155" spans="1:133" s="66" customFormat="1" hidden="1" x14ac:dyDescent="0.2">
      <c r="A155" s="208">
        <v>7937</v>
      </c>
      <c r="B155" s="209">
        <v>503</v>
      </c>
      <c r="C155" s="210" t="s">
        <v>284</v>
      </c>
      <c r="D155" s="211">
        <v>0</v>
      </c>
      <c r="E155" s="211">
        <v>0</v>
      </c>
      <c r="F155" s="211">
        <f t="shared" si="14"/>
        <v>0</v>
      </c>
      <c r="G155" s="211">
        <v>0</v>
      </c>
      <c r="H155" s="211">
        <v>0</v>
      </c>
      <c r="I155" s="211">
        <f t="shared" si="15"/>
        <v>0</v>
      </c>
      <c r="J155" s="211"/>
      <c r="K155" s="212"/>
      <c r="L155" s="211">
        <f t="shared" si="12"/>
        <v>0</v>
      </c>
      <c r="M155" s="211"/>
      <c r="N155" s="211">
        <f t="shared" si="16"/>
        <v>0</v>
      </c>
      <c r="O155" s="211">
        <f t="shared" si="13"/>
        <v>0</v>
      </c>
      <c r="P155" s="211">
        <f t="shared" si="17"/>
        <v>0</v>
      </c>
      <c r="Q155" s="213"/>
      <c r="R155" s="214"/>
      <c r="S155" s="214"/>
      <c r="T155" s="214"/>
      <c r="U155" s="214"/>
      <c r="V155" s="214"/>
      <c r="W155" s="214"/>
      <c r="X155" s="214"/>
      <c r="Y155" s="214"/>
      <c r="Z155" s="214"/>
      <c r="AA155" s="214"/>
      <c r="AB155" s="214"/>
      <c r="AC155" s="214"/>
      <c r="AD155" s="214"/>
      <c r="AE155" s="214"/>
      <c r="AF155" s="214"/>
      <c r="AG155" s="214"/>
      <c r="AH155" s="214"/>
      <c r="AI155" s="214"/>
      <c r="AJ155" s="214"/>
      <c r="AK155" s="214"/>
      <c r="AL155" s="214"/>
      <c r="AM155" s="214"/>
      <c r="AN155" s="214"/>
      <c r="AO155" s="214"/>
      <c r="AP155" s="214"/>
      <c r="AQ155" s="214"/>
      <c r="AR155" s="214"/>
      <c r="AS155" s="214"/>
      <c r="AT155" s="214"/>
      <c r="AU155" s="214"/>
      <c r="AV155" s="214"/>
      <c r="AW155" s="214"/>
      <c r="AX155" s="214"/>
      <c r="AY155" s="214"/>
      <c r="AZ155" s="214"/>
      <c r="BA155" s="214"/>
      <c r="BB155" s="214"/>
      <c r="BC155" s="214"/>
      <c r="BD155" s="214"/>
      <c r="BE155" s="214"/>
      <c r="BF155" s="214"/>
      <c r="BG155" s="214"/>
      <c r="BH155" s="214"/>
      <c r="BI155" s="214"/>
      <c r="BJ155" s="214"/>
      <c r="BK155" s="214"/>
      <c r="BL155" s="214"/>
      <c r="BM155" s="214"/>
      <c r="BN155" s="214"/>
      <c r="BO155" s="214"/>
      <c r="BP155" s="214"/>
      <c r="BQ155" s="214"/>
      <c r="BR155" s="214"/>
      <c r="BS155" s="214"/>
      <c r="BT155" s="214"/>
      <c r="BU155" s="214"/>
      <c r="BV155" s="214"/>
      <c r="BW155" s="214"/>
      <c r="BX155" s="214"/>
      <c r="BY155" s="214"/>
      <c r="BZ155" s="214"/>
      <c r="CA155" s="214"/>
      <c r="CB155" s="214"/>
      <c r="CC155" s="214"/>
      <c r="CD155" s="214"/>
      <c r="CE155" s="214"/>
      <c r="CF155" s="214"/>
      <c r="CG155" s="214"/>
      <c r="CH155" s="214"/>
      <c r="CI155" s="214"/>
      <c r="CJ155" s="214"/>
      <c r="CK155" s="214"/>
      <c r="CL155" s="214"/>
      <c r="CM155" s="214"/>
      <c r="CN155" s="214"/>
      <c r="CO155" s="214"/>
      <c r="CP155" s="214"/>
      <c r="CQ155" s="214"/>
      <c r="CR155" s="214"/>
      <c r="CS155" s="214"/>
      <c r="CT155" s="214"/>
      <c r="CU155" s="214"/>
      <c r="CV155" s="214"/>
      <c r="CW155" s="214"/>
      <c r="CX155" s="214"/>
      <c r="CY155" s="214"/>
      <c r="CZ155" s="214"/>
      <c r="DA155" s="214"/>
      <c r="DB155" s="214"/>
      <c r="DC155" s="214"/>
      <c r="DD155" s="214"/>
      <c r="DE155" s="214"/>
      <c r="DF155" s="214"/>
      <c r="DG155" s="214"/>
      <c r="DH155" s="214"/>
      <c r="DI155" s="214"/>
      <c r="DJ155" s="214"/>
      <c r="DK155" s="214"/>
      <c r="DL155" s="214"/>
      <c r="DM155" s="214"/>
      <c r="DN155" s="214"/>
      <c r="DO155" s="214"/>
      <c r="DP155" s="214"/>
      <c r="DQ155" s="214"/>
      <c r="DR155" s="214"/>
      <c r="DS155" s="214"/>
      <c r="DT155" s="214"/>
      <c r="DU155" s="214"/>
      <c r="DV155" s="214"/>
      <c r="DW155" s="214"/>
      <c r="DX155" s="214"/>
      <c r="DY155" s="214"/>
      <c r="DZ155" s="214"/>
      <c r="EA155" s="214"/>
      <c r="EB155" s="214"/>
      <c r="EC155" s="214"/>
    </row>
    <row r="156" spans="1:133" s="66" customFormat="1" hidden="1" x14ac:dyDescent="0.2">
      <c r="A156" s="208">
        <v>7937</v>
      </c>
      <c r="B156" s="209">
        <v>504</v>
      </c>
      <c r="C156" s="210" t="s">
        <v>285</v>
      </c>
      <c r="D156" s="211">
        <v>0</v>
      </c>
      <c r="E156" s="211">
        <v>0</v>
      </c>
      <c r="F156" s="211">
        <f t="shared" si="14"/>
        <v>0</v>
      </c>
      <c r="G156" s="211">
        <v>0</v>
      </c>
      <c r="H156" s="211">
        <v>0</v>
      </c>
      <c r="I156" s="211">
        <f t="shared" si="15"/>
        <v>0</v>
      </c>
      <c r="J156" s="211"/>
      <c r="K156" s="212"/>
      <c r="L156" s="211">
        <f t="shared" si="12"/>
        <v>0</v>
      </c>
      <c r="M156" s="211"/>
      <c r="N156" s="211">
        <f t="shared" si="16"/>
        <v>0</v>
      </c>
      <c r="O156" s="211">
        <f t="shared" si="13"/>
        <v>0</v>
      </c>
      <c r="P156" s="211">
        <f t="shared" si="17"/>
        <v>0</v>
      </c>
      <c r="Q156" s="213"/>
      <c r="R156" s="214"/>
      <c r="S156" s="214"/>
      <c r="T156" s="214"/>
      <c r="U156" s="214"/>
      <c r="V156" s="214"/>
      <c r="W156" s="214"/>
      <c r="X156" s="214"/>
      <c r="Y156" s="214"/>
      <c r="Z156" s="214"/>
      <c r="AA156" s="214"/>
      <c r="AB156" s="214"/>
      <c r="AC156" s="214"/>
      <c r="AD156" s="214"/>
      <c r="AE156" s="214"/>
      <c r="AF156" s="214"/>
      <c r="AG156" s="214"/>
      <c r="AH156" s="214"/>
      <c r="AI156" s="214"/>
      <c r="AJ156" s="214"/>
      <c r="AK156" s="214"/>
      <c r="AL156" s="214"/>
      <c r="AM156" s="214"/>
      <c r="AN156" s="214"/>
      <c r="AO156" s="214"/>
      <c r="AP156" s="214"/>
      <c r="AQ156" s="214"/>
      <c r="AR156" s="214"/>
      <c r="AS156" s="214"/>
      <c r="AT156" s="214"/>
      <c r="AU156" s="214"/>
      <c r="AV156" s="214"/>
      <c r="AW156" s="214"/>
      <c r="AX156" s="214"/>
      <c r="AY156" s="214"/>
      <c r="AZ156" s="214"/>
      <c r="BA156" s="214"/>
      <c r="BB156" s="214"/>
      <c r="BC156" s="214"/>
      <c r="BD156" s="214"/>
      <c r="BE156" s="214"/>
      <c r="BF156" s="214"/>
      <c r="BG156" s="214"/>
      <c r="BH156" s="214"/>
      <c r="BI156" s="214"/>
      <c r="BJ156" s="214"/>
      <c r="BK156" s="214"/>
      <c r="BL156" s="214"/>
      <c r="BM156" s="214"/>
      <c r="BN156" s="214"/>
      <c r="BO156" s="214"/>
      <c r="BP156" s="214"/>
      <c r="BQ156" s="214"/>
      <c r="BR156" s="214"/>
      <c r="BS156" s="214"/>
      <c r="BT156" s="214"/>
      <c r="BU156" s="214"/>
      <c r="BV156" s="214"/>
      <c r="BW156" s="214"/>
      <c r="BX156" s="214"/>
      <c r="BY156" s="214"/>
      <c r="BZ156" s="214"/>
      <c r="CA156" s="214"/>
      <c r="CB156" s="214"/>
      <c r="CC156" s="214"/>
      <c r="CD156" s="214"/>
      <c r="CE156" s="214"/>
      <c r="CF156" s="214"/>
      <c r="CG156" s="214"/>
      <c r="CH156" s="214"/>
      <c r="CI156" s="214"/>
      <c r="CJ156" s="214"/>
      <c r="CK156" s="214"/>
      <c r="CL156" s="214"/>
      <c r="CM156" s="214"/>
      <c r="CN156" s="214"/>
      <c r="CO156" s="214"/>
      <c r="CP156" s="214"/>
      <c r="CQ156" s="214"/>
      <c r="CR156" s="214"/>
      <c r="CS156" s="214"/>
      <c r="CT156" s="214"/>
      <c r="CU156" s="214"/>
      <c r="CV156" s="214"/>
      <c r="CW156" s="214"/>
      <c r="CX156" s="214"/>
      <c r="CY156" s="214"/>
      <c r="CZ156" s="214"/>
      <c r="DA156" s="214"/>
      <c r="DB156" s="214"/>
      <c r="DC156" s="214"/>
      <c r="DD156" s="214"/>
      <c r="DE156" s="214"/>
      <c r="DF156" s="214"/>
      <c r="DG156" s="214"/>
      <c r="DH156" s="214"/>
      <c r="DI156" s="214"/>
      <c r="DJ156" s="214"/>
      <c r="DK156" s="214"/>
      <c r="DL156" s="214"/>
      <c r="DM156" s="214"/>
      <c r="DN156" s="214"/>
      <c r="DO156" s="214"/>
      <c r="DP156" s="214"/>
      <c r="DQ156" s="214"/>
      <c r="DR156" s="214"/>
      <c r="DS156" s="214"/>
      <c r="DT156" s="214"/>
      <c r="DU156" s="214"/>
      <c r="DV156" s="214"/>
      <c r="DW156" s="214"/>
      <c r="DX156" s="214"/>
      <c r="DY156" s="214"/>
      <c r="DZ156" s="214"/>
      <c r="EA156" s="214"/>
      <c r="EB156" s="214"/>
      <c r="EC156" s="214"/>
    </row>
    <row r="157" spans="1:133" s="66" customFormat="1" hidden="1" x14ac:dyDescent="0.2">
      <c r="A157" s="208">
        <v>7937</v>
      </c>
      <c r="B157" s="209">
        <v>505</v>
      </c>
      <c r="C157" s="210" t="s">
        <v>286</v>
      </c>
      <c r="D157" s="211">
        <v>0</v>
      </c>
      <c r="E157" s="211">
        <v>0</v>
      </c>
      <c r="F157" s="211">
        <f t="shared" si="14"/>
        <v>0</v>
      </c>
      <c r="G157" s="211">
        <v>0</v>
      </c>
      <c r="H157" s="211">
        <v>0</v>
      </c>
      <c r="I157" s="211">
        <f t="shared" si="15"/>
        <v>0</v>
      </c>
      <c r="J157" s="211"/>
      <c r="K157" s="212"/>
      <c r="L157" s="211">
        <f t="shared" si="12"/>
        <v>0</v>
      </c>
      <c r="M157" s="211"/>
      <c r="N157" s="211">
        <f t="shared" si="16"/>
        <v>0</v>
      </c>
      <c r="O157" s="211">
        <f t="shared" si="13"/>
        <v>0</v>
      </c>
      <c r="P157" s="211">
        <f t="shared" si="17"/>
        <v>0</v>
      </c>
      <c r="Q157" s="213"/>
      <c r="R157" s="214"/>
      <c r="S157" s="214"/>
      <c r="T157" s="214"/>
      <c r="U157" s="214"/>
      <c r="V157" s="214"/>
      <c r="W157" s="214"/>
      <c r="X157" s="214"/>
      <c r="Y157" s="214"/>
      <c r="Z157" s="214"/>
      <c r="AA157" s="214"/>
      <c r="AB157" s="214"/>
      <c r="AC157" s="214"/>
      <c r="AD157" s="214"/>
      <c r="AE157" s="214"/>
      <c r="AF157" s="214"/>
      <c r="AG157" s="214"/>
      <c r="AH157" s="214"/>
      <c r="AI157" s="214"/>
      <c r="AJ157" s="214"/>
      <c r="AK157" s="214"/>
      <c r="AL157" s="214"/>
      <c r="AM157" s="214"/>
      <c r="AN157" s="214"/>
      <c r="AO157" s="214"/>
      <c r="AP157" s="214"/>
      <c r="AQ157" s="214"/>
      <c r="AR157" s="214"/>
      <c r="AS157" s="214"/>
      <c r="AT157" s="214"/>
      <c r="AU157" s="214"/>
      <c r="AV157" s="214"/>
      <c r="AW157" s="214"/>
      <c r="AX157" s="214"/>
      <c r="AY157" s="214"/>
      <c r="AZ157" s="214"/>
      <c r="BA157" s="214"/>
      <c r="BB157" s="214"/>
      <c r="BC157" s="214"/>
      <c r="BD157" s="214"/>
      <c r="BE157" s="214"/>
      <c r="BF157" s="214"/>
      <c r="BG157" s="214"/>
      <c r="BH157" s="214"/>
      <c r="BI157" s="214"/>
      <c r="BJ157" s="214"/>
      <c r="BK157" s="214"/>
      <c r="BL157" s="214"/>
      <c r="BM157" s="214"/>
      <c r="BN157" s="214"/>
      <c r="BO157" s="214"/>
      <c r="BP157" s="214"/>
      <c r="BQ157" s="214"/>
      <c r="BR157" s="214"/>
      <c r="BS157" s="214"/>
      <c r="BT157" s="214"/>
      <c r="BU157" s="214"/>
      <c r="BV157" s="214"/>
      <c r="BW157" s="214"/>
      <c r="BX157" s="214"/>
      <c r="BY157" s="214"/>
      <c r="BZ157" s="214"/>
      <c r="CA157" s="214"/>
      <c r="CB157" s="214"/>
      <c r="CC157" s="214"/>
      <c r="CD157" s="214"/>
      <c r="CE157" s="214"/>
      <c r="CF157" s="214"/>
      <c r="CG157" s="214"/>
      <c r="CH157" s="214"/>
      <c r="CI157" s="214"/>
      <c r="CJ157" s="214"/>
      <c r="CK157" s="214"/>
      <c r="CL157" s="214"/>
      <c r="CM157" s="214"/>
      <c r="CN157" s="214"/>
      <c r="CO157" s="214"/>
      <c r="CP157" s="214"/>
      <c r="CQ157" s="214"/>
      <c r="CR157" s="214"/>
      <c r="CS157" s="214"/>
      <c r="CT157" s="214"/>
      <c r="CU157" s="214"/>
      <c r="CV157" s="214"/>
      <c r="CW157" s="214"/>
      <c r="CX157" s="214"/>
      <c r="CY157" s="214"/>
      <c r="CZ157" s="214"/>
      <c r="DA157" s="214"/>
      <c r="DB157" s="214"/>
      <c r="DC157" s="214"/>
      <c r="DD157" s="214"/>
      <c r="DE157" s="214"/>
      <c r="DF157" s="214"/>
      <c r="DG157" s="214"/>
      <c r="DH157" s="214"/>
      <c r="DI157" s="214"/>
      <c r="DJ157" s="214"/>
      <c r="DK157" s="214"/>
      <c r="DL157" s="214"/>
      <c r="DM157" s="214"/>
      <c r="DN157" s="214"/>
      <c r="DO157" s="214"/>
      <c r="DP157" s="214"/>
      <c r="DQ157" s="214"/>
      <c r="DR157" s="214"/>
      <c r="DS157" s="214"/>
      <c r="DT157" s="214"/>
      <c r="DU157" s="214"/>
      <c r="DV157" s="214"/>
      <c r="DW157" s="214"/>
      <c r="DX157" s="214"/>
      <c r="DY157" s="214"/>
      <c r="DZ157" s="214"/>
      <c r="EA157" s="214"/>
      <c r="EB157" s="214"/>
      <c r="EC157" s="214"/>
    </row>
    <row r="158" spans="1:133" s="66" customFormat="1" hidden="1" x14ac:dyDescent="0.2">
      <c r="A158" s="208">
        <v>7937</v>
      </c>
      <c r="B158" s="209">
        <v>506</v>
      </c>
      <c r="C158" s="210" t="s">
        <v>287</v>
      </c>
      <c r="D158" s="211">
        <v>0</v>
      </c>
      <c r="E158" s="211">
        <v>0</v>
      </c>
      <c r="F158" s="211">
        <f t="shared" si="14"/>
        <v>0</v>
      </c>
      <c r="G158" s="211">
        <v>0</v>
      </c>
      <c r="H158" s="211">
        <v>0</v>
      </c>
      <c r="I158" s="211">
        <f t="shared" si="15"/>
        <v>0</v>
      </c>
      <c r="J158" s="211"/>
      <c r="K158" s="212"/>
      <c r="L158" s="211">
        <f t="shared" si="12"/>
        <v>0</v>
      </c>
      <c r="M158" s="211"/>
      <c r="N158" s="211">
        <f t="shared" si="16"/>
        <v>0</v>
      </c>
      <c r="O158" s="211">
        <f t="shared" si="13"/>
        <v>0</v>
      </c>
      <c r="P158" s="211">
        <f t="shared" si="17"/>
        <v>0</v>
      </c>
      <c r="Q158" s="213"/>
      <c r="R158" s="214"/>
      <c r="S158" s="214"/>
      <c r="T158" s="214"/>
      <c r="U158" s="214"/>
      <c r="V158" s="214"/>
      <c r="W158" s="214"/>
      <c r="X158" s="214"/>
      <c r="Y158" s="214"/>
      <c r="Z158" s="214"/>
      <c r="AA158" s="214"/>
      <c r="AB158" s="214"/>
      <c r="AC158" s="214"/>
      <c r="AD158" s="214"/>
      <c r="AE158" s="214"/>
      <c r="AF158" s="214"/>
      <c r="AG158" s="214"/>
      <c r="AH158" s="214"/>
      <c r="AI158" s="214"/>
      <c r="AJ158" s="214"/>
      <c r="AK158" s="214"/>
      <c r="AL158" s="214"/>
      <c r="AM158" s="214"/>
      <c r="AN158" s="214"/>
      <c r="AO158" s="214"/>
      <c r="AP158" s="214"/>
      <c r="AQ158" s="214"/>
      <c r="AR158" s="214"/>
      <c r="AS158" s="214"/>
      <c r="AT158" s="214"/>
      <c r="AU158" s="214"/>
      <c r="AV158" s="214"/>
      <c r="AW158" s="214"/>
      <c r="AX158" s="214"/>
      <c r="AY158" s="214"/>
      <c r="AZ158" s="214"/>
      <c r="BA158" s="214"/>
      <c r="BB158" s="214"/>
      <c r="BC158" s="214"/>
      <c r="BD158" s="214"/>
      <c r="BE158" s="214"/>
      <c r="BF158" s="214"/>
      <c r="BG158" s="214"/>
      <c r="BH158" s="214"/>
      <c r="BI158" s="214"/>
      <c r="BJ158" s="214"/>
      <c r="BK158" s="214"/>
      <c r="BL158" s="214"/>
      <c r="BM158" s="214"/>
      <c r="BN158" s="214"/>
      <c r="BO158" s="214"/>
      <c r="BP158" s="214"/>
      <c r="BQ158" s="214"/>
      <c r="BR158" s="214"/>
      <c r="BS158" s="214"/>
      <c r="BT158" s="214"/>
      <c r="BU158" s="214"/>
      <c r="BV158" s="214"/>
      <c r="BW158" s="214"/>
      <c r="BX158" s="214"/>
      <c r="BY158" s="214"/>
      <c r="BZ158" s="214"/>
      <c r="CA158" s="214"/>
      <c r="CB158" s="214"/>
      <c r="CC158" s="214"/>
      <c r="CD158" s="214"/>
      <c r="CE158" s="214"/>
      <c r="CF158" s="214"/>
      <c r="CG158" s="214"/>
      <c r="CH158" s="214"/>
      <c r="CI158" s="214"/>
      <c r="CJ158" s="214"/>
      <c r="CK158" s="214"/>
      <c r="CL158" s="214"/>
      <c r="CM158" s="214"/>
      <c r="CN158" s="214"/>
      <c r="CO158" s="214"/>
      <c r="CP158" s="214"/>
      <c r="CQ158" s="214"/>
      <c r="CR158" s="214"/>
      <c r="CS158" s="214"/>
      <c r="CT158" s="214"/>
      <c r="CU158" s="214"/>
      <c r="CV158" s="214"/>
      <c r="CW158" s="214"/>
      <c r="CX158" s="214"/>
      <c r="CY158" s="214"/>
      <c r="CZ158" s="214"/>
      <c r="DA158" s="214"/>
      <c r="DB158" s="214"/>
      <c r="DC158" s="214"/>
      <c r="DD158" s="214"/>
      <c r="DE158" s="214"/>
      <c r="DF158" s="214"/>
      <c r="DG158" s="214"/>
      <c r="DH158" s="214"/>
      <c r="DI158" s="214"/>
      <c r="DJ158" s="214"/>
      <c r="DK158" s="214"/>
      <c r="DL158" s="214"/>
      <c r="DM158" s="214"/>
      <c r="DN158" s="214"/>
      <c r="DO158" s="214"/>
      <c r="DP158" s="214"/>
      <c r="DQ158" s="214"/>
      <c r="DR158" s="214"/>
      <c r="DS158" s="214"/>
      <c r="DT158" s="214"/>
      <c r="DU158" s="214"/>
      <c r="DV158" s="214"/>
      <c r="DW158" s="214"/>
      <c r="DX158" s="214"/>
      <c r="DY158" s="214"/>
      <c r="DZ158" s="214"/>
      <c r="EA158" s="214"/>
      <c r="EB158" s="214"/>
      <c r="EC158" s="214"/>
    </row>
    <row r="159" spans="1:133" s="66" customFormat="1" hidden="1" x14ac:dyDescent="0.2">
      <c r="A159" s="208">
        <v>7937</v>
      </c>
      <c r="B159" s="209">
        <v>509</v>
      </c>
      <c r="C159" s="210" t="s">
        <v>288</v>
      </c>
      <c r="D159" s="211">
        <v>0</v>
      </c>
      <c r="E159" s="211">
        <v>0</v>
      </c>
      <c r="F159" s="211">
        <f t="shared" si="14"/>
        <v>0</v>
      </c>
      <c r="G159" s="211">
        <v>0</v>
      </c>
      <c r="H159" s="211">
        <v>0</v>
      </c>
      <c r="I159" s="211">
        <f t="shared" si="15"/>
        <v>0</v>
      </c>
      <c r="J159" s="211"/>
      <c r="K159" s="212"/>
      <c r="L159" s="211">
        <f t="shared" si="12"/>
        <v>0</v>
      </c>
      <c r="M159" s="211"/>
      <c r="N159" s="211">
        <f t="shared" si="16"/>
        <v>0</v>
      </c>
      <c r="O159" s="211">
        <f t="shared" si="13"/>
        <v>0</v>
      </c>
      <c r="P159" s="211">
        <f t="shared" si="17"/>
        <v>0</v>
      </c>
      <c r="Q159" s="213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14"/>
      <c r="AD159" s="214"/>
      <c r="AE159" s="214"/>
      <c r="AF159" s="214"/>
      <c r="AG159" s="214"/>
      <c r="AH159" s="214"/>
      <c r="AI159" s="214"/>
      <c r="AJ159" s="214"/>
      <c r="AK159" s="214"/>
      <c r="AL159" s="214"/>
      <c r="AM159" s="214"/>
      <c r="AN159" s="214"/>
      <c r="AO159" s="214"/>
      <c r="AP159" s="214"/>
      <c r="AQ159" s="214"/>
      <c r="AR159" s="214"/>
      <c r="AS159" s="214"/>
      <c r="AT159" s="214"/>
      <c r="AU159" s="214"/>
      <c r="AV159" s="214"/>
      <c r="AW159" s="214"/>
      <c r="AX159" s="214"/>
      <c r="AY159" s="214"/>
      <c r="AZ159" s="214"/>
      <c r="BA159" s="214"/>
      <c r="BB159" s="214"/>
      <c r="BC159" s="214"/>
      <c r="BD159" s="214"/>
      <c r="BE159" s="214"/>
      <c r="BF159" s="214"/>
      <c r="BG159" s="214"/>
      <c r="BH159" s="214"/>
      <c r="BI159" s="214"/>
      <c r="BJ159" s="214"/>
      <c r="BK159" s="214"/>
      <c r="BL159" s="214"/>
      <c r="BM159" s="214"/>
      <c r="BN159" s="214"/>
      <c r="BO159" s="214"/>
      <c r="BP159" s="214"/>
      <c r="BQ159" s="214"/>
      <c r="BR159" s="214"/>
      <c r="BS159" s="214"/>
      <c r="BT159" s="214"/>
      <c r="BU159" s="214"/>
      <c r="BV159" s="214"/>
      <c r="BW159" s="214"/>
      <c r="BX159" s="214"/>
      <c r="BY159" s="214"/>
      <c r="BZ159" s="214"/>
      <c r="CA159" s="214"/>
      <c r="CB159" s="214"/>
      <c r="CC159" s="214"/>
      <c r="CD159" s="214"/>
      <c r="CE159" s="214"/>
      <c r="CF159" s="214"/>
      <c r="CG159" s="214"/>
      <c r="CH159" s="214"/>
      <c r="CI159" s="214"/>
      <c r="CJ159" s="214"/>
      <c r="CK159" s="214"/>
      <c r="CL159" s="214"/>
      <c r="CM159" s="214"/>
      <c r="CN159" s="214"/>
      <c r="CO159" s="214"/>
      <c r="CP159" s="214"/>
      <c r="CQ159" s="214"/>
      <c r="CR159" s="214"/>
      <c r="CS159" s="214"/>
      <c r="CT159" s="214"/>
      <c r="CU159" s="214"/>
      <c r="CV159" s="214"/>
      <c r="CW159" s="214"/>
      <c r="CX159" s="214"/>
      <c r="CY159" s="214"/>
      <c r="CZ159" s="214"/>
      <c r="DA159" s="214"/>
      <c r="DB159" s="214"/>
      <c r="DC159" s="214"/>
      <c r="DD159" s="214"/>
      <c r="DE159" s="214"/>
      <c r="DF159" s="214"/>
      <c r="DG159" s="214"/>
      <c r="DH159" s="214"/>
      <c r="DI159" s="214"/>
      <c r="DJ159" s="214"/>
      <c r="DK159" s="214"/>
      <c r="DL159" s="214"/>
      <c r="DM159" s="214"/>
      <c r="DN159" s="214"/>
      <c r="DO159" s="214"/>
      <c r="DP159" s="214"/>
      <c r="DQ159" s="214"/>
      <c r="DR159" s="214"/>
      <c r="DS159" s="214"/>
      <c r="DT159" s="214"/>
      <c r="DU159" s="214"/>
      <c r="DV159" s="214"/>
      <c r="DW159" s="214"/>
      <c r="DX159" s="214"/>
      <c r="DY159" s="214"/>
      <c r="DZ159" s="214"/>
      <c r="EA159" s="214"/>
      <c r="EB159" s="214"/>
      <c r="EC159" s="214"/>
    </row>
    <row r="160" spans="1:133" s="66" customFormat="1" hidden="1" x14ac:dyDescent="0.2">
      <c r="A160" s="208">
        <v>7937</v>
      </c>
      <c r="B160" s="209">
        <v>510</v>
      </c>
      <c r="C160" s="210" t="s">
        <v>289</v>
      </c>
      <c r="D160" s="211">
        <v>0</v>
      </c>
      <c r="E160" s="211">
        <v>0</v>
      </c>
      <c r="F160" s="211">
        <f t="shared" si="14"/>
        <v>0</v>
      </c>
      <c r="G160" s="211">
        <v>0</v>
      </c>
      <c r="H160" s="211">
        <v>0</v>
      </c>
      <c r="I160" s="211">
        <f t="shared" si="15"/>
        <v>0</v>
      </c>
      <c r="J160" s="211"/>
      <c r="K160" s="212"/>
      <c r="L160" s="211">
        <f t="shared" si="12"/>
        <v>0</v>
      </c>
      <c r="M160" s="211"/>
      <c r="N160" s="211">
        <f t="shared" si="16"/>
        <v>0</v>
      </c>
      <c r="O160" s="211">
        <f t="shared" si="13"/>
        <v>0</v>
      </c>
      <c r="P160" s="211">
        <f t="shared" si="17"/>
        <v>0</v>
      </c>
      <c r="Q160" s="213"/>
      <c r="R160" s="21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14"/>
      <c r="AD160" s="214"/>
      <c r="AE160" s="214"/>
      <c r="AF160" s="214"/>
      <c r="AG160" s="214"/>
      <c r="AH160" s="214"/>
      <c r="AI160" s="214"/>
      <c r="AJ160" s="214"/>
      <c r="AK160" s="214"/>
      <c r="AL160" s="214"/>
      <c r="AM160" s="214"/>
      <c r="AN160" s="214"/>
      <c r="AO160" s="214"/>
      <c r="AP160" s="214"/>
      <c r="AQ160" s="214"/>
      <c r="AR160" s="214"/>
      <c r="AS160" s="214"/>
      <c r="AT160" s="214"/>
      <c r="AU160" s="214"/>
      <c r="AV160" s="214"/>
      <c r="AW160" s="214"/>
      <c r="AX160" s="214"/>
      <c r="AY160" s="214"/>
      <c r="AZ160" s="214"/>
      <c r="BA160" s="214"/>
      <c r="BB160" s="214"/>
      <c r="BC160" s="214"/>
      <c r="BD160" s="214"/>
      <c r="BE160" s="214"/>
      <c r="BF160" s="214"/>
      <c r="BG160" s="214"/>
      <c r="BH160" s="214"/>
      <c r="BI160" s="214"/>
      <c r="BJ160" s="214"/>
      <c r="BK160" s="214"/>
      <c r="BL160" s="214"/>
      <c r="BM160" s="214"/>
      <c r="BN160" s="214"/>
      <c r="BO160" s="214"/>
      <c r="BP160" s="214"/>
      <c r="BQ160" s="214"/>
      <c r="BR160" s="214"/>
      <c r="BS160" s="214"/>
      <c r="BT160" s="214"/>
      <c r="BU160" s="214"/>
      <c r="BV160" s="214"/>
      <c r="BW160" s="214"/>
      <c r="BX160" s="214"/>
      <c r="BY160" s="214"/>
      <c r="BZ160" s="214"/>
      <c r="CA160" s="214"/>
      <c r="CB160" s="214"/>
      <c r="CC160" s="214"/>
      <c r="CD160" s="214"/>
      <c r="CE160" s="214"/>
      <c r="CF160" s="214"/>
      <c r="CG160" s="214"/>
      <c r="CH160" s="214"/>
      <c r="CI160" s="214"/>
      <c r="CJ160" s="214"/>
      <c r="CK160" s="214"/>
      <c r="CL160" s="214"/>
      <c r="CM160" s="214"/>
      <c r="CN160" s="214"/>
      <c r="CO160" s="214"/>
      <c r="CP160" s="214"/>
      <c r="CQ160" s="214"/>
      <c r="CR160" s="214"/>
      <c r="CS160" s="214"/>
      <c r="CT160" s="214"/>
      <c r="CU160" s="214"/>
      <c r="CV160" s="214"/>
      <c r="CW160" s="214"/>
      <c r="CX160" s="214"/>
      <c r="CY160" s="214"/>
      <c r="CZ160" s="214"/>
      <c r="DA160" s="214"/>
      <c r="DB160" s="214"/>
      <c r="DC160" s="214"/>
      <c r="DD160" s="214"/>
      <c r="DE160" s="214"/>
      <c r="DF160" s="214"/>
      <c r="DG160" s="214"/>
      <c r="DH160" s="214"/>
      <c r="DI160" s="214"/>
      <c r="DJ160" s="214"/>
      <c r="DK160" s="214"/>
      <c r="DL160" s="214"/>
      <c r="DM160" s="214"/>
      <c r="DN160" s="214"/>
      <c r="DO160" s="214"/>
      <c r="DP160" s="214"/>
      <c r="DQ160" s="214"/>
      <c r="DR160" s="214"/>
      <c r="DS160" s="214"/>
      <c r="DT160" s="214"/>
      <c r="DU160" s="214"/>
      <c r="DV160" s="214"/>
      <c r="DW160" s="214"/>
      <c r="DX160" s="214"/>
      <c r="DY160" s="214"/>
      <c r="DZ160" s="214"/>
      <c r="EA160" s="214"/>
      <c r="EB160" s="214"/>
      <c r="EC160" s="214"/>
    </row>
    <row r="161" spans="1:133" s="66" customFormat="1" hidden="1" x14ac:dyDescent="0.2">
      <c r="A161" s="208">
        <v>7937</v>
      </c>
      <c r="B161" s="209">
        <v>511</v>
      </c>
      <c r="C161" s="210" t="s">
        <v>290</v>
      </c>
      <c r="D161" s="211">
        <v>0</v>
      </c>
      <c r="E161" s="211">
        <v>0</v>
      </c>
      <c r="F161" s="211">
        <f t="shared" si="14"/>
        <v>0</v>
      </c>
      <c r="G161" s="211">
        <v>0</v>
      </c>
      <c r="H161" s="211">
        <v>0</v>
      </c>
      <c r="I161" s="211">
        <f t="shared" si="15"/>
        <v>0</v>
      </c>
      <c r="J161" s="211"/>
      <c r="K161" s="212"/>
      <c r="L161" s="211">
        <f t="shared" si="12"/>
        <v>0</v>
      </c>
      <c r="M161" s="211"/>
      <c r="N161" s="211">
        <f t="shared" si="16"/>
        <v>0</v>
      </c>
      <c r="O161" s="211">
        <f t="shared" si="13"/>
        <v>0</v>
      </c>
      <c r="P161" s="211">
        <f t="shared" si="17"/>
        <v>0</v>
      </c>
      <c r="Q161" s="213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214"/>
      <c r="AE161" s="214"/>
      <c r="AF161" s="214"/>
      <c r="AG161" s="214"/>
      <c r="AH161" s="214"/>
      <c r="AI161" s="214"/>
      <c r="AJ161" s="214"/>
      <c r="AK161" s="214"/>
      <c r="AL161" s="214"/>
      <c r="AM161" s="214"/>
      <c r="AN161" s="214"/>
      <c r="AO161" s="214"/>
      <c r="AP161" s="214"/>
      <c r="AQ161" s="214"/>
      <c r="AR161" s="214"/>
      <c r="AS161" s="214"/>
      <c r="AT161" s="214"/>
      <c r="AU161" s="214"/>
      <c r="AV161" s="214"/>
      <c r="AW161" s="214"/>
      <c r="AX161" s="214"/>
      <c r="AY161" s="214"/>
      <c r="AZ161" s="214"/>
      <c r="BA161" s="214"/>
      <c r="BB161" s="214"/>
      <c r="BC161" s="214"/>
      <c r="BD161" s="214"/>
      <c r="BE161" s="214"/>
      <c r="BF161" s="214"/>
      <c r="BG161" s="214"/>
      <c r="BH161" s="214"/>
      <c r="BI161" s="214"/>
      <c r="BJ161" s="214"/>
      <c r="BK161" s="214"/>
      <c r="BL161" s="214"/>
      <c r="BM161" s="214"/>
      <c r="BN161" s="214"/>
      <c r="BO161" s="214"/>
      <c r="BP161" s="214"/>
      <c r="BQ161" s="214"/>
      <c r="BR161" s="214"/>
      <c r="BS161" s="214"/>
      <c r="BT161" s="214"/>
      <c r="BU161" s="214"/>
      <c r="BV161" s="214"/>
      <c r="BW161" s="214"/>
      <c r="BX161" s="214"/>
      <c r="BY161" s="214"/>
      <c r="BZ161" s="214"/>
      <c r="CA161" s="214"/>
      <c r="CB161" s="214"/>
      <c r="CC161" s="214"/>
      <c r="CD161" s="214"/>
      <c r="CE161" s="214"/>
      <c r="CF161" s="214"/>
      <c r="CG161" s="214"/>
      <c r="CH161" s="214"/>
      <c r="CI161" s="214"/>
      <c r="CJ161" s="214"/>
      <c r="CK161" s="214"/>
      <c r="CL161" s="214"/>
      <c r="CM161" s="214"/>
      <c r="CN161" s="214"/>
      <c r="CO161" s="214"/>
      <c r="CP161" s="214"/>
      <c r="CQ161" s="214"/>
      <c r="CR161" s="214"/>
      <c r="CS161" s="214"/>
      <c r="CT161" s="214"/>
      <c r="CU161" s="214"/>
      <c r="CV161" s="214"/>
      <c r="CW161" s="214"/>
      <c r="CX161" s="214"/>
      <c r="CY161" s="214"/>
      <c r="CZ161" s="214"/>
      <c r="DA161" s="214"/>
      <c r="DB161" s="214"/>
      <c r="DC161" s="214"/>
      <c r="DD161" s="214"/>
      <c r="DE161" s="214"/>
      <c r="DF161" s="214"/>
      <c r="DG161" s="214"/>
      <c r="DH161" s="214"/>
      <c r="DI161" s="214"/>
      <c r="DJ161" s="214"/>
      <c r="DK161" s="214"/>
      <c r="DL161" s="214"/>
      <c r="DM161" s="214"/>
      <c r="DN161" s="214"/>
      <c r="DO161" s="214"/>
      <c r="DP161" s="214"/>
      <c r="DQ161" s="214"/>
      <c r="DR161" s="214"/>
      <c r="DS161" s="214"/>
      <c r="DT161" s="214"/>
      <c r="DU161" s="214"/>
      <c r="DV161" s="214"/>
      <c r="DW161" s="214"/>
      <c r="DX161" s="214"/>
      <c r="DY161" s="214"/>
      <c r="DZ161" s="214"/>
      <c r="EA161" s="214"/>
      <c r="EB161" s="214"/>
      <c r="EC161" s="214"/>
    </row>
    <row r="162" spans="1:133" s="66" customFormat="1" hidden="1" x14ac:dyDescent="0.2">
      <c r="A162" s="208">
        <v>7937</v>
      </c>
      <c r="B162" s="209">
        <v>512</v>
      </c>
      <c r="C162" s="210" t="s">
        <v>291</v>
      </c>
      <c r="D162" s="211">
        <v>0</v>
      </c>
      <c r="E162" s="211">
        <v>0</v>
      </c>
      <c r="F162" s="211">
        <f t="shared" si="14"/>
        <v>0</v>
      </c>
      <c r="G162" s="211">
        <v>0</v>
      </c>
      <c r="H162" s="211">
        <v>0</v>
      </c>
      <c r="I162" s="211">
        <f t="shared" si="15"/>
        <v>0</v>
      </c>
      <c r="J162" s="211"/>
      <c r="K162" s="212"/>
      <c r="L162" s="211">
        <f t="shared" si="12"/>
        <v>0</v>
      </c>
      <c r="M162" s="211"/>
      <c r="N162" s="211">
        <f t="shared" si="16"/>
        <v>0</v>
      </c>
      <c r="O162" s="211">
        <f t="shared" si="13"/>
        <v>0</v>
      </c>
      <c r="P162" s="211">
        <f t="shared" si="17"/>
        <v>0</v>
      </c>
      <c r="Q162" s="213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  <c r="CA162" s="214"/>
      <c r="CB162" s="214"/>
      <c r="CC162" s="214"/>
      <c r="CD162" s="214"/>
      <c r="CE162" s="214"/>
      <c r="CF162" s="214"/>
      <c r="CG162" s="214"/>
      <c r="CH162" s="214"/>
      <c r="CI162" s="214"/>
      <c r="CJ162" s="214"/>
      <c r="CK162" s="214"/>
      <c r="CL162" s="214"/>
      <c r="CM162" s="214"/>
      <c r="CN162" s="214"/>
      <c r="CO162" s="214"/>
      <c r="CP162" s="214"/>
      <c r="CQ162" s="214"/>
      <c r="CR162" s="214"/>
      <c r="CS162" s="214"/>
      <c r="CT162" s="214"/>
      <c r="CU162" s="214"/>
      <c r="CV162" s="214"/>
      <c r="CW162" s="214"/>
      <c r="CX162" s="214"/>
      <c r="CY162" s="214"/>
      <c r="CZ162" s="214"/>
      <c r="DA162" s="214"/>
      <c r="DB162" s="214"/>
      <c r="DC162" s="214"/>
      <c r="DD162" s="214"/>
      <c r="DE162" s="214"/>
      <c r="DF162" s="214"/>
      <c r="DG162" s="214"/>
      <c r="DH162" s="214"/>
      <c r="DI162" s="214"/>
      <c r="DJ162" s="214"/>
      <c r="DK162" s="214"/>
      <c r="DL162" s="214"/>
      <c r="DM162" s="214"/>
      <c r="DN162" s="214"/>
      <c r="DO162" s="214"/>
      <c r="DP162" s="214"/>
      <c r="DQ162" s="214"/>
      <c r="DR162" s="214"/>
      <c r="DS162" s="214"/>
      <c r="DT162" s="214"/>
      <c r="DU162" s="214"/>
      <c r="DV162" s="214"/>
      <c r="DW162" s="214"/>
      <c r="DX162" s="214"/>
      <c r="DY162" s="214"/>
      <c r="DZ162" s="214"/>
      <c r="EA162" s="214"/>
      <c r="EB162" s="214"/>
      <c r="EC162" s="214"/>
    </row>
    <row r="163" spans="1:133" s="66" customFormat="1" hidden="1" x14ac:dyDescent="0.2">
      <c r="A163" s="208">
        <v>7937</v>
      </c>
      <c r="B163" s="209">
        <v>513</v>
      </c>
      <c r="C163" s="210" t="s">
        <v>292</v>
      </c>
      <c r="D163" s="211">
        <v>0</v>
      </c>
      <c r="E163" s="211">
        <v>0</v>
      </c>
      <c r="F163" s="211">
        <f t="shared" si="14"/>
        <v>0</v>
      </c>
      <c r="G163" s="211">
        <v>0</v>
      </c>
      <c r="H163" s="211">
        <v>0</v>
      </c>
      <c r="I163" s="211">
        <f t="shared" si="15"/>
        <v>0</v>
      </c>
      <c r="J163" s="211"/>
      <c r="K163" s="212"/>
      <c r="L163" s="211">
        <f t="shared" si="12"/>
        <v>0</v>
      </c>
      <c r="M163" s="211"/>
      <c r="N163" s="211">
        <f t="shared" si="16"/>
        <v>0</v>
      </c>
      <c r="O163" s="211">
        <f t="shared" si="13"/>
        <v>0</v>
      </c>
      <c r="P163" s="211">
        <f t="shared" si="17"/>
        <v>0</v>
      </c>
      <c r="Q163" s="213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214"/>
      <c r="AE163" s="214"/>
      <c r="AF163" s="214"/>
      <c r="AG163" s="214"/>
      <c r="AH163" s="214"/>
      <c r="AI163" s="214"/>
      <c r="AJ163" s="214"/>
      <c r="AK163" s="214"/>
      <c r="AL163" s="214"/>
      <c r="AM163" s="214"/>
      <c r="AN163" s="214"/>
      <c r="AO163" s="214"/>
      <c r="AP163" s="214"/>
      <c r="AQ163" s="214"/>
      <c r="AR163" s="214"/>
      <c r="AS163" s="214"/>
      <c r="AT163" s="214"/>
      <c r="AU163" s="214"/>
      <c r="AV163" s="214"/>
      <c r="AW163" s="214"/>
      <c r="AX163" s="214"/>
      <c r="AY163" s="214"/>
      <c r="AZ163" s="214"/>
      <c r="BA163" s="214"/>
      <c r="BB163" s="214"/>
      <c r="BC163" s="214"/>
      <c r="BD163" s="214"/>
      <c r="BE163" s="214"/>
      <c r="BF163" s="214"/>
      <c r="BG163" s="214"/>
      <c r="BH163" s="214"/>
      <c r="BI163" s="214"/>
      <c r="BJ163" s="214"/>
      <c r="BK163" s="214"/>
      <c r="BL163" s="214"/>
      <c r="BM163" s="214"/>
      <c r="BN163" s="214"/>
      <c r="BO163" s="214"/>
      <c r="BP163" s="214"/>
      <c r="BQ163" s="214"/>
      <c r="BR163" s="214"/>
      <c r="BS163" s="214"/>
      <c r="BT163" s="214"/>
      <c r="BU163" s="214"/>
      <c r="BV163" s="214"/>
      <c r="BW163" s="214"/>
      <c r="BX163" s="214"/>
      <c r="BY163" s="214"/>
      <c r="BZ163" s="214"/>
      <c r="CA163" s="214"/>
      <c r="CB163" s="214"/>
      <c r="CC163" s="214"/>
      <c r="CD163" s="214"/>
      <c r="CE163" s="214"/>
      <c r="CF163" s="214"/>
      <c r="CG163" s="214"/>
      <c r="CH163" s="214"/>
      <c r="CI163" s="214"/>
      <c r="CJ163" s="214"/>
      <c r="CK163" s="214"/>
      <c r="CL163" s="214"/>
      <c r="CM163" s="214"/>
      <c r="CN163" s="214"/>
      <c r="CO163" s="214"/>
      <c r="CP163" s="214"/>
      <c r="CQ163" s="214"/>
      <c r="CR163" s="214"/>
      <c r="CS163" s="214"/>
      <c r="CT163" s="214"/>
      <c r="CU163" s="214"/>
      <c r="CV163" s="214"/>
      <c r="CW163" s="214"/>
      <c r="CX163" s="214"/>
      <c r="CY163" s="214"/>
      <c r="CZ163" s="214"/>
      <c r="DA163" s="214"/>
      <c r="DB163" s="214"/>
      <c r="DC163" s="214"/>
      <c r="DD163" s="214"/>
      <c r="DE163" s="214"/>
      <c r="DF163" s="214"/>
      <c r="DG163" s="214"/>
      <c r="DH163" s="214"/>
      <c r="DI163" s="214"/>
      <c r="DJ163" s="214"/>
      <c r="DK163" s="214"/>
      <c r="DL163" s="214"/>
      <c r="DM163" s="214"/>
      <c r="DN163" s="214"/>
      <c r="DO163" s="214"/>
      <c r="DP163" s="214"/>
      <c r="DQ163" s="214"/>
      <c r="DR163" s="214"/>
      <c r="DS163" s="214"/>
      <c r="DT163" s="214"/>
      <c r="DU163" s="214"/>
      <c r="DV163" s="214"/>
      <c r="DW163" s="214"/>
      <c r="DX163" s="214"/>
      <c r="DY163" s="214"/>
      <c r="DZ163" s="214"/>
      <c r="EA163" s="214"/>
      <c r="EB163" s="214"/>
      <c r="EC163" s="214"/>
    </row>
    <row r="164" spans="1:133" s="66" customFormat="1" hidden="1" x14ac:dyDescent="0.2">
      <c r="A164" s="208">
        <v>7937</v>
      </c>
      <c r="B164" s="209">
        <v>514</v>
      </c>
      <c r="C164" s="210" t="s">
        <v>293</v>
      </c>
      <c r="D164" s="211">
        <v>0</v>
      </c>
      <c r="E164" s="211">
        <v>0</v>
      </c>
      <c r="F164" s="211">
        <f t="shared" si="14"/>
        <v>0</v>
      </c>
      <c r="G164" s="211">
        <v>0</v>
      </c>
      <c r="H164" s="211">
        <v>0</v>
      </c>
      <c r="I164" s="211">
        <f t="shared" si="15"/>
        <v>0</v>
      </c>
      <c r="J164" s="211"/>
      <c r="K164" s="212"/>
      <c r="L164" s="211">
        <f t="shared" si="12"/>
        <v>0</v>
      </c>
      <c r="M164" s="211"/>
      <c r="N164" s="211">
        <f t="shared" si="16"/>
        <v>0</v>
      </c>
      <c r="O164" s="211">
        <f t="shared" si="13"/>
        <v>0</v>
      </c>
      <c r="P164" s="211">
        <f t="shared" si="17"/>
        <v>0</v>
      </c>
      <c r="Q164" s="213"/>
      <c r="R164" s="21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214"/>
      <c r="AE164" s="214"/>
      <c r="AF164" s="214"/>
      <c r="AG164" s="214"/>
      <c r="AH164" s="214"/>
      <c r="AI164" s="214"/>
      <c r="AJ164" s="214"/>
      <c r="AK164" s="214"/>
      <c r="AL164" s="214"/>
      <c r="AM164" s="214"/>
      <c r="AN164" s="214"/>
      <c r="AO164" s="214"/>
      <c r="AP164" s="214"/>
      <c r="AQ164" s="214"/>
      <c r="AR164" s="214"/>
      <c r="AS164" s="214"/>
      <c r="AT164" s="214"/>
      <c r="AU164" s="214"/>
      <c r="AV164" s="214"/>
      <c r="AW164" s="214"/>
      <c r="AX164" s="214"/>
      <c r="AY164" s="214"/>
      <c r="AZ164" s="214"/>
      <c r="BA164" s="214"/>
      <c r="BB164" s="214"/>
      <c r="BC164" s="214"/>
      <c r="BD164" s="214"/>
      <c r="BE164" s="214"/>
      <c r="BF164" s="214"/>
      <c r="BG164" s="214"/>
      <c r="BH164" s="214"/>
      <c r="BI164" s="214"/>
      <c r="BJ164" s="214"/>
      <c r="BK164" s="214"/>
      <c r="BL164" s="214"/>
      <c r="BM164" s="214"/>
      <c r="BN164" s="214"/>
      <c r="BO164" s="214"/>
      <c r="BP164" s="214"/>
      <c r="BQ164" s="214"/>
      <c r="BR164" s="214"/>
      <c r="BS164" s="214"/>
      <c r="BT164" s="214"/>
      <c r="BU164" s="214"/>
      <c r="BV164" s="214"/>
      <c r="BW164" s="214"/>
      <c r="BX164" s="214"/>
      <c r="BY164" s="214"/>
      <c r="BZ164" s="214"/>
      <c r="CA164" s="214"/>
      <c r="CB164" s="214"/>
      <c r="CC164" s="214"/>
      <c r="CD164" s="214"/>
      <c r="CE164" s="214"/>
      <c r="CF164" s="214"/>
      <c r="CG164" s="214"/>
      <c r="CH164" s="214"/>
      <c r="CI164" s="214"/>
      <c r="CJ164" s="214"/>
      <c r="CK164" s="214"/>
      <c r="CL164" s="214"/>
      <c r="CM164" s="214"/>
      <c r="CN164" s="214"/>
      <c r="CO164" s="214"/>
      <c r="CP164" s="214"/>
      <c r="CQ164" s="214"/>
      <c r="CR164" s="214"/>
      <c r="CS164" s="214"/>
      <c r="CT164" s="214"/>
      <c r="CU164" s="214"/>
      <c r="CV164" s="214"/>
      <c r="CW164" s="214"/>
      <c r="CX164" s="214"/>
      <c r="CY164" s="214"/>
      <c r="CZ164" s="214"/>
      <c r="DA164" s="214"/>
      <c r="DB164" s="214"/>
      <c r="DC164" s="214"/>
      <c r="DD164" s="214"/>
      <c r="DE164" s="214"/>
      <c r="DF164" s="214"/>
      <c r="DG164" s="214"/>
      <c r="DH164" s="214"/>
      <c r="DI164" s="214"/>
      <c r="DJ164" s="214"/>
      <c r="DK164" s="214"/>
      <c r="DL164" s="214"/>
      <c r="DM164" s="214"/>
      <c r="DN164" s="214"/>
      <c r="DO164" s="214"/>
      <c r="DP164" s="214"/>
      <c r="DQ164" s="214"/>
      <c r="DR164" s="214"/>
      <c r="DS164" s="214"/>
      <c r="DT164" s="214"/>
      <c r="DU164" s="214"/>
      <c r="DV164" s="214"/>
      <c r="DW164" s="214"/>
      <c r="DX164" s="214"/>
      <c r="DY164" s="214"/>
      <c r="DZ164" s="214"/>
      <c r="EA164" s="214"/>
      <c r="EB164" s="214"/>
      <c r="EC164" s="214"/>
    </row>
    <row r="165" spans="1:133" s="66" customFormat="1" hidden="1" x14ac:dyDescent="0.2">
      <c r="A165" s="208">
        <v>7937</v>
      </c>
      <c r="B165" s="209">
        <v>515</v>
      </c>
      <c r="C165" s="210" t="s">
        <v>294</v>
      </c>
      <c r="D165" s="211">
        <v>0</v>
      </c>
      <c r="E165" s="211">
        <v>0</v>
      </c>
      <c r="F165" s="211">
        <f t="shared" si="14"/>
        <v>0</v>
      </c>
      <c r="G165" s="211">
        <v>0</v>
      </c>
      <c r="H165" s="211">
        <v>0</v>
      </c>
      <c r="I165" s="211">
        <f t="shared" si="15"/>
        <v>0</v>
      </c>
      <c r="J165" s="211"/>
      <c r="K165" s="212"/>
      <c r="L165" s="211">
        <f t="shared" si="12"/>
        <v>0</v>
      </c>
      <c r="M165" s="211"/>
      <c r="N165" s="211">
        <f t="shared" si="16"/>
        <v>0</v>
      </c>
      <c r="O165" s="211">
        <f t="shared" si="13"/>
        <v>0</v>
      </c>
      <c r="P165" s="211">
        <f t="shared" si="17"/>
        <v>0</v>
      </c>
      <c r="Q165" s="213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14"/>
      <c r="AE165" s="214"/>
      <c r="AF165" s="214"/>
      <c r="AG165" s="214"/>
      <c r="AH165" s="214"/>
      <c r="AI165" s="214"/>
      <c r="AJ165" s="214"/>
      <c r="AK165" s="214"/>
      <c r="AL165" s="214"/>
      <c r="AM165" s="214"/>
      <c r="AN165" s="214"/>
      <c r="AO165" s="214"/>
      <c r="AP165" s="214"/>
      <c r="AQ165" s="214"/>
      <c r="AR165" s="214"/>
      <c r="AS165" s="214"/>
      <c r="AT165" s="214"/>
      <c r="AU165" s="214"/>
      <c r="AV165" s="214"/>
      <c r="AW165" s="214"/>
      <c r="AX165" s="214"/>
      <c r="AY165" s="214"/>
      <c r="AZ165" s="214"/>
      <c r="BA165" s="214"/>
      <c r="BB165" s="214"/>
      <c r="BC165" s="214"/>
      <c r="BD165" s="214"/>
      <c r="BE165" s="214"/>
      <c r="BF165" s="214"/>
      <c r="BG165" s="214"/>
      <c r="BH165" s="214"/>
      <c r="BI165" s="214"/>
      <c r="BJ165" s="214"/>
      <c r="BK165" s="214"/>
      <c r="BL165" s="214"/>
      <c r="BM165" s="214"/>
      <c r="BN165" s="214"/>
      <c r="BO165" s="214"/>
      <c r="BP165" s="214"/>
      <c r="BQ165" s="214"/>
      <c r="BR165" s="214"/>
      <c r="BS165" s="214"/>
      <c r="BT165" s="214"/>
      <c r="BU165" s="214"/>
      <c r="BV165" s="214"/>
      <c r="BW165" s="214"/>
      <c r="BX165" s="214"/>
      <c r="BY165" s="214"/>
      <c r="BZ165" s="214"/>
      <c r="CA165" s="214"/>
      <c r="CB165" s="214"/>
      <c r="CC165" s="214"/>
      <c r="CD165" s="214"/>
      <c r="CE165" s="214"/>
      <c r="CF165" s="214"/>
      <c r="CG165" s="214"/>
      <c r="CH165" s="214"/>
      <c r="CI165" s="214"/>
      <c r="CJ165" s="214"/>
      <c r="CK165" s="214"/>
      <c r="CL165" s="214"/>
      <c r="CM165" s="214"/>
      <c r="CN165" s="214"/>
      <c r="CO165" s="214"/>
      <c r="CP165" s="214"/>
      <c r="CQ165" s="214"/>
      <c r="CR165" s="214"/>
      <c r="CS165" s="214"/>
      <c r="CT165" s="214"/>
      <c r="CU165" s="214"/>
      <c r="CV165" s="214"/>
      <c r="CW165" s="214"/>
      <c r="CX165" s="214"/>
      <c r="CY165" s="214"/>
      <c r="CZ165" s="214"/>
      <c r="DA165" s="214"/>
      <c r="DB165" s="214"/>
      <c r="DC165" s="214"/>
      <c r="DD165" s="214"/>
      <c r="DE165" s="214"/>
      <c r="DF165" s="214"/>
      <c r="DG165" s="214"/>
      <c r="DH165" s="214"/>
      <c r="DI165" s="214"/>
      <c r="DJ165" s="214"/>
      <c r="DK165" s="214"/>
      <c r="DL165" s="214"/>
      <c r="DM165" s="214"/>
      <c r="DN165" s="214"/>
      <c r="DO165" s="214"/>
      <c r="DP165" s="214"/>
      <c r="DQ165" s="214"/>
      <c r="DR165" s="214"/>
      <c r="DS165" s="214"/>
      <c r="DT165" s="214"/>
      <c r="DU165" s="214"/>
      <c r="DV165" s="214"/>
      <c r="DW165" s="214"/>
      <c r="DX165" s="214"/>
      <c r="DY165" s="214"/>
      <c r="DZ165" s="214"/>
      <c r="EA165" s="214"/>
      <c r="EB165" s="214"/>
      <c r="EC165" s="214"/>
    </row>
    <row r="166" spans="1:133" s="66" customFormat="1" hidden="1" x14ac:dyDescent="0.2">
      <c r="A166" s="208">
        <v>7937</v>
      </c>
      <c r="B166" s="209">
        <v>516</v>
      </c>
      <c r="C166" s="210" t="s">
        <v>295</v>
      </c>
      <c r="D166" s="211">
        <v>0</v>
      </c>
      <c r="E166" s="211">
        <v>0</v>
      </c>
      <c r="F166" s="211">
        <f t="shared" si="14"/>
        <v>0</v>
      </c>
      <c r="G166" s="211">
        <v>0</v>
      </c>
      <c r="H166" s="211">
        <v>0</v>
      </c>
      <c r="I166" s="211">
        <f t="shared" si="15"/>
        <v>0</v>
      </c>
      <c r="J166" s="211"/>
      <c r="K166" s="212"/>
      <c r="L166" s="211">
        <f t="shared" si="12"/>
        <v>0</v>
      </c>
      <c r="M166" s="211"/>
      <c r="N166" s="211">
        <f t="shared" si="16"/>
        <v>0</v>
      </c>
      <c r="O166" s="211">
        <f t="shared" si="13"/>
        <v>0</v>
      </c>
      <c r="P166" s="211">
        <f t="shared" si="17"/>
        <v>0</v>
      </c>
      <c r="Q166" s="213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214"/>
      <c r="AE166" s="214"/>
      <c r="AF166" s="214"/>
      <c r="AG166" s="214"/>
      <c r="AH166" s="214"/>
      <c r="AI166" s="214"/>
      <c r="AJ166" s="214"/>
      <c r="AK166" s="214"/>
      <c r="AL166" s="214"/>
      <c r="AM166" s="214"/>
      <c r="AN166" s="214"/>
      <c r="AO166" s="214"/>
      <c r="AP166" s="214"/>
      <c r="AQ166" s="214"/>
      <c r="AR166" s="214"/>
      <c r="AS166" s="214"/>
      <c r="AT166" s="214"/>
      <c r="AU166" s="214"/>
      <c r="AV166" s="214"/>
      <c r="AW166" s="214"/>
      <c r="AX166" s="214"/>
      <c r="AY166" s="214"/>
      <c r="AZ166" s="214"/>
      <c r="BA166" s="214"/>
      <c r="BB166" s="214"/>
      <c r="BC166" s="214"/>
      <c r="BD166" s="214"/>
      <c r="BE166" s="214"/>
      <c r="BF166" s="214"/>
      <c r="BG166" s="214"/>
      <c r="BH166" s="214"/>
      <c r="BI166" s="214"/>
      <c r="BJ166" s="214"/>
      <c r="BK166" s="214"/>
      <c r="BL166" s="214"/>
      <c r="BM166" s="214"/>
      <c r="BN166" s="214"/>
      <c r="BO166" s="214"/>
      <c r="BP166" s="214"/>
      <c r="BQ166" s="214"/>
      <c r="BR166" s="214"/>
      <c r="BS166" s="214"/>
      <c r="BT166" s="214"/>
      <c r="BU166" s="214"/>
      <c r="BV166" s="214"/>
      <c r="BW166" s="214"/>
      <c r="BX166" s="214"/>
      <c r="BY166" s="214"/>
      <c r="BZ166" s="214"/>
      <c r="CA166" s="214"/>
      <c r="CB166" s="214"/>
      <c r="CC166" s="214"/>
      <c r="CD166" s="214"/>
      <c r="CE166" s="214"/>
      <c r="CF166" s="214"/>
      <c r="CG166" s="214"/>
      <c r="CH166" s="214"/>
      <c r="CI166" s="214"/>
      <c r="CJ166" s="214"/>
      <c r="CK166" s="214"/>
      <c r="CL166" s="214"/>
      <c r="CM166" s="214"/>
      <c r="CN166" s="214"/>
      <c r="CO166" s="214"/>
      <c r="CP166" s="214"/>
      <c r="CQ166" s="214"/>
      <c r="CR166" s="214"/>
      <c r="CS166" s="214"/>
      <c r="CT166" s="214"/>
      <c r="CU166" s="214"/>
      <c r="CV166" s="214"/>
      <c r="CW166" s="214"/>
      <c r="CX166" s="214"/>
      <c r="CY166" s="214"/>
      <c r="CZ166" s="214"/>
      <c r="DA166" s="214"/>
      <c r="DB166" s="214"/>
      <c r="DC166" s="214"/>
      <c r="DD166" s="214"/>
      <c r="DE166" s="214"/>
      <c r="DF166" s="214"/>
      <c r="DG166" s="214"/>
      <c r="DH166" s="214"/>
      <c r="DI166" s="214"/>
      <c r="DJ166" s="214"/>
      <c r="DK166" s="214"/>
      <c r="DL166" s="214"/>
      <c r="DM166" s="214"/>
      <c r="DN166" s="214"/>
      <c r="DO166" s="214"/>
      <c r="DP166" s="214"/>
      <c r="DQ166" s="214"/>
      <c r="DR166" s="214"/>
      <c r="DS166" s="214"/>
      <c r="DT166" s="214"/>
      <c r="DU166" s="214"/>
      <c r="DV166" s="214"/>
      <c r="DW166" s="214"/>
      <c r="DX166" s="214"/>
      <c r="DY166" s="214"/>
      <c r="DZ166" s="214"/>
      <c r="EA166" s="214"/>
      <c r="EB166" s="214"/>
      <c r="EC166" s="214"/>
    </row>
    <row r="167" spans="1:133" s="66" customFormat="1" hidden="1" x14ac:dyDescent="0.2">
      <c r="A167" s="208">
        <v>7937</v>
      </c>
      <c r="B167" s="209">
        <v>517</v>
      </c>
      <c r="C167" s="210" t="s">
        <v>296</v>
      </c>
      <c r="D167" s="211">
        <v>0</v>
      </c>
      <c r="E167" s="211">
        <v>0</v>
      </c>
      <c r="F167" s="211">
        <f t="shared" si="14"/>
        <v>0</v>
      </c>
      <c r="G167" s="211">
        <v>0</v>
      </c>
      <c r="H167" s="211">
        <v>0</v>
      </c>
      <c r="I167" s="211">
        <f t="shared" si="15"/>
        <v>0</v>
      </c>
      <c r="J167" s="211"/>
      <c r="K167" s="212"/>
      <c r="L167" s="211">
        <f t="shared" si="12"/>
        <v>0</v>
      </c>
      <c r="M167" s="211"/>
      <c r="N167" s="211">
        <f t="shared" si="16"/>
        <v>0</v>
      </c>
      <c r="O167" s="211">
        <f t="shared" si="13"/>
        <v>0</v>
      </c>
      <c r="P167" s="211">
        <f t="shared" si="17"/>
        <v>0</v>
      </c>
      <c r="Q167" s="213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214"/>
      <c r="AE167" s="214"/>
      <c r="AF167" s="214"/>
      <c r="AG167" s="214"/>
      <c r="AH167" s="214"/>
      <c r="AI167" s="214"/>
      <c r="AJ167" s="214"/>
      <c r="AK167" s="214"/>
      <c r="AL167" s="214"/>
      <c r="AM167" s="214"/>
      <c r="AN167" s="214"/>
      <c r="AO167" s="214"/>
      <c r="AP167" s="214"/>
      <c r="AQ167" s="214"/>
      <c r="AR167" s="214"/>
      <c r="AS167" s="214"/>
      <c r="AT167" s="214"/>
      <c r="AU167" s="214"/>
      <c r="AV167" s="214"/>
      <c r="AW167" s="214"/>
      <c r="AX167" s="214"/>
      <c r="AY167" s="214"/>
      <c r="AZ167" s="214"/>
      <c r="BA167" s="214"/>
      <c r="BB167" s="214"/>
      <c r="BC167" s="214"/>
      <c r="BD167" s="214"/>
      <c r="BE167" s="214"/>
      <c r="BF167" s="214"/>
      <c r="BG167" s="214"/>
      <c r="BH167" s="214"/>
      <c r="BI167" s="214"/>
      <c r="BJ167" s="214"/>
      <c r="BK167" s="214"/>
      <c r="BL167" s="214"/>
      <c r="BM167" s="214"/>
      <c r="BN167" s="214"/>
      <c r="BO167" s="214"/>
      <c r="BP167" s="214"/>
      <c r="BQ167" s="214"/>
      <c r="BR167" s="214"/>
      <c r="BS167" s="214"/>
      <c r="BT167" s="214"/>
      <c r="BU167" s="214"/>
      <c r="BV167" s="214"/>
      <c r="BW167" s="214"/>
      <c r="BX167" s="214"/>
      <c r="BY167" s="214"/>
      <c r="BZ167" s="214"/>
      <c r="CA167" s="214"/>
      <c r="CB167" s="214"/>
      <c r="CC167" s="214"/>
      <c r="CD167" s="214"/>
      <c r="CE167" s="214"/>
      <c r="CF167" s="214"/>
      <c r="CG167" s="214"/>
      <c r="CH167" s="214"/>
      <c r="CI167" s="214"/>
      <c r="CJ167" s="214"/>
      <c r="CK167" s="214"/>
      <c r="CL167" s="214"/>
      <c r="CM167" s="214"/>
      <c r="CN167" s="214"/>
      <c r="CO167" s="214"/>
      <c r="CP167" s="214"/>
      <c r="CQ167" s="214"/>
      <c r="CR167" s="214"/>
      <c r="CS167" s="214"/>
      <c r="CT167" s="214"/>
      <c r="CU167" s="214"/>
      <c r="CV167" s="214"/>
      <c r="CW167" s="214"/>
      <c r="CX167" s="214"/>
      <c r="CY167" s="214"/>
      <c r="CZ167" s="214"/>
      <c r="DA167" s="214"/>
      <c r="DB167" s="214"/>
      <c r="DC167" s="214"/>
      <c r="DD167" s="214"/>
      <c r="DE167" s="214"/>
      <c r="DF167" s="214"/>
      <c r="DG167" s="214"/>
      <c r="DH167" s="214"/>
      <c r="DI167" s="214"/>
      <c r="DJ167" s="214"/>
      <c r="DK167" s="214"/>
      <c r="DL167" s="214"/>
      <c r="DM167" s="214"/>
      <c r="DN167" s="214"/>
      <c r="DO167" s="214"/>
      <c r="DP167" s="214"/>
      <c r="DQ167" s="214"/>
      <c r="DR167" s="214"/>
      <c r="DS167" s="214"/>
      <c r="DT167" s="214"/>
      <c r="DU167" s="214"/>
      <c r="DV167" s="214"/>
      <c r="DW167" s="214"/>
      <c r="DX167" s="214"/>
      <c r="DY167" s="214"/>
      <c r="DZ167" s="214"/>
      <c r="EA167" s="214"/>
      <c r="EB167" s="214"/>
      <c r="EC167" s="214"/>
    </row>
    <row r="168" spans="1:133" s="66" customFormat="1" hidden="1" x14ac:dyDescent="0.2">
      <c r="A168" s="208">
        <v>7937</v>
      </c>
      <c r="B168" s="209">
        <v>518</v>
      </c>
      <c r="C168" s="210" t="s">
        <v>297</v>
      </c>
      <c r="D168" s="211">
        <v>0</v>
      </c>
      <c r="E168" s="211">
        <v>0</v>
      </c>
      <c r="F168" s="211">
        <f t="shared" si="14"/>
        <v>0</v>
      </c>
      <c r="G168" s="211">
        <v>0</v>
      </c>
      <c r="H168" s="211">
        <v>0</v>
      </c>
      <c r="I168" s="211">
        <f t="shared" si="15"/>
        <v>0</v>
      </c>
      <c r="J168" s="211"/>
      <c r="K168" s="212"/>
      <c r="L168" s="211">
        <f t="shared" si="12"/>
        <v>0</v>
      </c>
      <c r="M168" s="211"/>
      <c r="N168" s="211">
        <f t="shared" si="16"/>
        <v>0</v>
      </c>
      <c r="O168" s="211">
        <f t="shared" si="13"/>
        <v>0</v>
      </c>
      <c r="P168" s="211">
        <f t="shared" si="17"/>
        <v>0</v>
      </c>
      <c r="Q168" s="213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214"/>
      <c r="AE168" s="214"/>
      <c r="AF168" s="214"/>
      <c r="AG168" s="214"/>
      <c r="AH168" s="214"/>
      <c r="AI168" s="214"/>
      <c r="AJ168" s="214"/>
      <c r="AK168" s="214"/>
      <c r="AL168" s="214"/>
      <c r="AM168" s="214"/>
      <c r="AN168" s="214"/>
      <c r="AO168" s="214"/>
      <c r="AP168" s="214"/>
      <c r="AQ168" s="214"/>
      <c r="AR168" s="214"/>
      <c r="AS168" s="214"/>
      <c r="AT168" s="214"/>
      <c r="AU168" s="214"/>
      <c r="AV168" s="214"/>
      <c r="AW168" s="214"/>
      <c r="AX168" s="214"/>
      <c r="AY168" s="214"/>
      <c r="AZ168" s="214"/>
      <c r="BA168" s="214"/>
      <c r="BB168" s="214"/>
      <c r="BC168" s="214"/>
      <c r="BD168" s="214"/>
      <c r="BE168" s="214"/>
      <c r="BF168" s="214"/>
      <c r="BG168" s="214"/>
      <c r="BH168" s="214"/>
      <c r="BI168" s="214"/>
      <c r="BJ168" s="214"/>
      <c r="BK168" s="214"/>
      <c r="BL168" s="214"/>
      <c r="BM168" s="214"/>
      <c r="BN168" s="214"/>
      <c r="BO168" s="214"/>
      <c r="BP168" s="214"/>
      <c r="BQ168" s="214"/>
      <c r="BR168" s="214"/>
      <c r="BS168" s="214"/>
      <c r="BT168" s="214"/>
      <c r="BU168" s="214"/>
      <c r="BV168" s="214"/>
      <c r="BW168" s="214"/>
      <c r="BX168" s="214"/>
      <c r="BY168" s="214"/>
      <c r="BZ168" s="214"/>
      <c r="CA168" s="214"/>
      <c r="CB168" s="214"/>
      <c r="CC168" s="214"/>
      <c r="CD168" s="214"/>
      <c r="CE168" s="214"/>
      <c r="CF168" s="214"/>
      <c r="CG168" s="214"/>
      <c r="CH168" s="214"/>
      <c r="CI168" s="214"/>
      <c r="CJ168" s="214"/>
      <c r="CK168" s="214"/>
      <c r="CL168" s="214"/>
      <c r="CM168" s="214"/>
      <c r="CN168" s="214"/>
      <c r="CO168" s="214"/>
      <c r="CP168" s="214"/>
      <c r="CQ168" s="214"/>
      <c r="CR168" s="214"/>
      <c r="CS168" s="214"/>
      <c r="CT168" s="214"/>
      <c r="CU168" s="214"/>
      <c r="CV168" s="214"/>
      <c r="CW168" s="214"/>
      <c r="CX168" s="214"/>
      <c r="CY168" s="214"/>
      <c r="CZ168" s="214"/>
      <c r="DA168" s="214"/>
      <c r="DB168" s="214"/>
      <c r="DC168" s="214"/>
      <c r="DD168" s="214"/>
      <c r="DE168" s="214"/>
      <c r="DF168" s="214"/>
      <c r="DG168" s="214"/>
      <c r="DH168" s="214"/>
      <c r="DI168" s="214"/>
      <c r="DJ168" s="214"/>
      <c r="DK168" s="214"/>
      <c r="DL168" s="214"/>
      <c r="DM168" s="214"/>
      <c r="DN168" s="214"/>
      <c r="DO168" s="214"/>
      <c r="DP168" s="214"/>
      <c r="DQ168" s="214"/>
      <c r="DR168" s="214"/>
      <c r="DS168" s="214"/>
      <c r="DT168" s="214"/>
      <c r="DU168" s="214"/>
      <c r="DV168" s="214"/>
      <c r="DW168" s="214"/>
      <c r="DX168" s="214"/>
      <c r="DY168" s="214"/>
      <c r="DZ168" s="214"/>
      <c r="EA168" s="214"/>
      <c r="EB168" s="214"/>
      <c r="EC168" s="214"/>
    </row>
    <row r="169" spans="1:133" s="66" customFormat="1" hidden="1" x14ac:dyDescent="0.2">
      <c r="A169" s="208">
        <v>7937</v>
      </c>
      <c r="B169" s="209">
        <v>519</v>
      </c>
      <c r="C169" s="210" t="s">
        <v>298</v>
      </c>
      <c r="D169" s="211">
        <v>0</v>
      </c>
      <c r="E169" s="211">
        <v>0</v>
      </c>
      <c r="F169" s="211">
        <f t="shared" si="14"/>
        <v>0</v>
      </c>
      <c r="G169" s="211">
        <v>0</v>
      </c>
      <c r="H169" s="211">
        <v>0</v>
      </c>
      <c r="I169" s="211">
        <f t="shared" si="15"/>
        <v>0</v>
      </c>
      <c r="J169" s="211"/>
      <c r="K169" s="212"/>
      <c r="L169" s="211">
        <f t="shared" si="12"/>
        <v>0</v>
      </c>
      <c r="M169" s="211"/>
      <c r="N169" s="211">
        <f t="shared" si="16"/>
        <v>0</v>
      </c>
      <c r="O169" s="211">
        <f t="shared" si="13"/>
        <v>0</v>
      </c>
      <c r="P169" s="211">
        <f t="shared" si="17"/>
        <v>0</v>
      </c>
      <c r="Q169" s="213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14"/>
      <c r="AE169" s="214"/>
      <c r="AF169" s="214"/>
      <c r="AG169" s="214"/>
      <c r="AH169" s="214"/>
      <c r="AI169" s="214"/>
      <c r="AJ169" s="214"/>
      <c r="AK169" s="214"/>
      <c r="AL169" s="214"/>
      <c r="AM169" s="214"/>
      <c r="AN169" s="214"/>
      <c r="AO169" s="214"/>
      <c r="AP169" s="214"/>
      <c r="AQ169" s="214"/>
      <c r="AR169" s="214"/>
      <c r="AS169" s="214"/>
      <c r="AT169" s="214"/>
      <c r="AU169" s="214"/>
      <c r="AV169" s="214"/>
      <c r="AW169" s="214"/>
      <c r="AX169" s="214"/>
      <c r="AY169" s="214"/>
      <c r="AZ169" s="214"/>
      <c r="BA169" s="214"/>
      <c r="BB169" s="214"/>
      <c r="BC169" s="214"/>
      <c r="BD169" s="214"/>
      <c r="BE169" s="214"/>
      <c r="BF169" s="214"/>
      <c r="BG169" s="214"/>
      <c r="BH169" s="214"/>
      <c r="BI169" s="214"/>
      <c r="BJ169" s="214"/>
      <c r="BK169" s="214"/>
      <c r="BL169" s="214"/>
      <c r="BM169" s="214"/>
      <c r="BN169" s="214"/>
      <c r="BO169" s="214"/>
      <c r="BP169" s="214"/>
      <c r="BQ169" s="214"/>
      <c r="BR169" s="214"/>
      <c r="BS169" s="214"/>
      <c r="BT169" s="214"/>
      <c r="BU169" s="214"/>
      <c r="BV169" s="214"/>
      <c r="BW169" s="214"/>
      <c r="BX169" s="214"/>
      <c r="BY169" s="214"/>
      <c r="BZ169" s="214"/>
      <c r="CA169" s="214"/>
      <c r="CB169" s="214"/>
      <c r="CC169" s="214"/>
      <c r="CD169" s="214"/>
      <c r="CE169" s="214"/>
      <c r="CF169" s="214"/>
      <c r="CG169" s="214"/>
      <c r="CH169" s="214"/>
      <c r="CI169" s="214"/>
      <c r="CJ169" s="214"/>
      <c r="CK169" s="214"/>
      <c r="CL169" s="214"/>
      <c r="CM169" s="214"/>
      <c r="CN169" s="214"/>
      <c r="CO169" s="214"/>
      <c r="CP169" s="214"/>
      <c r="CQ169" s="214"/>
      <c r="CR169" s="214"/>
      <c r="CS169" s="214"/>
      <c r="CT169" s="214"/>
      <c r="CU169" s="214"/>
      <c r="CV169" s="214"/>
      <c r="CW169" s="214"/>
      <c r="CX169" s="214"/>
      <c r="CY169" s="214"/>
      <c r="CZ169" s="214"/>
      <c r="DA169" s="214"/>
      <c r="DB169" s="214"/>
      <c r="DC169" s="214"/>
      <c r="DD169" s="214"/>
      <c r="DE169" s="214"/>
      <c r="DF169" s="214"/>
      <c r="DG169" s="214"/>
      <c r="DH169" s="214"/>
      <c r="DI169" s="214"/>
      <c r="DJ169" s="214"/>
      <c r="DK169" s="214"/>
      <c r="DL169" s="214"/>
      <c r="DM169" s="214"/>
      <c r="DN169" s="214"/>
      <c r="DO169" s="214"/>
      <c r="DP169" s="214"/>
      <c r="DQ169" s="214"/>
      <c r="DR169" s="214"/>
      <c r="DS169" s="214"/>
      <c r="DT169" s="214"/>
      <c r="DU169" s="214"/>
      <c r="DV169" s="214"/>
      <c r="DW169" s="214"/>
      <c r="DX169" s="214"/>
      <c r="DY169" s="214"/>
      <c r="DZ169" s="214"/>
      <c r="EA169" s="214"/>
      <c r="EB169" s="214"/>
      <c r="EC169" s="214"/>
    </row>
    <row r="170" spans="1:133" s="66" customFormat="1" hidden="1" x14ac:dyDescent="0.2">
      <c r="A170" s="208">
        <v>7937</v>
      </c>
      <c r="B170" s="209">
        <v>520</v>
      </c>
      <c r="C170" s="210" t="s">
        <v>299</v>
      </c>
      <c r="D170" s="211">
        <v>0</v>
      </c>
      <c r="E170" s="211">
        <v>0</v>
      </c>
      <c r="F170" s="211">
        <f t="shared" si="14"/>
        <v>0</v>
      </c>
      <c r="G170" s="211">
        <v>0</v>
      </c>
      <c r="H170" s="211">
        <v>0</v>
      </c>
      <c r="I170" s="211">
        <f t="shared" si="15"/>
        <v>0</v>
      </c>
      <c r="J170" s="211"/>
      <c r="K170" s="212"/>
      <c r="L170" s="211">
        <f t="shared" si="12"/>
        <v>0</v>
      </c>
      <c r="M170" s="211"/>
      <c r="N170" s="211">
        <f t="shared" si="16"/>
        <v>0</v>
      </c>
      <c r="O170" s="211">
        <f t="shared" si="13"/>
        <v>0</v>
      </c>
      <c r="P170" s="211">
        <f t="shared" si="17"/>
        <v>0</v>
      </c>
      <c r="Q170" s="213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214"/>
      <c r="AE170" s="214"/>
      <c r="AF170" s="214"/>
      <c r="AG170" s="214"/>
      <c r="AH170" s="214"/>
      <c r="AI170" s="214"/>
      <c r="AJ170" s="214"/>
      <c r="AK170" s="214"/>
      <c r="AL170" s="214"/>
      <c r="AM170" s="214"/>
      <c r="AN170" s="214"/>
      <c r="AO170" s="214"/>
      <c r="AP170" s="214"/>
      <c r="AQ170" s="214"/>
      <c r="AR170" s="214"/>
      <c r="AS170" s="214"/>
      <c r="AT170" s="214"/>
      <c r="AU170" s="214"/>
      <c r="AV170" s="214"/>
      <c r="AW170" s="214"/>
      <c r="AX170" s="214"/>
      <c r="AY170" s="214"/>
      <c r="AZ170" s="214"/>
      <c r="BA170" s="214"/>
      <c r="BB170" s="214"/>
      <c r="BC170" s="214"/>
      <c r="BD170" s="214"/>
      <c r="BE170" s="214"/>
      <c r="BF170" s="214"/>
      <c r="BG170" s="214"/>
      <c r="BH170" s="214"/>
      <c r="BI170" s="214"/>
      <c r="BJ170" s="214"/>
      <c r="BK170" s="214"/>
      <c r="BL170" s="214"/>
      <c r="BM170" s="214"/>
      <c r="BN170" s="214"/>
      <c r="BO170" s="214"/>
      <c r="BP170" s="214"/>
      <c r="BQ170" s="214"/>
      <c r="BR170" s="214"/>
      <c r="BS170" s="214"/>
      <c r="BT170" s="214"/>
      <c r="BU170" s="214"/>
      <c r="BV170" s="214"/>
      <c r="BW170" s="214"/>
      <c r="BX170" s="214"/>
      <c r="BY170" s="214"/>
      <c r="BZ170" s="214"/>
      <c r="CA170" s="214"/>
      <c r="CB170" s="214"/>
      <c r="CC170" s="214"/>
      <c r="CD170" s="214"/>
      <c r="CE170" s="214"/>
      <c r="CF170" s="214"/>
      <c r="CG170" s="214"/>
      <c r="CH170" s="214"/>
      <c r="CI170" s="214"/>
      <c r="CJ170" s="214"/>
      <c r="CK170" s="214"/>
      <c r="CL170" s="214"/>
      <c r="CM170" s="214"/>
      <c r="CN170" s="214"/>
      <c r="CO170" s="214"/>
      <c r="CP170" s="214"/>
      <c r="CQ170" s="214"/>
      <c r="CR170" s="214"/>
      <c r="CS170" s="214"/>
      <c r="CT170" s="214"/>
      <c r="CU170" s="214"/>
      <c r="CV170" s="214"/>
      <c r="CW170" s="214"/>
      <c r="CX170" s="214"/>
      <c r="CY170" s="214"/>
      <c r="CZ170" s="214"/>
      <c r="DA170" s="214"/>
      <c r="DB170" s="214"/>
      <c r="DC170" s="214"/>
      <c r="DD170" s="214"/>
      <c r="DE170" s="214"/>
      <c r="DF170" s="214"/>
      <c r="DG170" s="214"/>
      <c r="DH170" s="214"/>
      <c r="DI170" s="214"/>
      <c r="DJ170" s="214"/>
      <c r="DK170" s="214"/>
      <c r="DL170" s="214"/>
      <c r="DM170" s="214"/>
      <c r="DN170" s="214"/>
      <c r="DO170" s="214"/>
      <c r="DP170" s="214"/>
      <c r="DQ170" s="214"/>
      <c r="DR170" s="214"/>
      <c r="DS170" s="214"/>
      <c r="DT170" s="214"/>
      <c r="DU170" s="214"/>
      <c r="DV170" s="214"/>
      <c r="DW170" s="214"/>
      <c r="DX170" s="214"/>
      <c r="DY170" s="214"/>
      <c r="DZ170" s="214"/>
      <c r="EA170" s="214"/>
      <c r="EB170" s="214"/>
      <c r="EC170" s="214"/>
    </row>
    <row r="171" spans="1:133" s="66" customFormat="1" hidden="1" x14ac:dyDescent="0.2">
      <c r="A171" s="208">
        <v>7937</v>
      </c>
      <c r="B171" s="209">
        <v>521</v>
      </c>
      <c r="C171" s="210" t="s">
        <v>300</v>
      </c>
      <c r="D171" s="211">
        <v>0</v>
      </c>
      <c r="E171" s="211">
        <v>0</v>
      </c>
      <c r="F171" s="211">
        <f t="shared" si="14"/>
        <v>0</v>
      </c>
      <c r="G171" s="211">
        <v>0</v>
      </c>
      <c r="H171" s="211">
        <v>0</v>
      </c>
      <c r="I171" s="211">
        <f t="shared" si="15"/>
        <v>0</v>
      </c>
      <c r="J171" s="211"/>
      <c r="K171" s="212"/>
      <c r="L171" s="211">
        <f t="shared" si="12"/>
        <v>0</v>
      </c>
      <c r="M171" s="211"/>
      <c r="N171" s="211">
        <f t="shared" si="16"/>
        <v>0</v>
      </c>
      <c r="O171" s="211">
        <f t="shared" si="13"/>
        <v>0</v>
      </c>
      <c r="P171" s="211">
        <f t="shared" si="17"/>
        <v>0</v>
      </c>
      <c r="Q171" s="213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214"/>
      <c r="AE171" s="214"/>
      <c r="AF171" s="214"/>
      <c r="AG171" s="214"/>
      <c r="AH171" s="214"/>
      <c r="AI171" s="214"/>
      <c r="AJ171" s="214"/>
      <c r="AK171" s="214"/>
      <c r="AL171" s="214"/>
      <c r="AM171" s="214"/>
      <c r="AN171" s="214"/>
      <c r="AO171" s="214"/>
      <c r="AP171" s="214"/>
      <c r="AQ171" s="214"/>
      <c r="AR171" s="214"/>
      <c r="AS171" s="214"/>
      <c r="AT171" s="214"/>
      <c r="AU171" s="214"/>
      <c r="AV171" s="214"/>
      <c r="AW171" s="214"/>
      <c r="AX171" s="214"/>
      <c r="AY171" s="214"/>
      <c r="AZ171" s="214"/>
      <c r="BA171" s="214"/>
      <c r="BB171" s="214"/>
      <c r="BC171" s="214"/>
      <c r="BD171" s="214"/>
      <c r="BE171" s="214"/>
      <c r="BF171" s="214"/>
      <c r="BG171" s="214"/>
      <c r="BH171" s="214"/>
      <c r="BI171" s="214"/>
      <c r="BJ171" s="214"/>
      <c r="BK171" s="214"/>
      <c r="BL171" s="214"/>
      <c r="BM171" s="214"/>
      <c r="BN171" s="214"/>
      <c r="BO171" s="214"/>
      <c r="BP171" s="214"/>
      <c r="BQ171" s="214"/>
      <c r="BR171" s="214"/>
      <c r="BS171" s="214"/>
      <c r="BT171" s="214"/>
      <c r="BU171" s="214"/>
      <c r="BV171" s="214"/>
      <c r="BW171" s="214"/>
      <c r="BX171" s="214"/>
      <c r="BY171" s="214"/>
      <c r="BZ171" s="214"/>
      <c r="CA171" s="214"/>
      <c r="CB171" s="214"/>
      <c r="CC171" s="214"/>
      <c r="CD171" s="214"/>
      <c r="CE171" s="214"/>
      <c r="CF171" s="214"/>
      <c r="CG171" s="214"/>
      <c r="CH171" s="214"/>
      <c r="CI171" s="214"/>
      <c r="CJ171" s="214"/>
      <c r="CK171" s="214"/>
      <c r="CL171" s="214"/>
      <c r="CM171" s="214"/>
      <c r="CN171" s="214"/>
      <c r="CO171" s="214"/>
      <c r="CP171" s="214"/>
      <c r="CQ171" s="214"/>
      <c r="CR171" s="214"/>
      <c r="CS171" s="214"/>
      <c r="CT171" s="214"/>
      <c r="CU171" s="214"/>
      <c r="CV171" s="214"/>
      <c r="CW171" s="214"/>
      <c r="CX171" s="214"/>
      <c r="CY171" s="214"/>
      <c r="CZ171" s="214"/>
      <c r="DA171" s="214"/>
      <c r="DB171" s="214"/>
      <c r="DC171" s="214"/>
      <c r="DD171" s="214"/>
      <c r="DE171" s="214"/>
      <c r="DF171" s="214"/>
      <c r="DG171" s="214"/>
      <c r="DH171" s="214"/>
      <c r="DI171" s="214"/>
      <c r="DJ171" s="214"/>
      <c r="DK171" s="214"/>
      <c r="DL171" s="214"/>
      <c r="DM171" s="214"/>
      <c r="DN171" s="214"/>
      <c r="DO171" s="214"/>
      <c r="DP171" s="214"/>
      <c r="DQ171" s="214"/>
      <c r="DR171" s="214"/>
      <c r="DS171" s="214"/>
      <c r="DT171" s="214"/>
      <c r="DU171" s="214"/>
      <c r="DV171" s="214"/>
      <c r="DW171" s="214"/>
      <c r="DX171" s="214"/>
      <c r="DY171" s="214"/>
      <c r="DZ171" s="214"/>
      <c r="EA171" s="214"/>
      <c r="EB171" s="214"/>
      <c r="EC171" s="214"/>
    </row>
    <row r="172" spans="1:133" s="66" customFormat="1" hidden="1" x14ac:dyDescent="0.2">
      <c r="A172" s="208">
        <v>7937</v>
      </c>
      <c r="B172" s="209">
        <v>522</v>
      </c>
      <c r="C172" s="210" t="s">
        <v>301</v>
      </c>
      <c r="D172" s="211">
        <v>0</v>
      </c>
      <c r="E172" s="211">
        <v>0</v>
      </c>
      <c r="F172" s="211">
        <f t="shared" si="14"/>
        <v>0</v>
      </c>
      <c r="G172" s="211">
        <v>0</v>
      </c>
      <c r="H172" s="211">
        <v>0</v>
      </c>
      <c r="I172" s="211">
        <f t="shared" si="15"/>
        <v>0</v>
      </c>
      <c r="J172" s="211"/>
      <c r="K172" s="212"/>
      <c r="L172" s="211">
        <f t="shared" si="12"/>
        <v>0</v>
      </c>
      <c r="M172" s="211"/>
      <c r="N172" s="211">
        <f t="shared" si="16"/>
        <v>0</v>
      </c>
      <c r="O172" s="211">
        <f t="shared" si="13"/>
        <v>0</v>
      </c>
      <c r="P172" s="211">
        <f t="shared" si="17"/>
        <v>0</v>
      </c>
      <c r="Q172" s="213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14"/>
      <c r="AE172" s="214"/>
      <c r="AF172" s="214"/>
      <c r="AG172" s="214"/>
      <c r="AH172" s="214"/>
      <c r="AI172" s="214"/>
      <c r="AJ172" s="214"/>
      <c r="AK172" s="214"/>
      <c r="AL172" s="214"/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  <c r="BI172" s="214"/>
      <c r="BJ172" s="214"/>
      <c r="BK172" s="214"/>
      <c r="BL172" s="214"/>
      <c r="BM172" s="214"/>
      <c r="BN172" s="214"/>
      <c r="BO172" s="214"/>
      <c r="BP172" s="214"/>
      <c r="BQ172" s="214"/>
      <c r="BR172" s="214"/>
      <c r="BS172" s="214"/>
      <c r="BT172" s="214"/>
      <c r="BU172" s="214"/>
      <c r="BV172" s="214"/>
      <c r="BW172" s="214"/>
      <c r="BX172" s="214"/>
      <c r="BY172" s="214"/>
      <c r="BZ172" s="214"/>
      <c r="CA172" s="214"/>
      <c r="CB172" s="214"/>
      <c r="CC172" s="214"/>
      <c r="CD172" s="214"/>
      <c r="CE172" s="214"/>
      <c r="CF172" s="214"/>
      <c r="CG172" s="214"/>
      <c r="CH172" s="214"/>
      <c r="CI172" s="214"/>
      <c r="CJ172" s="214"/>
      <c r="CK172" s="214"/>
      <c r="CL172" s="214"/>
      <c r="CM172" s="214"/>
      <c r="CN172" s="214"/>
      <c r="CO172" s="214"/>
      <c r="CP172" s="214"/>
      <c r="CQ172" s="214"/>
      <c r="CR172" s="214"/>
      <c r="CS172" s="214"/>
      <c r="CT172" s="214"/>
      <c r="CU172" s="214"/>
      <c r="CV172" s="214"/>
      <c r="CW172" s="214"/>
      <c r="CX172" s="214"/>
      <c r="CY172" s="214"/>
      <c r="CZ172" s="214"/>
      <c r="DA172" s="214"/>
      <c r="DB172" s="214"/>
      <c r="DC172" s="214"/>
      <c r="DD172" s="214"/>
      <c r="DE172" s="214"/>
      <c r="DF172" s="214"/>
      <c r="DG172" s="214"/>
      <c r="DH172" s="214"/>
      <c r="DI172" s="214"/>
      <c r="DJ172" s="214"/>
      <c r="DK172" s="214"/>
      <c r="DL172" s="214"/>
      <c r="DM172" s="214"/>
      <c r="DN172" s="214"/>
      <c r="DO172" s="214"/>
      <c r="DP172" s="214"/>
      <c r="DQ172" s="214"/>
      <c r="DR172" s="214"/>
      <c r="DS172" s="214"/>
      <c r="DT172" s="214"/>
      <c r="DU172" s="214"/>
      <c r="DV172" s="214"/>
      <c r="DW172" s="214"/>
      <c r="DX172" s="214"/>
      <c r="DY172" s="214"/>
      <c r="DZ172" s="214"/>
      <c r="EA172" s="214"/>
      <c r="EB172" s="214"/>
      <c r="EC172" s="214"/>
    </row>
    <row r="173" spans="1:133" s="66" customFormat="1" hidden="1" x14ac:dyDescent="0.2">
      <c r="A173" s="208">
        <v>7937</v>
      </c>
      <c r="B173" s="209">
        <v>523</v>
      </c>
      <c r="C173" s="210" t="s">
        <v>302</v>
      </c>
      <c r="D173" s="211">
        <v>0</v>
      </c>
      <c r="E173" s="211">
        <v>0</v>
      </c>
      <c r="F173" s="211">
        <f t="shared" si="14"/>
        <v>0</v>
      </c>
      <c r="G173" s="211">
        <v>0</v>
      </c>
      <c r="H173" s="211">
        <v>0</v>
      </c>
      <c r="I173" s="211">
        <f t="shared" si="15"/>
        <v>0</v>
      </c>
      <c r="J173" s="211"/>
      <c r="K173" s="212"/>
      <c r="L173" s="211">
        <f t="shared" si="12"/>
        <v>0</v>
      </c>
      <c r="M173" s="211"/>
      <c r="N173" s="211">
        <f t="shared" si="16"/>
        <v>0</v>
      </c>
      <c r="O173" s="211">
        <f t="shared" si="13"/>
        <v>0</v>
      </c>
      <c r="P173" s="211">
        <f t="shared" si="17"/>
        <v>0</v>
      </c>
      <c r="Q173" s="213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4"/>
      <c r="AG173" s="214"/>
      <c r="AH173" s="214"/>
      <c r="AI173" s="214"/>
      <c r="AJ173" s="214"/>
      <c r="AK173" s="214"/>
      <c r="AL173" s="214"/>
      <c r="AM173" s="214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  <c r="BI173" s="214"/>
      <c r="BJ173" s="214"/>
      <c r="BK173" s="214"/>
      <c r="BL173" s="214"/>
      <c r="BM173" s="214"/>
      <c r="BN173" s="214"/>
      <c r="BO173" s="214"/>
      <c r="BP173" s="214"/>
      <c r="BQ173" s="214"/>
      <c r="BR173" s="214"/>
      <c r="BS173" s="214"/>
      <c r="BT173" s="214"/>
      <c r="BU173" s="214"/>
      <c r="BV173" s="214"/>
      <c r="BW173" s="214"/>
      <c r="BX173" s="214"/>
      <c r="BY173" s="214"/>
      <c r="BZ173" s="214"/>
      <c r="CA173" s="214"/>
      <c r="CB173" s="214"/>
      <c r="CC173" s="214"/>
      <c r="CD173" s="214"/>
      <c r="CE173" s="214"/>
      <c r="CF173" s="214"/>
      <c r="CG173" s="214"/>
      <c r="CH173" s="214"/>
      <c r="CI173" s="214"/>
      <c r="CJ173" s="214"/>
      <c r="CK173" s="214"/>
      <c r="CL173" s="214"/>
      <c r="CM173" s="214"/>
      <c r="CN173" s="214"/>
      <c r="CO173" s="214"/>
      <c r="CP173" s="214"/>
      <c r="CQ173" s="214"/>
      <c r="CR173" s="214"/>
      <c r="CS173" s="214"/>
      <c r="CT173" s="214"/>
      <c r="CU173" s="214"/>
      <c r="CV173" s="214"/>
      <c r="CW173" s="214"/>
      <c r="CX173" s="214"/>
      <c r="CY173" s="214"/>
      <c r="CZ173" s="214"/>
      <c r="DA173" s="214"/>
      <c r="DB173" s="214"/>
      <c r="DC173" s="214"/>
      <c r="DD173" s="214"/>
      <c r="DE173" s="214"/>
      <c r="DF173" s="214"/>
      <c r="DG173" s="214"/>
      <c r="DH173" s="214"/>
      <c r="DI173" s="214"/>
      <c r="DJ173" s="214"/>
      <c r="DK173" s="214"/>
      <c r="DL173" s="214"/>
      <c r="DM173" s="214"/>
      <c r="DN173" s="214"/>
      <c r="DO173" s="214"/>
      <c r="DP173" s="214"/>
      <c r="DQ173" s="214"/>
      <c r="DR173" s="214"/>
      <c r="DS173" s="214"/>
      <c r="DT173" s="214"/>
      <c r="DU173" s="214"/>
      <c r="DV173" s="214"/>
      <c r="DW173" s="214"/>
      <c r="DX173" s="214"/>
      <c r="DY173" s="214"/>
      <c r="DZ173" s="214"/>
      <c r="EA173" s="214"/>
      <c r="EB173" s="214"/>
      <c r="EC173" s="214"/>
    </row>
    <row r="174" spans="1:133" s="66" customFormat="1" hidden="1" x14ac:dyDescent="0.2">
      <c r="A174" s="208">
        <v>7937</v>
      </c>
      <c r="B174" s="209">
        <v>529</v>
      </c>
      <c r="C174" s="210" t="s">
        <v>303</v>
      </c>
      <c r="D174" s="211">
        <v>0</v>
      </c>
      <c r="E174" s="211">
        <v>0</v>
      </c>
      <c r="F174" s="211">
        <f t="shared" si="14"/>
        <v>0</v>
      </c>
      <c r="G174" s="211">
        <v>0</v>
      </c>
      <c r="H174" s="211">
        <v>0</v>
      </c>
      <c r="I174" s="211">
        <f t="shared" si="15"/>
        <v>0</v>
      </c>
      <c r="J174" s="211"/>
      <c r="K174" s="212"/>
      <c r="L174" s="211">
        <f t="shared" si="12"/>
        <v>0</v>
      </c>
      <c r="M174" s="211"/>
      <c r="N174" s="211">
        <f t="shared" si="16"/>
        <v>0</v>
      </c>
      <c r="O174" s="211">
        <f t="shared" si="13"/>
        <v>0</v>
      </c>
      <c r="P174" s="211">
        <f t="shared" si="17"/>
        <v>0</v>
      </c>
      <c r="Q174" s="213"/>
      <c r="R174" s="214"/>
      <c r="S174" s="214"/>
      <c r="T174" s="214"/>
      <c r="U174" s="214"/>
      <c r="V174" s="214"/>
      <c r="W174" s="214"/>
      <c r="X174" s="214"/>
      <c r="Y174" s="214"/>
      <c r="Z174" s="214"/>
      <c r="AA174" s="214"/>
      <c r="AB174" s="214"/>
      <c r="AC174" s="214"/>
      <c r="AD174" s="214"/>
      <c r="AE174" s="214"/>
      <c r="AF174" s="214"/>
      <c r="AG174" s="214"/>
      <c r="AH174" s="214"/>
      <c r="AI174" s="214"/>
      <c r="AJ174" s="214"/>
      <c r="AK174" s="214"/>
      <c r="AL174" s="214"/>
      <c r="AM174" s="214"/>
      <c r="AN174" s="214"/>
      <c r="AO174" s="214"/>
      <c r="AP174" s="214"/>
      <c r="AQ174" s="214"/>
      <c r="AR174" s="214"/>
      <c r="AS174" s="214"/>
      <c r="AT174" s="214"/>
      <c r="AU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  <c r="BI174" s="214"/>
      <c r="BJ174" s="214"/>
      <c r="BK174" s="214"/>
      <c r="BL174" s="214"/>
      <c r="BM174" s="214"/>
      <c r="BN174" s="214"/>
      <c r="BO174" s="214"/>
      <c r="BP174" s="214"/>
      <c r="BQ174" s="214"/>
      <c r="BR174" s="214"/>
      <c r="BS174" s="214"/>
      <c r="BT174" s="214"/>
      <c r="BU174" s="214"/>
      <c r="BV174" s="214"/>
      <c r="BW174" s="214"/>
      <c r="BX174" s="214"/>
      <c r="BY174" s="214"/>
      <c r="BZ174" s="214"/>
      <c r="CA174" s="214"/>
      <c r="CB174" s="214"/>
      <c r="CC174" s="214"/>
      <c r="CD174" s="214"/>
      <c r="CE174" s="214"/>
      <c r="CF174" s="214"/>
      <c r="CG174" s="214"/>
      <c r="CH174" s="214"/>
      <c r="CI174" s="214"/>
      <c r="CJ174" s="214"/>
      <c r="CK174" s="214"/>
      <c r="CL174" s="214"/>
      <c r="CM174" s="214"/>
      <c r="CN174" s="214"/>
      <c r="CO174" s="214"/>
      <c r="CP174" s="214"/>
      <c r="CQ174" s="214"/>
      <c r="CR174" s="214"/>
      <c r="CS174" s="214"/>
      <c r="CT174" s="214"/>
      <c r="CU174" s="214"/>
      <c r="CV174" s="214"/>
      <c r="CW174" s="214"/>
      <c r="CX174" s="214"/>
      <c r="CY174" s="214"/>
      <c r="CZ174" s="214"/>
      <c r="DA174" s="214"/>
      <c r="DB174" s="214"/>
      <c r="DC174" s="214"/>
      <c r="DD174" s="214"/>
      <c r="DE174" s="214"/>
      <c r="DF174" s="214"/>
      <c r="DG174" s="214"/>
      <c r="DH174" s="214"/>
      <c r="DI174" s="214"/>
      <c r="DJ174" s="214"/>
      <c r="DK174" s="214"/>
      <c r="DL174" s="214"/>
      <c r="DM174" s="214"/>
      <c r="DN174" s="214"/>
      <c r="DO174" s="214"/>
      <c r="DP174" s="214"/>
      <c r="DQ174" s="214"/>
      <c r="DR174" s="214"/>
      <c r="DS174" s="214"/>
      <c r="DT174" s="214"/>
      <c r="DU174" s="214"/>
      <c r="DV174" s="214"/>
      <c r="DW174" s="214"/>
      <c r="DX174" s="214"/>
      <c r="DY174" s="214"/>
      <c r="DZ174" s="214"/>
      <c r="EA174" s="214"/>
      <c r="EB174" s="214"/>
      <c r="EC174" s="214"/>
    </row>
    <row r="175" spans="1:133" s="66" customFormat="1" hidden="1" x14ac:dyDescent="0.2">
      <c r="A175" s="208">
        <v>7937</v>
      </c>
      <c r="B175" s="209">
        <v>530</v>
      </c>
      <c r="C175" s="210" t="s">
        <v>304</v>
      </c>
      <c r="D175" s="211">
        <v>0</v>
      </c>
      <c r="E175" s="211">
        <v>0</v>
      </c>
      <c r="F175" s="211">
        <f t="shared" si="14"/>
        <v>0</v>
      </c>
      <c r="G175" s="211">
        <v>0</v>
      </c>
      <c r="H175" s="211">
        <v>0</v>
      </c>
      <c r="I175" s="211">
        <f t="shared" si="15"/>
        <v>0</v>
      </c>
      <c r="J175" s="211"/>
      <c r="K175" s="212"/>
      <c r="L175" s="211">
        <f t="shared" si="12"/>
        <v>0</v>
      </c>
      <c r="M175" s="211"/>
      <c r="N175" s="211">
        <f t="shared" si="16"/>
        <v>0</v>
      </c>
      <c r="O175" s="211">
        <f t="shared" si="13"/>
        <v>0</v>
      </c>
      <c r="P175" s="211">
        <f t="shared" si="17"/>
        <v>0</v>
      </c>
      <c r="Q175" s="213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14"/>
      <c r="AE175" s="214"/>
      <c r="AF175" s="214"/>
      <c r="AG175" s="214"/>
      <c r="AH175" s="214"/>
      <c r="AI175" s="214"/>
      <c r="AJ175" s="214"/>
      <c r="AK175" s="214"/>
      <c r="AL175" s="214"/>
      <c r="AM175" s="214"/>
      <c r="AN175" s="214"/>
      <c r="AO175" s="214"/>
      <c r="AP175" s="214"/>
      <c r="AQ175" s="214"/>
      <c r="AR175" s="214"/>
      <c r="AS175" s="214"/>
      <c r="AT175" s="214"/>
      <c r="AU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  <c r="BI175" s="214"/>
      <c r="BJ175" s="214"/>
      <c r="BK175" s="214"/>
      <c r="BL175" s="214"/>
      <c r="BM175" s="214"/>
      <c r="BN175" s="214"/>
      <c r="BO175" s="214"/>
      <c r="BP175" s="214"/>
      <c r="BQ175" s="214"/>
      <c r="BR175" s="214"/>
      <c r="BS175" s="214"/>
      <c r="BT175" s="214"/>
      <c r="BU175" s="214"/>
      <c r="BV175" s="214"/>
      <c r="BW175" s="214"/>
      <c r="BX175" s="214"/>
      <c r="BY175" s="214"/>
      <c r="BZ175" s="214"/>
      <c r="CA175" s="214"/>
      <c r="CB175" s="214"/>
      <c r="CC175" s="214"/>
      <c r="CD175" s="214"/>
      <c r="CE175" s="214"/>
      <c r="CF175" s="214"/>
      <c r="CG175" s="214"/>
      <c r="CH175" s="214"/>
      <c r="CI175" s="214"/>
      <c r="CJ175" s="214"/>
      <c r="CK175" s="214"/>
      <c r="CL175" s="214"/>
      <c r="CM175" s="214"/>
      <c r="CN175" s="214"/>
      <c r="CO175" s="214"/>
      <c r="CP175" s="214"/>
      <c r="CQ175" s="214"/>
      <c r="CR175" s="214"/>
      <c r="CS175" s="214"/>
      <c r="CT175" s="214"/>
      <c r="CU175" s="214"/>
      <c r="CV175" s="214"/>
      <c r="CW175" s="214"/>
      <c r="CX175" s="214"/>
      <c r="CY175" s="214"/>
      <c r="CZ175" s="214"/>
      <c r="DA175" s="214"/>
      <c r="DB175" s="214"/>
      <c r="DC175" s="214"/>
      <c r="DD175" s="214"/>
      <c r="DE175" s="214"/>
      <c r="DF175" s="214"/>
      <c r="DG175" s="214"/>
      <c r="DH175" s="214"/>
      <c r="DI175" s="214"/>
      <c r="DJ175" s="214"/>
      <c r="DK175" s="214"/>
      <c r="DL175" s="214"/>
      <c r="DM175" s="214"/>
      <c r="DN175" s="214"/>
      <c r="DO175" s="214"/>
      <c r="DP175" s="214"/>
      <c r="DQ175" s="214"/>
      <c r="DR175" s="214"/>
      <c r="DS175" s="214"/>
      <c r="DT175" s="214"/>
      <c r="DU175" s="214"/>
      <c r="DV175" s="214"/>
      <c r="DW175" s="214"/>
      <c r="DX175" s="214"/>
      <c r="DY175" s="214"/>
      <c r="DZ175" s="214"/>
      <c r="EA175" s="214"/>
      <c r="EB175" s="214"/>
      <c r="EC175" s="214"/>
    </row>
    <row r="176" spans="1:133" s="66" customFormat="1" hidden="1" x14ac:dyDescent="0.2">
      <c r="A176" s="208">
        <v>7937</v>
      </c>
      <c r="B176" s="209">
        <v>531</v>
      </c>
      <c r="C176" s="210" t="s">
        <v>305</v>
      </c>
      <c r="D176" s="211">
        <v>0</v>
      </c>
      <c r="E176" s="211">
        <v>0</v>
      </c>
      <c r="F176" s="211">
        <f t="shared" si="14"/>
        <v>0</v>
      </c>
      <c r="G176" s="211">
        <v>0</v>
      </c>
      <c r="H176" s="211">
        <v>0</v>
      </c>
      <c r="I176" s="211">
        <f t="shared" si="15"/>
        <v>0</v>
      </c>
      <c r="J176" s="211"/>
      <c r="K176" s="212"/>
      <c r="L176" s="211">
        <f t="shared" si="12"/>
        <v>0</v>
      </c>
      <c r="M176" s="211"/>
      <c r="N176" s="211">
        <f t="shared" si="16"/>
        <v>0</v>
      </c>
      <c r="O176" s="211">
        <f t="shared" si="13"/>
        <v>0</v>
      </c>
      <c r="P176" s="211">
        <f t="shared" si="17"/>
        <v>0</v>
      </c>
      <c r="Q176" s="213"/>
      <c r="R176" s="214"/>
      <c r="S176" s="214"/>
      <c r="T176" s="214"/>
      <c r="U176" s="214"/>
      <c r="V176" s="214"/>
      <c r="W176" s="214"/>
      <c r="X176" s="214"/>
      <c r="Y176" s="214"/>
      <c r="Z176" s="214"/>
      <c r="AA176" s="214"/>
      <c r="AB176" s="214"/>
      <c r="AC176" s="214"/>
      <c r="AD176" s="214"/>
      <c r="AE176" s="214"/>
      <c r="AF176" s="214"/>
      <c r="AG176" s="214"/>
      <c r="AH176" s="214"/>
      <c r="AI176" s="214"/>
      <c r="AJ176" s="214"/>
      <c r="AK176" s="214"/>
      <c r="AL176" s="214"/>
      <c r="AM176" s="214"/>
      <c r="AN176" s="214"/>
      <c r="AO176" s="214"/>
      <c r="AP176" s="214"/>
      <c r="AQ176" s="214"/>
      <c r="AR176" s="214"/>
      <c r="AS176" s="214"/>
      <c r="AT176" s="214"/>
      <c r="AU176" s="214"/>
      <c r="AV176" s="214"/>
      <c r="AW176" s="214"/>
      <c r="AX176" s="214"/>
      <c r="AY176" s="214"/>
      <c r="AZ176" s="214"/>
      <c r="BA176" s="214"/>
      <c r="BB176" s="214"/>
      <c r="BC176" s="214"/>
      <c r="BD176" s="214"/>
      <c r="BE176" s="214"/>
      <c r="BF176" s="214"/>
      <c r="BG176" s="214"/>
      <c r="BH176" s="214"/>
      <c r="BI176" s="214"/>
      <c r="BJ176" s="214"/>
      <c r="BK176" s="214"/>
      <c r="BL176" s="214"/>
      <c r="BM176" s="214"/>
      <c r="BN176" s="214"/>
      <c r="BO176" s="214"/>
      <c r="BP176" s="214"/>
      <c r="BQ176" s="214"/>
      <c r="BR176" s="214"/>
      <c r="BS176" s="214"/>
      <c r="BT176" s="214"/>
      <c r="BU176" s="214"/>
      <c r="BV176" s="214"/>
      <c r="BW176" s="214"/>
      <c r="BX176" s="214"/>
      <c r="BY176" s="214"/>
      <c r="BZ176" s="214"/>
      <c r="CA176" s="214"/>
      <c r="CB176" s="214"/>
      <c r="CC176" s="214"/>
      <c r="CD176" s="214"/>
      <c r="CE176" s="214"/>
      <c r="CF176" s="214"/>
      <c r="CG176" s="214"/>
      <c r="CH176" s="214"/>
      <c r="CI176" s="214"/>
      <c r="CJ176" s="214"/>
      <c r="CK176" s="214"/>
      <c r="CL176" s="214"/>
      <c r="CM176" s="214"/>
      <c r="CN176" s="214"/>
      <c r="CO176" s="214"/>
      <c r="CP176" s="214"/>
      <c r="CQ176" s="214"/>
      <c r="CR176" s="214"/>
      <c r="CS176" s="214"/>
      <c r="CT176" s="214"/>
      <c r="CU176" s="214"/>
      <c r="CV176" s="214"/>
      <c r="CW176" s="214"/>
      <c r="CX176" s="214"/>
      <c r="CY176" s="214"/>
      <c r="CZ176" s="214"/>
      <c r="DA176" s="214"/>
      <c r="DB176" s="214"/>
      <c r="DC176" s="214"/>
      <c r="DD176" s="214"/>
      <c r="DE176" s="214"/>
      <c r="DF176" s="214"/>
      <c r="DG176" s="214"/>
      <c r="DH176" s="214"/>
      <c r="DI176" s="214"/>
      <c r="DJ176" s="214"/>
      <c r="DK176" s="214"/>
      <c r="DL176" s="214"/>
      <c r="DM176" s="214"/>
      <c r="DN176" s="214"/>
      <c r="DO176" s="214"/>
      <c r="DP176" s="214"/>
      <c r="DQ176" s="214"/>
      <c r="DR176" s="214"/>
      <c r="DS176" s="214"/>
      <c r="DT176" s="214"/>
      <c r="DU176" s="214"/>
      <c r="DV176" s="214"/>
      <c r="DW176" s="214"/>
      <c r="DX176" s="214"/>
      <c r="DY176" s="214"/>
      <c r="DZ176" s="214"/>
      <c r="EA176" s="214"/>
      <c r="EB176" s="214"/>
      <c r="EC176" s="214"/>
    </row>
    <row r="177" spans="1:133" s="66" customFormat="1" hidden="1" x14ac:dyDescent="0.2">
      <c r="A177" s="208">
        <v>7937</v>
      </c>
      <c r="B177" s="209">
        <v>533</v>
      </c>
      <c r="C177" s="210" t="s">
        <v>306</v>
      </c>
      <c r="D177" s="211">
        <v>0</v>
      </c>
      <c r="E177" s="211">
        <v>0</v>
      </c>
      <c r="F177" s="211">
        <f t="shared" si="14"/>
        <v>0</v>
      </c>
      <c r="G177" s="211">
        <v>0</v>
      </c>
      <c r="H177" s="211">
        <v>0</v>
      </c>
      <c r="I177" s="211">
        <f t="shared" si="15"/>
        <v>0</v>
      </c>
      <c r="J177" s="211"/>
      <c r="K177" s="212"/>
      <c r="L177" s="211">
        <f t="shared" si="12"/>
        <v>0</v>
      </c>
      <c r="M177" s="211"/>
      <c r="N177" s="211">
        <f t="shared" si="16"/>
        <v>0</v>
      </c>
      <c r="O177" s="211">
        <f t="shared" si="13"/>
        <v>0</v>
      </c>
      <c r="P177" s="211">
        <f t="shared" si="17"/>
        <v>0</v>
      </c>
      <c r="Q177" s="213"/>
      <c r="R177" s="214"/>
      <c r="S177" s="214"/>
      <c r="T177" s="214"/>
      <c r="U177" s="214"/>
      <c r="V177" s="214"/>
      <c r="W177" s="214"/>
      <c r="X177" s="214"/>
      <c r="Y177" s="214"/>
      <c r="Z177" s="214"/>
      <c r="AA177" s="214"/>
      <c r="AB177" s="214"/>
      <c r="AC177" s="214"/>
      <c r="AD177" s="214"/>
      <c r="AE177" s="214"/>
      <c r="AF177" s="214"/>
      <c r="AG177" s="214"/>
      <c r="AH177" s="214"/>
      <c r="AI177" s="214"/>
      <c r="AJ177" s="214"/>
      <c r="AK177" s="214"/>
      <c r="AL177" s="214"/>
      <c r="AM177" s="214"/>
      <c r="AN177" s="214"/>
      <c r="AO177" s="214"/>
      <c r="AP177" s="214"/>
      <c r="AQ177" s="214"/>
      <c r="AR177" s="214"/>
      <c r="AS177" s="214"/>
      <c r="AT177" s="214"/>
      <c r="AU177" s="214"/>
      <c r="AV177" s="214"/>
      <c r="AW177" s="214"/>
      <c r="AX177" s="214"/>
      <c r="AY177" s="214"/>
      <c r="AZ177" s="214"/>
      <c r="BA177" s="214"/>
      <c r="BB177" s="214"/>
      <c r="BC177" s="214"/>
      <c r="BD177" s="214"/>
      <c r="BE177" s="214"/>
      <c r="BF177" s="214"/>
      <c r="BG177" s="214"/>
      <c r="BH177" s="214"/>
      <c r="BI177" s="214"/>
      <c r="BJ177" s="214"/>
      <c r="BK177" s="214"/>
      <c r="BL177" s="214"/>
      <c r="BM177" s="214"/>
      <c r="BN177" s="214"/>
      <c r="BO177" s="214"/>
      <c r="BP177" s="214"/>
      <c r="BQ177" s="214"/>
      <c r="BR177" s="214"/>
      <c r="BS177" s="214"/>
      <c r="BT177" s="214"/>
      <c r="BU177" s="214"/>
      <c r="BV177" s="214"/>
      <c r="BW177" s="214"/>
      <c r="BX177" s="214"/>
      <c r="BY177" s="214"/>
      <c r="BZ177" s="214"/>
      <c r="CA177" s="214"/>
      <c r="CB177" s="214"/>
      <c r="CC177" s="214"/>
      <c r="CD177" s="214"/>
      <c r="CE177" s="214"/>
      <c r="CF177" s="214"/>
      <c r="CG177" s="214"/>
      <c r="CH177" s="214"/>
      <c r="CI177" s="214"/>
      <c r="CJ177" s="214"/>
      <c r="CK177" s="214"/>
      <c r="CL177" s="214"/>
      <c r="CM177" s="214"/>
      <c r="CN177" s="214"/>
      <c r="CO177" s="214"/>
      <c r="CP177" s="214"/>
      <c r="CQ177" s="214"/>
      <c r="CR177" s="214"/>
      <c r="CS177" s="214"/>
      <c r="CT177" s="214"/>
      <c r="CU177" s="214"/>
      <c r="CV177" s="214"/>
      <c r="CW177" s="214"/>
      <c r="CX177" s="214"/>
      <c r="CY177" s="214"/>
      <c r="CZ177" s="214"/>
      <c r="DA177" s="214"/>
      <c r="DB177" s="214"/>
      <c r="DC177" s="214"/>
      <c r="DD177" s="214"/>
      <c r="DE177" s="214"/>
      <c r="DF177" s="214"/>
      <c r="DG177" s="214"/>
      <c r="DH177" s="214"/>
      <c r="DI177" s="214"/>
      <c r="DJ177" s="214"/>
      <c r="DK177" s="214"/>
      <c r="DL177" s="214"/>
      <c r="DM177" s="214"/>
      <c r="DN177" s="214"/>
      <c r="DO177" s="214"/>
      <c r="DP177" s="214"/>
      <c r="DQ177" s="214"/>
      <c r="DR177" s="214"/>
      <c r="DS177" s="214"/>
      <c r="DT177" s="214"/>
      <c r="DU177" s="214"/>
      <c r="DV177" s="214"/>
      <c r="DW177" s="214"/>
      <c r="DX177" s="214"/>
      <c r="DY177" s="214"/>
      <c r="DZ177" s="214"/>
      <c r="EA177" s="214"/>
      <c r="EB177" s="214"/>
      <c r="EC177" s="214"/>
    </row>
    <row r="178" spans="1:133" s="66" customFormat="1" hidden="1" x14ac:dyDescent="0.2">
      <c r="A178" s="208">
        <v>7937</v>
      </c>
      <c r="B178" s="209">
        <v>534</v>
      </c>
      <c r="C178" s="210" t="s">
        <v>307</v>
      </c>
      <c r="D178" s="211">
        <v>0</v>
      </c>
      <c r="E178" s="211">
        <v>0</v>
      </c>
      <c r="F178" s="211">
        <f t="shared" si="14"/>
        <v>0</v>
      </c>
      <c r="G178" s="211">
        <v>0</v>
      </c>
      <c r="H178" s="211">
        <v>0</v>
      </c>
      <c r="I178" s="211">
        <f t="shared" si="15"/>
        <v>0</v>
      </c>
      <c r="J178" s="211"/>
      <c r="K178" s="212"/>
      <c r="L178" s="211">
        <f t="shared" si="12"/>
        <v>0</v>
      </c>
      <c r="M178" s="211"/>
      <c r="N178" s="211">
        <f t="shared" si="16"/>
        <v>0</v>
      </c>
      <c r="O178" s="211">
        <f t="shared" si="13"/>
        <v>0</v>
      </c>
      <c r="P178" s="211">
        <f t="shared" si="17"/>
        <v>0</v>
      </c>
      <c r="Q178" s="213"/>
      <c r="R178" s="214"/>
      <c r="S178" s="214"/>
      <c r="T178" s="214"/>
      <c r="U178" s="214"/>
      <c r="V178" s="214"/>
      <c r="W178" s="214"/>
      <c r="X178" s="214"/>
      <c r="Y178" s="214"/>
      <c r="Z178" s="214"/>
      <c r="AA178" s="214"/>
      <c r="AB178" s="214"/>
      <c r="AC178" s="214"/>
      <c r="AD178" s="214"/>
      <c r="AE178" s="214"/>
      <c r="AF178" s="214"/>
      <c r="AG178" s="214"/>
      <c r="AH178" s="214"/>
      <c r="AI178" s="214"/>
      <c r="AJ178" s="214"/>
      <c r="AK178" s="214"/>
      <c r="AL178" s="214"/>
      <c r="AM178" s="214"/>
      <c r="AN178" s="214"/>
      <c r="AO178" s="214"/>
      <c r="AP178" s="214"/>
      <c r="AQ178" s="214"/>
      <c r="AR178" s="214"/>
      <c r="AS178" s="214"/>
      <c r="AT178" s="214"/>
      <c r="AU178" s="214"/>
      <c r="AV178" s="214"/>
      <c r="AW178" s="214"/>
      <c r="AX178" s="214"/>
      <c r="AY178" s="214"/>
      <c r="AZ178" s="214"/>
      <c r="BA178" s="214"/>
      <c r="BB178" s="214"/>
      <c r="BC178" s="214"/>
      <c r="BD178" s="214"/>
      <c r="BE178" s="214"/>
      <c r="BF178" s="214"/>
      <c r="BG178" s="214"/>
      <c r="BH178" s="214"/>
      <c r="BI178" s="214"/>
      <c r="BJ178" s="214"/>
      <c r="BK178" s="214"/>
      <c r="BL178" s="214"/>
      <c r="BM178" s="214"/>
      <c r="BN178" s="214"/>
      <c r="BO178" s="214"/>
      <c r="BP178" s="214"/>
      <c r="BQ178" s="214"/>
      <c r="BR178" s="214"/>
      <c r="BS178" s="214"/>
      <c r="BT178" s="214"/>
      <c r="BU178" s="214"/>
      <c r="BV178" s="214"/>
      <c r="BW178" s="214"/>
      <c r="BX178" s="214"/>
      <c r="BY178" s="214"/>
      <c r="BZ178" s="214"/>
      <c r="CA178" s="214"/>
      <c r="CB178" s="214"/>
      <c r="CC178" s="214"/>
      <c r="CD178" s="214"/>
      <c r="CE178" s="214"/>
      <c r="CF178" s="214"/>
      <c r="CG178" s="214"/>
      <c r="CH178" s="214"/>
      <c r="CI178" s="214"/>
      <c r="CJ178" s="214"/>
      <c r="CK178" s="214"/>
      <c r="CL178" s="214"/>
      <c r="CM178" s="214"/>
      <c r="CN178" s="214"/>
      <c r="CO178" s="214"/>
      <c r="CP178" s="214"/>
      <c r="CQ178" s="214"/>
      <c r="CR178" s="214"/>
      <c r="CS178" s="214"/>
      <c r="CT178" s="214"/>
      <c r="CU178" s="214"/>
      <c r="CV178" s="214"/>
      <c r="CW178" s="214"/>
      <c r="CX178" s="214"/>
      <c r="CY178" s="214"/>
      <c r="CZ178" s="214"/>
      <c r="DA178" s="214"/>
      <c r="DB178" s="214"/>
      <c r="DC178" s="214"/>
      <c r="DD178" s="214"/>
      <c r="DE178" s="214"/>
      <c r="DF178" s="214"/>
      <c r="DG178" s="214"/>
      <c r="DH178" s="214"/>
      <c r="DI178" s="214"/>
      <c r="DJ178" s="214"/>
      <c r="DK178" s="214"/>
      <c r="DL178" s="214"/>
      <c r="DM178" s="214"/>
      <c r="DN178" s="214"/>
      <c r="DO178" s="214"/>
      <c r="DP178" s="214"/>
      <c r="DQ178" s="214"/>
      <c r="DR178" s="214"/>
      <c r="DS178" s="214"/>
      <c r="DT178" s="214"/>
      <c r="DU178" s="214"/>
      <c r="DV178" s="214"/>
      <c r="DW178" s="214"/>
      <c r="DX178" s="214"/>
      <c r="DY178" s="214"/>
      <c r="DZ178" s="214"/>
      <c r="EA178" s="214"/>
      <c r="EB178" s="214"/>
      <c r="EC178" s="214"/>
    </row>
    <row r="179" spans="1:133" s="66" customFormat="1" hidden="1" x14ac:dyDescent="0.2">
      <c r="A179" s="208">
        <v>7937</v>
      </c>
      <c r="B179" s="209">
        <v>535</v>
      </c>
      <c r="C179" s="210" t="s">
        <v>308</v>
      </c>
      <c r="D179" s="211">
        <v>0</v>
      </c>
      <c r="E179" s="211">
        <v>0</v>
      </c>
      <c r="F179" s="211">
        <f t="shared" si="14"/>
        <v>0</v>
      </c>
      <c r="G179" s="211">
        <v>0</v>
      </c>
      <c r="H179" s="211">
        <v>0</v>
      </c>
      <c r="I179" s="211">
        <f t="shared" si="15"/>
        <v>0</v>
      </c>
      <c r="J179" s="211"/>
      <c r="K179" s="212"/>
      <c r="L179" s="211">
        <f t="shared" si="12"/>
        <v>0</v>
      </c>
      <c r="M179" s="211"/>
      <c r="N179" s="211">
        <f t="shared" si="16"/>
        <v>0</v>
      </c>
      <c r="O179" s="211">
        <f t="shared" si="13"/>
        <v>0</v>
      </c>
      <c r="P179" s="211">
        <f t="shared" si="17"/>
        <v>0</v>
      </c>
      <c r="Q179" s="213"/>
      <c r="R179" s="214"/>
      <c r="S179" s="214"/>
      <c r="T179" s="214"/>
      <c r="U179" s="214"/>
      <c r="V179" s="214"/>
      <c r="W179" s="214"/>
      <c r="X179" s="214"/>
      <c r="Y179" s="214"/>
      <c r="Z179" s="214"/>
      <c r="AA179" s="214"/>
      <c r="AB179" s="214"/>
      <c r="AC179" s="214"/>
      <c r="AD179" s="214"/>
      <c r="AE179" s="214"/>
      <c r="AF179" s="214"/>
      <c r="AG179" s="214"/>
      <c r="AH179" s="214"/>
      <c r="AI179" s="214"/>
      <c r="AJ179" s="214"/>
      <c r="AK179" s="214"/>
      <c r="AL179" s="214"/>
      <c r="AM179" s="214"/>
      <c r="AN179" s="214"/>
      <c r="AO179" s="214"/>
      <c r="AP179" s="214"/>
      <c r="AQ179" s="214"/>
      <c r="AR179" s="214"/>
      <c r="AS179" s="214"/>
      <c r="AT179" s="214"/>
      <c r="AU179" s="214"/>
      <c r="AV179" s="214"/>
      <c r="AW179" s="214"/>
      <c r="AX179" s="214"/>
      <c r="AY179" s="214"/>
      <c r="AZ179" s="214"/>
      <c r="BA179" s="214"/>
      <c r="BB179" s="214"/>
      <c r="BC179" s="214"/>
      <c r="BD179" s="214"/>
      <c r="BE179" s="214"/>
      <c r="BF179" s="214"/>
      <c r="BG179" s="214"/>
      <c r="BH179" s="214"/>
      <c r="BI179" s="214"/>
      <c r="BJ179" s="214"/>
      <c r="BK179" s="214"/>
      <c r="BL179" s="214"/>
      <c r="BM179" s="214"/>
      <c r="BN179" s="214"/>
      <c r="BO179" s="214"/>
      <c r="BP179" s="214"/>
      <c r="BQ179" s="214"/>
      <c r="BR179" s="214"/>
      <c r="BS179" s="214"/>
      <c r="BT179" s="214"/>
      <c r="BU179" s="214"/>
      <c r="BV179" s="214"/>
      <c r="BW179" s="214"/>
      <c r="BX179" s="214"/>
      <c r="BY179" s="214"/>
      <c r="BZ179" s="214"/>
      <c r="CA179" s="214"/>
      <c r="CB179" s="214"/>
      <c r="CC179" s="214"/>
      <c r="CD179" s="214"/>
      <c r="CE179" s="214"/>
      <c r="CF179" s="214"/>
      <c r="CG179" s="214"/>
      <c r="CH179" s="214"/>
      <c r="CI179" s="214"/>
      <c r="CJ179" s="214"/>
      <c r="CK179" s="214"/>
      <c r="CL179" s="214"/>
      <c r="CM179" s="214"/>
      <c r="CN179" s="214"/>
      <c r="CO179" s="214"/>
      <c r="CP179" s="214"/>
      <c r="CQ179" s="214"/>
      <c r="CR179" s="214"/>
      <c r="CS179" s="214"/>
      <c r="CT179" s="214"/>
      <c r="CU179" s="214"/>
      <c r="CV179" s="214"/>
      <c r="CW179" s="214"/>
      <c r="CX179" s="214"/>
      <c r="CY179" s="214"/>
      <c r="CZ179" s="214"/>
      <c r="DA179" s="214"/>
      <c r="DB179" s="214"/>
      <c r="DC179" s="214"/>
      <c r="DD179" s="214"/>
      <c r="DE179" s="214"/>
      <c r="DF179" s="214"/>
      <c r="DG179" s="214"/>
      <c r="DH179" s="214"/>
      <c r="DI179" s="214"/>
      <c r="DJ179" s="214"/>
      <c r="DK179" s="214"/>
      <c r="DL179" s="214"/>
      <c r="DM179" s="214"/>
      <c r="DN179" s="214"/>
      <c r="DO179" s="214"/>
      <c r="DP179" s="214"/>
      <c r="DQ179" s="214"/>
      <c r="DR179" s="214"/>
      <c r="DS179" s="214"/>
      <c r="DT179" s="214"/>
      <c r="DU179" s="214"/>
      <c r="DV179" s="214"/>
      <c r="DW179" s="214"/>
      <c r="DX179" s="214"/>
      <c r="DY179" s="214"/>
      <c r="DZ179" s="214"/>
      <c r="EA179" s="214"/>
      <c r="EB179" s="214"/>
      <c r="EC179" s="214"/>
    </row>
    <row r="180" spans="1:133" s="66" customFormat="1" hidden="1" x14ac:dyDescent="0.2">
      <c r="A180" s="208">
        <v>7937</v>
      </c>
      <c r="B180" s="209">
        <v>536</v>
      </c>
      <c r="C180" s="210" t="s">
        <v>309</v>
      </c>
      <c r="D180" s="211">
        <v>0</v>
      </c>
      <c r="E180" s="211">
        <v>0</v>
      </c>
      <c r="F180" s="211">
        <f t="shared" si="14"/>
        <v>0</v>
      </c>
      <c r="G180" s="211">
        <v>0</v>
      </c>
      <c r="H180" s="211">
        <v>0</v>
      </c>
      <c r="I180" s="211">
        <f t="shared" si="15"/>
        <v>0</v>
      </c>
      <c r="J180" s="211"/>
      <c r="K180" s="212"/>
      <c r="L180" s="211">
        <f t="shared" si="12"/>
        <v>0</v>
      </c>
      <c r="M180" s="211"/>
      <c r="N180" s="211">
        <f t="shared" si="16"/>
        <v>0</v>
      </c>
      <c r="O180" s="211">
        <f t="shared" si="13"/>
        <v>0</v>
      </c>
      <c r="P180" s="211">
        <f t="shared" si="17"/>
        <v>0</v>
      </c>
      <c r="Q180" s="213"/>
      <c r="R180" s="214"/>
      <c r="S180" s="214"/>
      <c r="T180" s="214"/>
      <c r="U180" s="214"/>
      <c r="V180" s="214"/>
      <c r="W180" s="214"/>
      <c r="X180" s="214"/>
      <c r="Y180" s="214"/>
      <c r="Z180" s="214"/>
      <c r="AA180" s="214"/>
      <c r="AB180" s="214"/>
      <c r="AC180" s="214"/>
      <c r="AD180" s="214"/>
      <c r="AE180" s="214"/>
      <c r="AF180" s="214"/>
      <c r="AG180" s="214"/>
      <c r="AH180" s="214"/>
      <c r="AI180" s="214"/>
      <c r="AJ180" s="214"/>
      <c r="AK180" s="214"/>
      <c r="AL180" s="214"/>
      <c r="AM180" s="214"/>
      <c r="AN180" s="214"/>
      <c r="AO180" s="214"/>
      <c r="AP180" s="214"/>
      <c r="AQ180" s="214"/>
      <c r="AR180" s="214"/>
      <c r="AS180" s="214"/>
      <c r="AT180" s="214"/>
      <c r="AU180" s="214"/>
      <c r="AV180" s="214"/>
      <c r="AW180" s="214"/>
      <c r="AX180" s="214"/>
      <c r="AY180" s="214"/>
      <c r="AZ180" s="214"/>
      <c r="BA180" s="214"/>
      <c r="BB180" s="214"/>
      <c r="BC180" s="214"/>
      <c r="BD180" s="214"/>
      <c r="BE180" s="214"/>
      <c r="BF180" s="214"/>
      <c r="BG180" s="214"/>
      <c r="BH180" s="214"/>
      <c r="BI180" s="214"/>
      <c r="BJ180" s="214"/>
      <c r="BK180" s="214"/>
      <c r="BL180" s="214"/>
      <c r="BM180" s="214"/>
      <c r="BN180" s="214"/>
      <c r="BO180" s="214"/>
      <c r="BP180" s="214"/>
      <c r="BQ180" s="214"/>
      <c r="BR180" s="214"/>
      <c r="BS180" s="214"/>
      <c r="BT180" s="214"/>
      <c r="BU180" s="214"/>
      <c r="BV180" s="214"/>
      <c r="BW180" s="214"/>
      <c r="BX180" s="214"/>
      <c r="BY180" s="214"/>
      <c r="BZ180" s="214"/>
      <c r="CA180" s="214"/>
      <c r="CB180" s="214"/>
      <c r="CC180" s="214"/>
      <c r="CD180" s="214"/>
      <c r="CE180" s="214"/>
      <c r="CF180" s="214"/>
      <c r="CG180" s="214"/>
      <c r="CH180" s="214"/>
      <c r="CI180" s="214"/>
      <c r="CJ180" s="214"/>
      <c r="CK180" s="214"/>
      <c r="CL180" s="214"/>
      <c r="CM180" s="214"/>
      <c r="CN180" s="214"/>
      <c r="CO180" s="214"/>
      <c r="CP180" s="214"/>
      <c r="CQ180" s="214"/>
      <c r="CR180" s="214"/>
      <c r="CS180" s="214"/>
      <c r="CT180" s="214"/>
      <c r="CU180" s="214"/>
      <c r="CV180" s="214"/>
      <c r="CW180" s="214"/>
      <c r="CX180" s="214"/>
      <c r="CY180" s="214"/>
      <c r="CZ180" s="214"/>
      <c r="DA180" s="214"/>
      <c r="DB180" s="214"/>
      <c r="DC180" s="214"/>
      <c r="DD180" s="214"/>
      <c r="DE180" s="214"/>
      <c r="DF180" s="214"/>
      <c r="DG180" s="214"/>
      <c r="DH180" s="214"/>
      <c r="DI180" s="214"/>
      <c r="DJ180" s="214"/>
      <c r="DK180" s="214"/>
      <c r="DL180" s="214"/>
      <c r="DM180" s="214"/>
      <c r="DN180" s="214"/>
      <c r="DO180" s="214"/>
      <c r="DP180" s="214"/>
      <c r="DQ180" s="214"/>
      <c r="DR180" s="214"/>
      <c r="DS180" s="214"/>
      <c r="DT180" s="214"/>
      <c r="DU180" s="214"/>
      <c r="DV180" s="214"/>
      <c r="DW180" s="214"/>
      <c r="DX180" s="214"/>
      <c r="DY180" s="214"/>
      <c r="DZ180" s="214"/>
      <c r="EA180" s="214"/>
      <c r="EB180" s="214"/>
      <c r="EC180" s="214"/>
    </row>
    <row r="181" spans="1:133" s="66" customFormat="1" hidden="1" x14ac:dyDescent="0.2">
      <c r="A181" s="208">
        <v>7937</v>
      </c>
      <c r="B181" s="209">
        <v>537</v>
      </c>
      <c r="C181" s="210" t="s">
        <v>310</v>
      </c>
      <c r="D181" s="211">
        <v>0</v>
      </c>
      <c r="E181" s="211">
        <v>0</v>
      </c>
      <c r="F181" s="211">
        <f t="shared" si="14"/>
        <v>0</v>
      </c>
      <c r="G181" s="211">
        <v>0</v>
      </c>
      <c r="H181" s="211">
        <v>0</v>
      </c>
      <c r="I181" s="211">
        <f t="shared" si="15"/>
        <v>0</v>
      </c>
      <c r="J181" s="211"/>
      <c r="K181" s="212"/>
      <c r="L181" s="211">
        <f t="shared" si="12"/>
        <v>0</v>
      </c>
      <c r="M181" s="211"/>
      <c r="N181" s="211">
        <f t="shared" si="16"/>
        <v>0</v>
      </c>
      <c r="O181" s="211">
        <f t="shared" si="13"/>
        <v>0</v>
      </c>
      <c r="P181" s="211">
        <f t="shared" si="17"/>
        <v>0</v>
      </c>
      <c r="Q181" s="213"/>
      <c r="R181" s="214"/>
      <c r="S181" s="214"/>
      <c r="T181" s="214"/>
      <c r="U181" s="214"/>
      <c r="V181" s="214"/>
      <c r="W181" s="214"/>
      <c r="X181" s="214"/>
      <c r="Y181" s="214"/>
      <c r="Z181" s="214"/>
      <c r="AA181" s="214"/>
      <c r="AB181" s="214"/>
      <c r="AC181" s="214"/>
      <c r="AD181" s="214"/>
      <c r="AE181" s="214"/>
      <c r="AF181" s="214"/>
      <c r="AG181" s="214"/>
      <c r="AH181" s="214"/>
      <c r="AI181" s="214"/>
      <c r="AJ181" s="214"/>
      <c r="AK181" s="214"/>
      <c r="AL181" s="214"/>
      <c r="AM181" s="214"/>
      <c r="AN181" s="214"/>
      <c r="AO181" s="214"/>
      <c r="AP181" s="214"/>
      <c r="AQ181" s="214"/>
      <c r="AR181" s="214"/>
      <c r="AS181" s="214"/>
      <c r="AT181" s="214"/>
      <c r="AU181" s="214"/>
      <c r="AV181" s="214"/>
      <c r="AW181" s="214"/>
      <c r="AX181" s="214"/>
      <c r="AY181" s="214"/>
      <c r="AZ181" s="214"/>
      <c r="BA181" s="214"/>
      <c r="BB181" s="214"/>
      <c r="BC181" s="214"/>
      <c r="BD181" s="214"/>
      <c r="BE181" s="214"/>
      <c r="BF181" s="214"/>
      <c r="BG181" s="214"/>
      <c r="BH181" s="214"/>
      <c r="BI181" s="214"/>
      <c r="BJ181" s="214"/>
      <c r="BK181" s="214"/>
      <c r="BL181" s="214"/>
      <c r="BM181" s="214"/>
      <c r="BN181" s="214"/>
      <c r="BO181" s="214"/>
      <c r="BP181" s="214"/>
      <c r="BQ181" s="214"/>
      <c r="BR181" s="214"/>
      <c r="BS181" s="214"/>
      <c r="BT181" s="214"/>
      <c r="BU181" s="214"/>
      <c r="BV181" s="214"/>
      <c r="BW181" s="214"/>
      <c r="BX181" s="214"/>
      <c r="BY181" s="214"/>
      <c r="BZ181" s="214"/>
      <c r="CA181" s="214"/>
      <c r="CB181" s="214"/>
      <c r="CC181" s="214"/>
      <c r="CD181" s="214"/>
      <c r="CE181" s="214"/>
      <c r="CF181" s="214"/>
      <c r="CG181" s="214"/>
      <c r="CH181" s="214"/>
      <c r="CI181" s="214"/>
      <c r="CJ181" s="214"/>
      <c r="CK181" s="214"/>
      <c r="CL181" s="214"/>
      <c r="CM181" s="214"/>
      <c r="CN181" s="214"/>
      <c r="CO181" s="214"/>
      <c r="CP181" s="214"/>
      <c r="CQ181" s="214"/>
      <c r="CR181" s="214"/>
      <c r="CS181" s="214"/>
      <c r="CT181" s="214"/>
      <c r="CU181" s="214"/>
      <c r="CV181" s="214"/>
      <c r="CW181" s="214"/>
      <c r="CX181" s="214"/>
      <c r="CY181" s="214"/>
      <c r="CZ181" s="214"/>
      <c r="DA181" s="214"/>
      <c r="DB181" s="214"/>
      <c r="DC181" s="214"/>
      <c r="DD181" s="214"/>
      <c r="DE181" s="214"/>
      <c r="DF181" s="214"/>
      <c r="DG181" s="214"/>
      <c r="DH181" s="214"/>
      <c r="DI181" s="214"/>
      <c r="DJ181" s="214"/>
      <c r="DK181" s="214"/>
      <c r="DL181" s="214"/>
      <c r="DM181" s="214"/>
      <c r="DN181" s="214"/>
      <c r="DO181" s="214"/>
      <c r="DP181" s="214"/>
      <c r="DQ181" s="214"/>
      <c r="DR181" s="214"/>
      <c r="DS181" s="214"/>
      <c r="DT181" s="214"/>
      <c r="DU181" s="214"/>
      <c r="DV181" s="214"/>
      <c r="DW181" s="214"/>
      <c r="DX181" s="214"/>
      <c r="DY181" s="214"/>
      <c r="DZ181" s="214"/>
      <c r="EA181" s="214"/>
      <c r="EB181" s="214"/>
      <c r="EC181" s="214"/>
    </row>
    <row r="182" spans="1:133" s="66" customFormat="1" hidden="1" x14ac:dyDescent="0.2">
      <c r="A182" s="208">
        <v>7937</v>
      </c>
      <c r="B182" s="209">
        <v>538</v>
      </c>
      <c r="C182" s="210" t="s">
        <v>311</v>
      </c>
      <c r="D182" s="211">
        <v>0</v>
      </c>
      <c r="E182" s="211">
        <v>0</v>
      </c>
      <c r="F182" s="211">
        <f t="shared" si="14"/>
        <v>0</v>
      </c>
      <c r="G182" s="211">
        <v>0</v>
      </c>
      <c r="H182" s="211">
        <v>0</v>
      </c>
      <c r="I182" s="211">
        <f t="shared" si="15"/>
        <v>0</v>
      </c>
      <c r="J182" s="211"/>
      <c r="K182" s="212"/>
      <c r="L182" s="211">
        <f t="shared" si="12"/>
        <v>0</v>
      </c>
      <c r="M182" s="211"/>
      <c r="N182" s="211">
        <f t="shared" si="16"/>
        <v>0</v>
      </c>
      <c r="O182" s="211">
        <f t="shared" si="13"/>
        <v>0</v>
      </c>
      <c r="P182" s="211">
        <f t="shared" si="17"/>
        <v>0</v>
      </c>
      <c r="Q182" s="213"/>
      <c r="R182" s="214"/>
      <c r="S182" s="214"/>
      <c r="T182" s="214"/>
      <c r="U182" s="214"/>
      <c r="V182" s="214"/>
      <c r="W182" s="214"/>
      <c r="X182" s="214"/>
      <c r="Y182" s="214"/>
      <c r="Z182" s="214"/>
      <c r="AA182" s="214"/>
      <c r="AB182" s="214"/>
      <c r="AC182" s="214"/>
      <c r="AD182" s="214"/>
      <c r="AE182" s="214"/>
      <c r="AF182" s="214"/>
      <c r="AG182" s="214"/>
      <c r="AH182" s="214"/>
      <c r="AI182" s="214"/>
      <c r="AJ182" s="214"/>
      <c r="AK182" s="214"/>
      <c r="AL182" s="214"/>
      <c r="AM182" s="214"/>
      <c r="AN182" s="214"/>
      <c r="AO182" s="214"/>
      <c r="AP182" s="214"/>
      <c r="AQ182" s="214"/>
      <c r="AR182" s="214"/>
      <c r="AS182" s="214"/>
      <c r="AT182" s="214"/>
      <c r="AU182" s="214"/>
      <c r="AV182" s="214"/>
      <c r="AW182" s="214"/>
      <c r="AX182" s="214"/>
      <c r="AY182" s="214"/>
      <c r="AZ182" s="214"/>
      <c r="BA182" s="214"/>
      <c r="BB182" s="214"/>
      <c r="BC182" s="214"/>
      <c r="BD182" s="214"/>
      <c r="BE182" s="214"/>
      <c r="BF182" s="214"/>
      <c r="BG182" s="214"/>
      <c r="BH182" s="214"/>
      <c r="BI182" s="214"/>
      <c r="BJ182" s="214"/>
      <c r="BK182" s="214"/>
      <c r="BL182" s="214"/>
      <c r="BM182" s="214"/>
      <c r="BN182" s="214"/>
      <c r="BO182" s="214"/>
      <c r="BP182" s="214"/>
      <c r="BQ182" s="214"/>
      <c r="BR182" s="214"/>
      <c r="BS182" s="214"/>
      <c r="BT182" s="214"/>
      <c r="BU182" s="214"/>
      <c r="BV182" s="214"/>
      <c r="BW182" s="214"/>
      <c r="BX182" s="214"/>
      <c r="BY182" s="214"/>
      <c r="BZ182" s="214"/>
      <c r="CA182" s="214"/>
      <c r="CB182" s="214"/>
      <c r="CC182" s="214"/>
      <c r="CD182" s="214"/>
      <c r="CE182" s="214"/>
      <c r="CF182" s="214"/>
      <c r="CG182" s="214"/>
      <c r="CH182" s="214"/>
      <c r="CI182" s="214"/>
      <c r="CJ182" s="214"/>
      <c r="CK182" s="214"/>
      <c r="CL182" s="214"/>
      <c r="CM182" s="214"/>
      <c r="CN182" s="214"/>
      <c r="CO182" s="214"/>
      <c r="CP182" s="214"/>
      <c r="CQ182" s="214"/>
      <c r="CR182" s="214"/>
      <c r="CS182" s="214"/>
      <c r="CT182" s="214"/>
      <c r="CU182" s="214"/>
      <c r="CV182" s="214"/>
      <c r="CW182" s="214"/>
      <c r="CX182" s="214"/>
      <c r="CY182" s="214"/>
      <c r="CZ182" s="214"/>
      <c r="DA182" s="214"/>
      <c r="DB182" s="214"/>
      <c r="DC182" s="214"/>
      <c r="DD182" s="214"/>
      <c r="DE182" s="214"/>
      <c r="DF182" s="214"/>
      <c r="DG182" s="214"/>
      <c r="DH182" s="214"/>
      <c r="DI182" s="214"/>
      <c r="DJ182" s="214"/>
      <c r="DK182" s="214"/>
      <c r="DL182" s="214"/>
      <c r="DM182" s="214"/>
      <c r="DN182" s="214"/>
      <c r="DO182" s="214"/>
      <c r="DP182" s="214"/>
      <c r="DQ182" s="214"/>
      <c r="DR182" s="214"/>
      <c r="DS182" s="214"/>
      <c r="DT182" s="214"/>
      <c r="DU182" s="214"/>
      <c r="DV182" s="214"/>
      <c r="DW182" s="214"/>
      <c r="DX182" s="214"/>
      <c r="DY182" s="214"/>
      <c r="DZ182" s="214"/>
      <c r="EA182" s="214"/>
      <c r="EB182" s="214"/>
      <c r="EC182" s="214"/>
    </row>
    <row r="183" spans="1:133" s="66" customFormat="1" hidden="1" x14ac:dyDescent="0.2">
      <c r="A183" s="208">
        <v>7937</v>
      </c>
      <c r="B183" s="209">
        <v>540</v>
      </c>
      <c r="C183" s="210" t="s">
        <v>312</v>
      </c>
      <c r="D183" s="211">
        <v>0</v>
      </c>
      <c r="E183" s="211">
        <v>0</v>
      </c>
      <c r="F183" s="211">
        <f t="shared" si="14"/>
        <v>0</v>
      </c>
      <c r="G183" s="211">
        <v>0</v>
      </c>
      <c r="H183" s="211">
        <v>0</v>
      </c>
      <c r="I183" s="211">
        <f t="shared" si="15"/>
        <v>0</v>
      </c>
      <c r="J183" s="211"/>
      <c r="K183" s="212"/>
      <c r="L183" s="211">
        <f t="shared" si="12"/>
        <v>0</v>
      </c>
      <c r="M183" s="211"/>
      <c r="N183" s="211">
        <f t="shared" si="16"/>
        <v>0</v>
      </c>
      <c r="O183" s="211">
        <f t="shared" si="13"/>
        <v>0</v>
      </c>
      <c r="P183" s="211">
        <f t="shared" si="17"/>
        <v>0</v>
      </c>
      <c r="Q183" s="213"/>
      <c r="R183" s="214"/>
      <c r="S183" s="214"/>
      <c r="T183" s="214"/>
      <c r="U183" s="214"/>
      <c r="V183" s="214"/>
      <c r="W183" s="214"/>
      <c r="X183" s="214"/>
      <c r="Y183" s="214"/>
      <c r="Z183" s="214"/>
      <c r="AA183" s="214"/>
      <c r="AB183" s="214"/>
      <c r="AC183" s="214"/>
      <c r="AD183" s="214"/>
      <c r="AE183" s="214"/>
      <c r="AF183" s="214"/>
      <c r="AG183" s="214"/>
      <c r="AH183" s="214"/>
      <c r="AI183" s="214"/>
      <c r="AJ183" s="214"/>
      <c r="AK183" s="214"/>
      <c r="AL183" s="214"/>
      <c r="AM183" s="214"/>
      <c r="AN183" s="214"/>
      <c r="AO183" s="214"/>
      <c r="AP183" s="214"/>
      <c r="AQ183" s="214"/>
      <c r="AR183" s="214"/>
      <c r="AS183" s="214"/>
      <c r="AT183" s="214"/>
      <c r="AU183" s="214"/>
      <c r="AV183" s="214"/>
      <c r="AW183" s="214"/>
      <c r="AX183" s="214"/>
      <c r="AY183" s="214"/>
      <c r="AZ183" s="214"/>
      <c r="BA183" s="214"/>
      <c r="BB183" s="214"/>
      <c r="BC183" s="214"/>
      <c r="BD183" s="214"/>
      <c r="BE183" s="214"/>
      <c r="BF183" s="214"/>
      <c r="BG183" s="214"/>
      <c r="BH183" s="214"/>
      <c r="BI183" s="214"/>
      <c r="BJ183" s="214"/>
      <c r="BK183" s="214"/>
      <c r="BL183" s="214"/>
      <c r="BM183" s="214"/>
      <c r="BN183" s="214"/>
      <c r="BO183" s="214"/>
      <c r="BP183" s="214"/>
      <c r="BQ183" s="214"/>
      <c r="BR183" s="214"/>
      <c r="BS183" s="214"/>
      <c r="BT183" s="214"/>
      <c r="BU183" s="214"/>
      <c r="BV183" s="214"/>
      <c r="BW183" s="214"/>
      <c r="BX183" s="214"/>
      <c r="BY183" s="214"/>
      <c r="BZ183" s="214"/>
      <c r="CA183" s="214"/>
      <c r="CB183" s="214"/>
      <c r="CC183" s="214"/>
      <c r="CD183" s="214"/>
      <c r="CE183" s="214"/>
      <c r="CF183" s="214"/>
      <c r="CG183" s="214"/>
      <c r="CH183" s="214"/>
      <c r="CI183" s="214"/>
      <c r="CJ183" s="214"/>
      <c r="CK183" s="214"/>
      <c r="CL183" s="214"/>
      <c r="CM183" s="214"/>
      <c r="CN183" s="214"/>
      <c r="CO183" s="214"/>
      <c r="CP183" s="214"/>
      <c r="CQ183" s="214"/>
      <c r="CR183" s="214"/>
      <c r="CS183" s="214"/>
      <c r="CT183" s="214"/>
      <c r="CU183" s="214"/>
      <c r="CV183" s="214"/>
      <c r="CW183" s="214"/>
      <c r="CX183" s="214"/>
      <c r="CY183" s="214"/>
      <c r="CZ183" s="214"/>
      <c r="DA183" s="214"/>
      <c r="DB183" s="214"/>
      <c r="DC183" s="214"/>
      <c r="DD183" s="214"/>
      <c r="DE183" s="214"/>
      <c r="DF183" s="214"/>
      <c r="DG183" s="214"/>
      <c r="DH183" s="214"/>
      <c r="DI183" s="214"/>
      <c r="DJ183" s="214"/>
      <c r="DK183" s="214"/>
      <c r="DL183" s="214"/>
      <c r="DM183" s="214"/>
      <c r="DN183" s="214"/>
      <c r="DO183" s="214"/>
      <c r="DP183" s="214"/>
      <c r="DQ183" s="214"/>
      <c r="DR183" s="214"/>
      <c r="DS183" s="214"/>
      <c r="DT183" s="214"/>
      <c r="DU183" s="214"/>
      <c r="DV183" s="214"/>
      <c r="DW183" s="214"/>
      <c r="DX183" s="214"/>
      <c r="DY183" s="214"/>
      <c r="DZ183" s="214"/>
      <c r="EA183" s="214"/>
      <c r="EB183" s="214"/>
      <c r="EC183" s="214"/>
    </row>
    <row r="184" spans="1:133" s="66" customFormat="1" hidden="1" x14ac:dyDescent="0.2">
      <c r="A184" s="208">
        <v>7937</v>
      </c>
      <c r="B184" s="209">
        <v>541</v>
      </c>
      <c r="C184" s="210" t="s">
        <v>313</v>
      </c>
      <c r="D184" s="211">
        <v>0</v>
      </c>
      <c r="E184" s="211">
        <v>0</v>
      </c>
      <c r="F184" s="211">
        <f t="shared" si="14"/>
        <v>0</v>
      </c>
      <c r="G184" s="211">
        <v>0</v>
      </c>
      <c r="H184" s="211">
        <v>0</v>
      </c>
      <c r="I184" s="211">
        <f t="shared" si="15"/>
        <v>0</v>
      </c>
      <c r="J184" s="211"/>
      <c r="K184" s="212"/>
      <c r="L184" s="211">
        <f t="shared" si="12"/>
        <v>0</v>
      </c>
      <c r="M184" s="211"/>
      <c r="N184" s="211">
        <f t="shared" si="16"/>
        <v>0</v>
      </c>
      <c r="O184" s="211">
        <f t="shared" si="13"/>
        <v>0</v>
      </c>
      <c r="P184" s="211">
        <f t="shared" si="17"/>
        <v>0</v>
      </c>
      <c r="Q184" s="213"/>
      <c r="R184" s="214"/>
      <c r="S184" s="214"/>
      <c r="T184" s="214"/>
      <c r="U184" s="214"/>
      <c r="V184" s="214"/>
      <c r="W184" s="214"/>
      <c r="X184" s="214"/>
      <c r="Y184" s="214"/>
      <c r="Z184" s="214"/>
      <c r="AA184" s="214"/>
      <c r="AB184" s="214"/>
      <c r="AC184" s="214"/>
      <c r="AD184" s="214"/>
      <c r="AE184" s="214"/>
      <c r="AF184" s="214"/>
      <c r="AG184" s="214"/>
      <c r="AH184" s="214"/>
      <c r="AI184" s="214"/>
      <c r="AJ184" s="214"/>
      <c r="AK184" s="214"/>
      <c r="AL184" s="214"/>
      <c r="AM184" s="214"/>
      <c r="AN184" s="214"/>
      <c r="AO184" s="214"/>
      <c r="AP184" s="214"/>
      <c r="AQ184" s="214"/>
      <c r="AR184" s="214"/>
      <c r="AS184" s="214"/>
      <c r="AT184" s="214"/>
      <c r="AU184" s="214"/>
      <c r="AV184" s="214"/>
      <c r="AW184" s="214"/>
      <c r="AX184" s="214"/>
      <c r="AY184" s="214"/>
      <c r="AZ184" s="214"/>
      <c r="BA184" s="214"/>
      <c r="BB184" s="214"/>
      <c r="BC184" s="214"/>
      <c r="BD184" s="214"/>
      <c r="BE184" s="214"/>
      <c r="BF184" s="214"/>
      <c r="BG184" s="214"/>
      <c r="BH184" s="214"/>
      <c r="BI184" s="214"/>
      <c r="BJ184" s="214"/>
      <c r="BK184" s="214"/>
      <c r="BL184" s="214"/>
      <c r="BM184" s="214"/>
      <c r="BN184" s="214"/>
      <c r="BO184" s="214"/>
      <c r="BP184" s="214"/>
      <c r="BQ184" s="214"/>
      <c r="BR184" s="214"/>
      <c r="BS184" s="214"/>
      <c r="BT184" s="214"/>
      <c r="BU184" s="214"/>
      <c r="BV184" s="214"/>
      <c r="BW184" s="214"/>
      <c r="BX184" s="214"/>
      <c r="BY184" s="214"/>
      <c r="BZ184" s="214"/>
      <c r="CA184" s="214"/>
      <c r="CB184" s="214"/>
      <c r="CC184" s="214"/>
      <c r="CD184" s="214"/>
      <c r="CE184" s="214"/>
      <c r="CF184" s="214"/>
      <c r="CG184" s="214"/>
      <c r="CH184" s="214"/>
      <c r="CI184" s="214"/>
      <c r="CJ184" s="214"/>
      <c r="CK184" s="214"/>
      <c r="CL184" s="214"/>
      <c r="CM184" s="214"/>
      <c r="CN184" s="214"/>
      <c r="CO184" s="214"/>
      <c r="CP184" s="214"/>
      <c r="CQ184" s="214"/>
      <c r="CR184" s="214"/>
      <c r="CS184" s="214"/>
      <c r="CT184" s="214"/>
      <c r="CU184" s="214"/>
      <c r="CV184" s="214"/>
      <c r="CW184" s="214"/>
      <c r="CX184" s="214"/>
      <c r="CY184" s="214"/>
      <c r="CZ184" s="214"/>
      <c r="DA184" s="214"/>
      <c r="DB184" s="214"/>
      <c r="DC184" s="214"/>
      <c r="DD184" s="214"/>
      <c r="DE184" s="214"/>
      <c r="DF184" s="214"/>
      <c r="DG184" s="214"/>
      <c r="DH184" s="214"/>
      <c r="DI184" s="214"/>
      <c r="DJ184" s="214"/>
      <c r="DK184" s="214"/>
      <c r="DL184" s="214"/>
      <c r="DM184" s="214"/>
      <c r="DN184" s="214"/>
      <c r="DO184" s="214"/>
      <c r="DP184" s="214"/>
      <c r="DQ184" s="214"/>
      <c r="DR184" s="214"/>
      <c r="DS184" s="214"/>
      <c r="DT184" s="214"/>
      <c r="DU184" s="214"/>
      <c r="DV184" s="214"/>
      <c r="DW184" s="214"/>
      <c r="DX184" s="214"/>
      <c r="DY184" s="214"/>
      <c r="DZ184" s="214"/>
      <c r="EA184" s="214"/>
      <c r="EB184" s="214"/>
      <c r="EC184" s="214"/>
    </row>
    <row r="185" spans="1:133" s="66" customFormat="1" hidden="1" x14ac:dyDescent="0.2">
      <c r="A185" s="208">
        <v>7937</v>
      </c>
      <c r="B185" s="209">
        <v>542</v>
      </c>
      <c r="C185" s="210" t="s">
        <v>314</v>
      </c>
      <c r="D185" s="211">
        <v>0</v>
      </c>
      <c r="E185" s="211">
        <v>0</v>
      </c>
      <c r="F185" s="211">
        <f t="shared" si="14"/>
        <v>0</v>
      </c>
      <c r="G185" s="211">
        <v>0</v>
      </c>
      <c r="H185" s="211">
        <v>0</v>
      </c>
      <c r="I185" s="211">
        <f t="shared" si="15"/>
        <v>0</v>
      </c>
      <c r="J185" s="211"/>
      <c r="K185" s="212"/>
      <c r="L185" s="211">
        <f t="shared" si="12"/>
        <v>0</v>
      </c>
      <c r="M185" s="211"/>
      <c r="N185" s="211">
        <f t="shared" si="16"/>
        <v>0</v>
      </c>
      <c r="O185" s="211">
        <f t="shared" si="13"/>
        <v>0</v>
      </c>
      <c r="P185" s="211">
        <f t="shared" si="17"/>
        <v>0</v>
      </c>
      <c r="Q185" s="213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14"/>
      <c r="AD185" s="214"/>
      <c r="AE185" s="214"/>
      <c r="AF185" s="214"/>
      <c r="AG185" s="214"/>
      <c r="AH185" s="214"/>
      <c r="AI185" s="214"/>
      <c r="AJ185" s="214"/>
      <c r="AK185" s="214"/>
      <c r="AL185" s="214"/>
      <c r="AM185" s="214"/>
      <c r="AN185" s="214"/>
      <c r="AO185" s="214"/>
      <c r="AP185" s="214"/>
      <c r="AQ185" s="214"/>
      <c r="AR185" s="214"/>
      <c r="AS185" s="214"/>
      <c r="AT185" s="214"/>
      <c r="AU185" s="214"/>
      <c r="AV185" s="214"/>
      <c r="AW185" s="214"/>
      <c r="AX185" s="214"/>
      <c r="AY185" s="214"/>
      <c r="AZ185" s="214"/>
      <c r="BA185" s="214"/>
      <c r="BB185" s="214"/>
      <c r="BC185" s="214"/>
      <c r="BD185" s="214"/>
      <c r="BE185" s="214"/>
      <c r="BF185" s="214"/>
      <c r="BG185" s="214"/>
      <c r="BH185" s="214"/>
      <c r="BI185" s="214"/>
      <c r="BJ185" s="214"/>
      <c r="BK185" s="214"/>
      <c r="BL185" s="214"/>
      <c r="BM185" s="214"/>
      <c r="BN185" s="214"/>
      <c r="BO185" s="214"/>
      <c r="BP185" s="214"/>
      <c r="BQ185" s="214"/>
      <c r="BR185" s="214"/>
      <c r="BS185" s="214"/>
      <c r="BT185" s="214"/>
      <c r="BU185" s="214"/>
      <c r="BV185" s="214"/>
      <c r="BW185" s="214"/>
      <c r="BX185" s="214"/>
      <c r="BY185" s="214"/>
      <c r="BZ185" s="214"/>
      <c r="CA185" s="214"/>
      <c r="CB185" s="214"/>
      <c r="CC185" s="214"/>
      <c r="CD185" s="214"/>
      <c r="CE185" s="214"/>
      <c r="CF185" s="214"/>
      <c r="CG185" s="214"/>
      <c r="CH185" s="214"/>
      <c r="CI185" s="214"/>
      <c r="CJ185" s="214"/>
      <c r="CK185" s="214"/>
      <c r="CL185" s="214"/>
      <c r="CM185" s="214"/>
      <c r="CN185" s="214"/>
      <c r="CO185" s="214"/>
      <c r="CP185" s="214"/>
      <c r="CQ185" s="214"/>
      <c r="CR185" s="214"/>
      <c r="CS185" s="214"/>
      <c r="CT185" s="214"/>
      <c r="CU185" s="214"/>
      <c r="CV185" s="214"/>
      <c r="CW185" s="214"/>
      <c r="CX185" s="214"/>
      <c r="CY185" s="214"/>
      <c r="CZ185" s="214"/>
      <c r="DA185" s="214"/>
      <c r="DB185" s="214"/>
      <c r="DC185" s="214"/>
      <c r="DD185" s="214"/>
      <c r="DE185" s="214"/>
      <c r="DF185" s="214"/>
      <c r="DG185" s="214"/>
      <c r="DH185" s="214"/>
      <c r="DI185" s="214"/>
      <c r="DJ185" s="214"/>
      <c r="DK185" s="214"/>
      <c r="DL185" s="214"/>
      <c r="DM185" s="214"/>
      <c r="DN185" s="214"/>
      <c r="DO185" s="214"/>
      <c r="DP185" s="214"/>
      <c r="DQ185" s="214"/>
      <c r="DR185" s="214"/>
      <c r="DS185" s="214"/>
      <c r="DT185" s="214"/>
      <c r="DU185" s="214"/>
      <c r="DV185" s="214"/>
      <c r="DW185" s="214"/>
      <c r="DX185" s="214"/>
      <c r="DY185" s="214"/>
      <c r="DZ185" s="214"/>
      <c r="EA185" s="214"/>
      <c r="EB185" s="214"/>
      <c r="EC185" s="214"/>
    </row>
    <row r="186" spans="1:133" s="66" customFormat="1" hidden="1" x14ac:dyDescent="0.2">
      <c r="A186" s="208">
        <v>7937</v>
      </c>
      <c r="B186" s="209">
        <v>543</v>
      </c>
      <c r="C186" s="210" t="s">
        <v>315</v>
      </c>
      <c r="D186" s="211">
        <v>0</v>
      </c>
      <c r="E186" s="211">
        <v>0</v>
      </c>
      <c r="F186" s="211">
        <f t="shared" si="14"/>
        <v>0</v>
      </c>
      <c r="G186" s="211">
        <v>0</v>
      </c>
      <c r="H186" s="211">
        <v>0</v>
      </c>
      <c r="I186" s="211">
        <f t="shared" si="15"/>
        <v>0</v>
      </c>
      <c r="J186" s="211"/>
      <c r="K186" s="212"/>
      <c r="L186" s="211">
        <f t="shared" si="12"/>
        <v>0</v>
      </c>
      <c r="M186" s="211"/>
      <c r="N186" s="211">
        <f t="shared" si="16"/>
        <v>0</v>
      </c>
      <c r="O186" s="211">
        <f t="shared" si="13"/>
        <v>0</v>
      </c>
      <c r="P186" s="211">
        <f t="shared" si="17"/>
        <v>0</v>
      </c>
      <c r="Q186" s="213"/>
      <c r="R186" s="214"/>
      <c r="S186" s="214"/>
      <c r="T186" s="214"/>
      <c r="U186" s="214"/>
      <c r="V186" s="214"/>
      <c r="W186" s="214"/>
      <c r="X186" s="214"/>
      <c r="Y186" s="214"/>
      <c r="Z186" s="214"/>
      <c r="AA186" s="214"/>
      <c r="AB186" s="214"/>
      <c r="AC186" s="214"/>
      <c r="AD186" s="214"/>
      <c r="AE186" s="214"/>
      <c r="AF186" s="214"/>
      <c r="AG186" s="214"/>
      <c r="AH186" s="214"/>
      <c r="AI186" s="214"/>
      <c r="AJ186" s="214"/>
      <c r="AK186" s="214"/>
      <c r="AL186" s="214"/>
      <c r="AM186" s="214"/>
      <c r="AN186" s="214"/>
      <c r="AO186" s="214"/>
      <c r="AP186" s="214"/>
      <c r="AQ186" s="214"/>
      <c r="AR186" s="214"/>
      <c r="AS186" s="214"/>
      <c r="AT186" s="214"/>
      <c r="AU186" s="214"/>
      <c r="AV186" s="214"/>
      <c r="AW186" s="214"/>
      <c r="AX186" s="214"/>
      <c r="AY186" s="214"/>
      <c r="AZ186" s="214"/>
      <c r="BA186" s="214"/>
      <c r="BB186" s="214"/>
      <c r="BC186" s="214"/>
      <c r="BD186" s="214"/>
      <c r="BE186" s="214"/>
      <c r="BF186" s="214"/>
      <c r="BG186" s="214"/>
      <c r="BH186" s="214"/>
      <c r="BI186" s="214"/>
      <c r="BJ186" s="214"/>
      <c r="BK186" s="214"/>
      <c r="BL186" s="214"/>
      <c r="BM186" s="214"/>
      <c r="BN186" s="214"/>
      <c r="BO186" s="214"/>
      <c r="BP186" s="214"/>
      <c r="BQ186" s="214"/>
      <c r="BR186" s="214"/>
      <c r="BS186" s="214"/>
      <c r="BT186" s="214"/>
      <c r="BU186" s="214"/>
      <c r="BV186" s="214"/>
      <c r="BW186" s="214"/>
      <c r="BX186" s="214"/>
      <c r="BY186" s="214"/>
      <c r="BZ186" s="214"/>
      <c r="CA186" s="214"/>
      <c r="CB186" s="214"/>
      <c r="CC186" s="214"/>
      <c r="CD186" s="214"/>
      <c r="CE186" s="214"/>
      <c r="CF186" s="214"/>
      <c r="CG186" s="214"/>
      <c r="CH186" s="214"/>
      <c r="CI186" s="214"/>
      <c r="CJ186" s="214"/>
      <c r="CK186" s="214"/>
      <c r="CL186" s="214"/>
      <c r="CM186" s="214"/>
      <c r="CN186" s="214"/>
      <c r="CO186" s="214"/>
      <c r="CP186" s="214"/>
      <c r="CQ186" s="214"/>
      <c r="CR186" s="214"/>
      <c r="CS186" s="214"/>
      <c r="CT186" s="214"/>
      <c r="CU186" s="214"/>
      <c r="CV186" s="214"/>
      <c r="CW186" s="214"/>
      <c r="CX186" s="214"/>
      <c r="CY186" s="214"/>
      <c r="CZ186" s="214"/>
      <c r="DA186" s="214"/>
      <c r="DB186" s="214"/>
      <c r="DC186" s="214"/>
      <c r="DD186" s="214"/>
      <c r="DE186" s="214"/>
      <c r="DF186" s="214"/>
      <c r="DG186" s="214"/>
      <c r="DH186" s="214"/>
      <c r="DI186" s="214"/>
      <c r="DJ186" s="214"/>
      <c r="DK186" s="214"/>
      <c r="DL186" s="214"/>
      <c r="DM186" s="214"/>
      <c r="DN186" s="214"/>
      <c r="DO186" s="214"/>
      <c r="DP186" s="214"/>
      <c r="DQ186" s="214"/>
      <c r="DR186" s="214"/>
      <c r="DS186" s="214"/>
      <c r="DT186" s="214"/>
      <c r="DU186" s="214"/>
      <c r="DV186" s="214"/>
      <c r="DW186" s="214"/>
      <c r="DX186" s="214"/>
      <c r="DY186" s="214"/>
      <c r="DZ186" s="214"/>
      <c r="EA186" s="214"/>
      <c r="EB186" s="214"/>
      <c r="EC186" s="214"/>
    </row>
    <row r="187" spans="1:133" s="66" customFormat="1" hidden="1" x14ac:dyDescent="0.2">
      <c r="A187" s="208">
        <v>7937</v>
      </c>
      <c r="B187" s="209">
        <v>544</v>
      </c>
      <c r="C187" s="210" t="s">
        <v>316</v>
      </c>
      <c r="D187" s="211">
        <v>0</v>
      </c>
      <c r="E187" s="211">
        <v>0</v>
      </c>
      <c r="F187" s="211">
        <f t="shared" si="14"/>
        <v>0</v>
      </c>
      <c r="G187" s="211">
        <v>0</v>
      </c>
      <c r="H187" s="211">
        <v>0</v>
      </c>
      <c r="I187" s="211">
        <f t="shared" si="15"/>
        <v>0</v>
      </c>
      <c r="J187" s="211"/>
      <c r="K187" s="212"/>
      <c r="L187" s="211">
        <f t="shared" si="12"/>
        <v>0</v>
      </c>
      <c r="M187" s="211"/>
      <c r="N187" s="211">
        <f t="shared" si="16"/>
        <v>0</v>
      </c>
      <c r="O187" s="211">
        <f t="shared" si="13"/>
        <v>0</v>
      </c>
      <c r="P187" s="211">
        <f t="shared" si="17"/>
        <v>0</v>
      </c>
      <c r="Q187" s="213"/>
      <c r="R187" s="214"/>
      <c r="S187" s="214"/>
      <c r="T187" s="214"/>
      <c r="U187" s="214"/>
      <c r="V187" s="214"/>
      <c r="W187" s="214"/>
      <c r="X187" s="214"/>
      <c r="Y187" s="214"/>
      <c r="Z187" s="214"/>
      <c r="AA187" s="214"/>
      <c r="AB187" s="214"/>
      <c r="AC187" s="214"/>
      <c r="AD187" s="214"/>
      <c r="AE187" s="214"/>
      <c r="AF187" s="214"/>
      <c r="AG187" s="214"/>
      <c r="AH187" s="214"/>
      <c r="AI187" s="214"/>
      <c r="AJ187" s="214"/>
      <c r="AK187" s="214"/>
      <c r="AL187" s="214"/>
      <c r="AM187" s="214"/>
      <c r="AN187" s="214"/>
      <c r="AO187" s="214"/>
      <c r="AP187" s="214"/>
      <c r="AQ187" s="214"/>
      <c r="AR187" s="214"/>
      <c r="AS187" s="214"/>
      <c r="AT187" s="214"/>
      <c r="AU187" s="214"/>
      <c r="AV187" s="214"/>
      <c r="AW187" s="214"/>
      <c r="AX187" s="214"/>
      <c r="AY187" s="214"/>
      <c r="AZ187" s="214"/>
      <c r="BA187" s="214"/>
      <c r="BB187" s="214"/>
      <c r="BC187" s="214"/>
      <c r="BD187" s="214"/>
      <c r="BE187" s="214"/>
      <c r="BF187" s="214"/>
      <c r="BG187" s="214"/>
      <c r="BH187" s="214"/>
      <c r="BI187" s="214"/>
      <c r="BJ187" s="214"/>
      <c r="BK187" s="214"/>
      <c r="BL187" s="214"/>
      <c r="BM187" s="214"/>
      <c r="BN187" s="214"/>
      <c r="BO187" s="214"/>
      <c r="BP187" s="214"/>
      <c r="BQ187" s="214"/>
      <c r="BR187" s="214"/>
      <c r="BS187" s="214"/>
      <c r="BT187" s="214"/>
      <c r="BU187" s="214"/>
      <c r="BV187" s="214"/>
      <c r="BW187" s="214"/>
      <c r="BX187" s="214"/>
      <c r="BY187" s="214"/>
      <c r="BZ187" s="214"/>
      <c r="CA187" s="214"/>
      <c r="CB187" s="214"/>
      <c r="CC187" s="214"/>
      <c r="CD187" s="214"/>
      <c r="CE187" s="214"/>
      <c r="CF187" s="214"/>
      <c r="CG187" s="214"/>
      <c r="CH187" s="214"/>
      <c r="CI187" s="214"/>
      <c r="CJ187" s="214"/>
      <c r="CK187" s="214"/>
      <c r="CL187" s="214"/>
      <c r="CM187" s="214"/>
      <c r="CN187" s="214"/>
      <c r="CO187" s="214"/>
      <c r="CP187" s="214"/>
      <c r="CQ187" s="214"/>
      <c r="CR187" s="214"/>
      <c r="CS187" s="214"/>
      <c r="CT187" s="214"/>
      <c r="CU187" s="214"/>
      <c r="CV187" s="214"/>
      <c r="CW187" s="214"/>
      <c r="CX187" s="214"/>
      <c r="CY187" s="214"/>
      <c r="CZ187" s="214"/>
      <c r="DA187" s="214"/>
      <c r="DB187" s="214"/>
      <c r="DC187" s="214"/>
      <c r="DD187" s="214"/>
      <c r="DE187" s="214"/>
      <c r="DF187" s="214"/>
      <c r="DG187" s="214"/>
      <c r="DH187" s="214"/>
      <c r="DI187" s="214"/>
      <c r="DJ187" s="214"/>
      <c r="DK187" s="214"/>
      <c r="DL187" s="214"/>
      <c r="DM187" s="214"/>
      <c r="DN187" s="214"/>
      <c r="DO187" s="214"/>
      <c r="DP187" s="214"/>
      <c r="DQ187" s="214"/>
      <c r="DR187" s="214"/>
      <c r="DS187" s="214"/>
      <c r="DT187" s="214"/>
      <c r="DU187" s="214"/>
      <c r="DV187" s="214"/>
      <c r="DW187" s="214"/>
      <c r="DX187" s="214"/>
      <c r="DY187" s="214"/>
      <c r="DZ187" s="214"/>
      <c r="EA187" s="214"/>
      <c r="EB187" s="214"/>
      <c r="EC187" s="214"/>
    </row>
    <row r="188" spans="1:133" s="66" customFormat="1" hidden="1" x14ac:dyDescent="0.2">
      <c r="A188" s="208">
        <v>7937</v>
      </c>
      <c r="B188" s="209">
        <v>545</v>
      </c>
      <c r="C188" s="210" t="s">
        <v>317</v>
      </c>
      <c r="D188" s="211">
        <v>0</v>
      </c>
      <c r="E188" s="211">
        <v>0</v>
      </c>
      <c r="F188" s="211">
        <f t="shared" si="14"/>
        <v>0</v>
      </c>
      <c r="G188" s="211">
        <v>0</v>
      </c>
      <c r="H188" s="211">
        <v>0</v>
      </c>
      <c r="I188" s="211">
        <f t="shared" si="15"/>
        <v>0</v>
      </c>
      <c r="J188" s="211"/>
      <c r="K188" s="212"/>
      <c r="L188" s="211">
        <f t="shared" si="12"/>
        <v>0</v>
      </c>
      <c r="M188" s="211"/>
      <c r="N188" s="211">
        <f t="shared" si="16"/>
        <v>0</v>
      </c>
      <c r="O188" s="211">
        <f t="shared" si="13"/>
        <v>0</v>
      </c>
      <c r="P188" s="211">
        <f t="shared" si="17"/>
        <v>0</v>
      </c>
      <c r="Q188" s="213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14"/>
      <c r="AD188" s="214"/>
      <c r="AE188" s="214"/>
      <c r="AF188" s="214"/>
      <c r="AG188" s="214"/>
      <c r="AH188" s="214"/>
      <c r="AI188" s="214"/>
      <c r="AJ188" s="214"/>
      <c r="AK188" s="214"/>
      <c r="AL188" s="214"/>
      <c r="AM188" s="214"/>
      <c r="AN188" s="214"/>
      <c r="AO188" s="214"/>
      <c r="AP188" s="214"/>
      <c r="AQ188" s="214"/>
      <c r="AR188" s="214"/>
      <c r="AS188" s="214"/>
      <c r="AT188" s="214"/>
      <c r="AU188" s="214"/>
      <c r="AV188" s="214"/>
      <c r="AW188" s="214"/>
      <c r="AX188" s="214"/>
      <c r="AY188" s="214"/>
      <c r="AZ188" s="214"/>
      <c r="BA188" s="214"/>
      <c r="BB188" s="214"/>
      <c r="BC188" s="214"/>
      <c r="BD188" s="214"/>
      <c r="BE188" s="214"/>
      <c r="BF188" s="214"/>
      <c r="BG188" s="214"/>
      <c r="BH188" s="214"/>
      <c r="BI188" s="214"/>
      <c r="BJ188" s="214"/>
      <c r="BK188" s="214"/>
      <c r="BL188" s="214"/>
      <c r="BM188" s="214"/>
      <c r="BN188" s="214"/>
      <c r="BO188" s="214"/>
      <c r="BP188" s="214"/>
      <c r="BQ188" s="214"/>
      <c r="BR188" s="214"/>
      <c r="BS188" s="214"/>
      <c r="BT188" s="214"/>
      <c r="BU188" s="214"/>
      <c r="BV188" s="214"/>
      <c r="BW188" s="214"/>
      <c r="BX188" s="214"/>
      <c r="BY188" s="214"/>
      <c r="BZ188" s="214"/>
      <c r="CA188" s="214"/>
      <c r="CB188" s="214"/>
      <c r="CC188" s="214"/>
      <c r="CD188" s="214"/>
      <c r="CE188" s="214"/>
      <c r="CF188" s="214"/>
      <c r="CG188" s="214"/>
      <c r="CH188" s="214"/>
      <c r="CI188" s="214"/>
      <c r="CJ188" s="214"/>
      <c r="CK188" s="214"/>
      <c r="CL188" s="214"/>
      <c r="CM188" s="214"/>
      <c r="CN188" s="214"/>
      <c r="CO188" s="214"/>
      <c r="CP188" s="214"/>
      <c r="CQ188" s="214"/>
      <c r="CR188" s="214"/>
      <c r="CS188" s="214"/>
      <c r="CT188" s="214"/>
      <c r="CU188" s="214"/>
      <c r="CV188" s="214"/>
      <c r="CW188" s="214"/>
      <c r="CX188" s="214"/>
      <c r="CY188" s="214"/>
      <c r="CZ188" s="214"/>
      <c r="DA188" s="214"/>
      <c r="DB188" s="214"/>
      <c r="DC188" s="214"/>
      <c r="DD188" s="214"/>
      <c r="DE188" s="214"/>
      <c r="DF188" s="214"/>
      <c r="DG188" s="214"/>
      <c r="DH188" s="214"/>
      <c r="DI188" s="214"/>
      <c r="DJ188" s="214"/>
      <c r="DK188" s="214"/>
      <c r="DL188" s="214"/>
      <c r="DM188" s="214"/>
      <c r="DN188" s="214"/>
      <c r="DO188" s="214"/>
      <c r="DP188" s="214"/>
      <c r="DQ188" s="214"/>
      <c r="DR188" s="214"/>
      <c r="DS188" s="214"/>
      <c r="DT188" s="214"/>
      <c r="DU188" s="214"/>
      <c r="DV188" s="214"/>
      <c r="DW188" s="214"/>
      <c r="DX188" s="214"/>
      <c r="DY188" s="214"/>
      <c r="DZ188" s="214"/>
      <c r="EA188" s="214"/>
      <c r="EB188" s="214"/>
      <c r="EC188" s="214"/>
    </row>
    <row r="189" spans="1:133" s="66" customFormat="1" hidden="1" x14ac:dyDescent="0.2">
      <c r="A189" s="208">
        <v>7937</v>
      </c>
      <c r="B189" s="209">
        <v>546</v>
      </c>
      <c r="C189" s="210" t="s">
        <v>318</v>
      </c>
      <c r="D189" s="211">
        <v>0</v>
      </c>
      <c r="E189" s="211">
        <v>0</v>
      </c>
      <c r="F189" s="211">
        <f t="shared" si="14"/>
        <v>0</v>
      </c>
      <c r="G189" s="211">
        <v>0</v>
      </c>
      <c r="H189" s="211">
        <v>0</v>
      </c>
      <c r="I189" s="211">
        <f t="shared" si="15"/>
        <v>0</v>
      </c>
      <c r="J189" s="211"/>
      <c r="K189" s="212"/>
      <c r="L189" s="211">
        <f t="shared" si="12"/>
        <v>0</v>
      </c>
      <c r="M189" s="211"/>
      <c r="N189" s="211">
        <f t="shared" si="16"/>
        <v>0</v>
      </c>
      <c r="O189" s="211">
        <f t="shared" si="13"/>
        <v>0</v>
      </c>
      <c r="P189" s="211">
        <f t="shared" si="17"/>
        <v>0</v>
      </c>
      <c r="Q189" s="213"/>
      <c r="R189" s="214"/>
      <c r="S189" s="214"/>
      <c r="T189" s="214"/>
      <c r="U189" s="214"/>
      <c r="V189" s="214"/>
      <c r="W189" s="214"/>
      <c r="X189" s="214"/>
      <c r="Y189" s="214"/>
      <c r="Z189" s="214"/>
      <c r="AA189" s="214"/>
      <c r="AB189" s="214"/>
      <c r="AC189" s="214"/>
      <c r="AD189" s="214"/>
      <c r="AE189" s="214"/>
      <c r="AF189" s="214"/>
      <c r="AG189" s="214"/>
      <c r="AH189" s="214"/>
      <c r="AI189" s="214"/>
      <c r="AJ189" s="214"/>
      <c r="AK189" s="214"/>
      <c r="AL189" s="214"/>
      <c r="AM189" s="214"/>
      <c r="AN189" s="214"/>
      <c r="AO189" s="214"/>
      <c r="AP189" s="214"/>
      <c r="AQ189" s="214"/>
      <c r="AR189" s="214"/>
      <c r="AS189" s="214"/>
      <c r="AT189" s="214"/>
      <c r="AU189" s="214"/>
      <c r="AV189" s="214"/>
      <c r="AW189" s="214"/>
      <c r="AX189" s="214"/>
      <c r="AY189" s="214"/>
      <c r="AZ189" s="214"/>
      <c r="BA189" s="214"/>
      <c r="BB189" s="214"/>
      <c r="BC189" s="214"/>
      <c r="BD189" s="214"/>
      <c r="BE189" s="214"/>
      <c r="BF189" s="214"/>
      <c r="BG189" s="214"/>
      <c r="BH189" s="214"/>
      <c r="BI189" s="214"/>
      <c r="BJ189" s="214"/>
      <c r="BK189" s="214"/>
      <c r="BL189" s="214"/>
      <c r="BM189" s="214"/>
      <c r="BN189" s="214"/>
      <c r="BO189" s="214"/>
      <c r="BP189" s="214"/>
      <c r="BQ189" s="214"/>
      <c r="BR189" s="214"/>
      <c r="BS189" s="214"/>
      <c r="BT189" s="214"/>
      <c r="BU189" s="214"/>
      <c r="BV189" s="214"/>
      <c r="BW189" s="214"/>
      <c r="BX189" s="214"/>
      <c r="BY189" s="214"/>
      <c r="BZ189" s="214"/>
      <c r="CA189" s="214"/>
      <c r="CB189" s="214"/>
      <c r="CC189" s="214"/>
      <c r="CD189" s="214"/>
      <c r="CE189" s="214"/>
      <c r="CF189" s="214"/>
      <c r="CG189" s="214"/>
      <c r="CH189" s="214"/>
      <c r="CI189" s="214"/>
      <c r="CJ189" s="214"/>
      <c r="CK189" s="214"/>
      <c r="CL189" s="214"/>
      <c r="CM189" s="214"/>
      <c r="CN189" s="214"/>
      <c r="CO189" s="214"/>
      <c r="CP189" s="214"/>
      <c r="CQ189" s="214"/>
      <c r="CR189" s="214"/>
      <c r="CS189" s="214"/>
      <c r="CT189" s="214"/>
      <c r="CU189" s="214"/>
      <c r="CV189" s="214"/>
      <c r="CW189" s="214"/>
      <c r="CX189" s="214"/>
      <c r="CY189" s="214"/>
      <c r="CZ189" s="214"/>
      <c r="DA189" s="214"/>
      <c r="DB189" s="214"/>
      <c r="DC189" s="214"/>
      <c r="DD189" s="214"/>
      <c r="DE189" s="214"/>
      <c r="DF189" s="214"/>
      <c r="DG189" s="214"/>
      <c r="DH189" s="214"/>
      <c r="DI189" s="214"/>
      <c r="DJ189" s="214"/>
      <c r="DK189" s="214"/>
      <c r="DL189" s="214"/>
      <c r="DM189" s="214"/>
      <c r="DN189" s="214"/>
      <c r="DO189" s="214"/>
      <c r="DP189" s="214"/>
      <c r="DQ189" s="214"/>
      <c r="DR189" s="214"/>
      <c r="DS189" s="214"/>
      <c r="DT189" s="214"/>
      <c r="DU189" s="214"/>
      <c r="DV189" s="214"/>
      <c r="DW189" s="214"/>
      <c r="DX189" s="214"/>
      <c r="DY189" s="214"/>
      <c r="DZ189" s="214"/>
      <c r="EA189" s="214"/>
      <c r="EB189" s="214"/>
      <c r="EC189" s="214"/>
    </row>
    <row r="190" spans="1:133" s="66" customFormat="1" hidden="1" x14ac:dyDescent="0.2">
      <c r="A190" s="208">
        <v>7937</v>
      </c>
      <c r="B190" s="209">
        <v>547</v>
      </c>
      <c r="C190" s="210" t="s">
        <v>319</v>
      </c>
      <c r="D190" s="211">
        <v>0</v>
      </c>
      <c r="E190" s="211">
        <v>0</v>
      </c>
      <c r="F190" s="211">
        <f t="shared" si="14"/>
        <v>0</v>
      </c>
      <c r="G190" s="211">
        <v>0</v>
      </c>
      <c r="H190" s="211">
        <v>0</v>
      </c>
      <c r="I190" s="211">
        <f t="shared" si="15"/>
        <v>0</v>
      </c>
      <c r="J190" s="211"/>
      <c r="K190" s="212"/>
      <c r="L190" s="211">
        <f t="shared" si="12"/>
        <v>0</v>
      </c>
      <c r="M190" s="211"/>
      <c r="N190" s="211">
        <f t="shared" si="16"/>
        <v>0</v>
      </c>
      <c r="O190" s="211">
        <f t="shared" si="13"/>
        <v>0</v>
      </c>
      <c r="P190" s="211">
        <f t="shared" si="17"/>
        <v>0</v>
      </c>
      <c r="Q190" s="213"/>
      <c r="R190" s="214"/>
      <c r="S190" s="214"/>
      <c r="T190" s="214"/>
      <c r="U190" s="214"/>
      <c r="V190" s="214"/>
      <c r="W190" s="214"/>
      <c r="X190" s="214"/>
      <c r="Y190" s="214"/>
      <c r="Z190" s="214"/>
      <c r="AA190" s="214"/>
      <c r="AB190" s="214"/>
      <c r="AC190" s="214"/>
      <c r="AD190" s="214"/>
      <c r="AE190" s="214"/>
      <c r="AF190" s="214"/>
      <c r="AG190" s="214"/>
      <c r="AH190" s="214"/>
      <c r="AI190" s="214"/>
      <c r="AJ190" s="214"/>
      <c r="AK190" s="214"/>
      <c r="AL190" s="214"/>
      <c r="AM190" s="214"/>
      <c r="AN190" s="214"/>
      <c r="AO190" s="214"/>
      <c r="AP190" s="214"/>
      <c r="AQ190" s="214"/>
      <c r="AR190" s="214"/>
      <c r="AS190" s="214"/>
      <c r="AT190" s="214"/>
      <c r="AU190" s="214"/>
      <c r="AV190" s="214"/>
      <c r="AW190" s="214"/>
      <c r="AX190" s="214"/>
      <c r="AY190" s="214"/>
      <c r="AZ190" s="214"/>
      <c r="BA190" s="214"/>
      <c r="BB190" s="214"/>
      <c r="BC190" s="214"/>
      <c r="BD190" s="214"/>
      <c r="BE190" s="214"/>
      <c r="BF190" s="214"/>
      <c r="BG190" s="214"/>
      <c r="BH190" s="214"/>
      <c r="BI190" s="214"/>
      <c r="BJ190" s="214"/>
      <c r="BK190" s="214"/>
      <c r="BL190" s="214"/>
      <c r="BM190" s="214"/>
      <c r="BN190" s="214"/>
      <c r="BO190" s="214"/>
      <c r="BP190" s="214"/>
      <c r="BQ190" s="214"/>
      <c r="BR190" s="214"/>
      <c r="BS190" s="214"/>
      <c r="BT190" s="214"/>
      <c r="BU190" s="214"/>
      <c r="BV190" s="214"/>
      <c r="BW190" s="214"/>
      <c r="BX190" s="214"/>
      <c r="BY190" s="214"/>
      <c r="BZ190" s="214"/>
      <c r="CA190" s="214"/>
      <c r="CB190" s="214"/>
      <c r="CC190" s="214"/>
      <c r="CD190" s="214"/>
      <c r="CE190" s="214"/>
      <c r="CF190" s="214"/>
      <c r="CG190" s="214"/>
      <c r="CH190" s="214"/>
      <c r="CI190" s="214"/>
      <c r="CJ190" s="214"/>
      <c r="CK190" s="214"/>
      <c r="CL190" s="214"/>
      <c r="CM190" s="214"/>
      <c r="CN190" s="214"/>
      <c r="CO190" s="214"/>
      <c r="CP190" s="214"/>
      <c r="CQ190" s="214"/>
      <c r="CR190" s="214"/>
      <c r="CS190" s="214"/>
      <c r="CT190" s="214"/>
      <c r="CU190" s="214"/>
      <c r="CV190" s="214"/>
      <c r="CW190" s="214"/>
      <c r="CX190" s="214"/>
      <c r="CY190" s="214"/>
      <c r="CZ190" s="214"/>
      <c r="DA190" s="214"/>
      <c r="DB190" s="214"/>
      <c r="DC190" s="214"/>
      <c r="DD190" s="214"/>
      <c r="DE190" s="214"/>
      <c r="DF190" s="214"/>
      <c r="DG190" s="214"/>
      <c r="DH190" s="214"/>
      <c r="DI190" s="214"/>
      <c r="DJ190" s="214"/>
      <c r="DK190" s="214"/>
      <c r="DL190" s="214"/>
      <c r="DM190" s="214"/>
      <c r="DN190" s="214"/>
      <c r="DO190" s="214"/>
      <c r="DP190" s="214"/>
      <c r="DQ190" s="214"/>
      <c r="DR190" s="214"/>
      <c r="DS190" s="214"/>
      <c r="DT190" s="214"/>
      <c r="DU190" s="214"/>
      <c r="DV190" s="214"/>
      <c r="DW190" s="214"/>
      <c r="DX190" s="214"/>
      <c r="DY190" s="214"/>
      <c r="DZ190" s="214"/>
      <c r="EA190" s="214"/>
      <c r="EB190" s="214"/>
      <c r="EC190" s="214"/>
    </row>
    <row r="191" spans="1:133" s="66" customFormat="1" hidden="1" x14ac:dyDescent="0.2">
      <c r="A191" s="208">
        <v>7937</v>
      </c>
      <c r="B191" s="209">
        <v>548</v>
      </c>
      <c r="C191" s="210" t="s">
        <v>320</v>
      </c>
      <c r="D191" s="211">
        <v>0</v>
      </c>
      <c r="E191" s="211">
        <v>0</v>
      </c>
      <c r="F191" s="211">
        <f t="shared" si="14"/>
        <v>0</v>
      </c>
      <c r="G191" s="211">
        <v>0</v>
      </c>
      <c r="H191" s="211">
        <v>0</v>
      </c>
      <c r="I191" s="211">
        <f t="shared" si="15"/>
        <v>0</v>
      </c>
      <c r="J191" s="211"/>
      <c r="K191" s="212"/>
      <c r="L191" s="211">
        <f t="shared" si="12"/>
        <v>0</v>
      </c>
      <c r="M191" s="211"/>
      <c r="N191" s="211">
        <f t="shared" si="16"/>
        <v>0</v>
      </c>
      <c r="O191" s="211">
        <f t="shared" si="13"/>
        <v>0</v>
      </c>
      <c r="P191" s="211">
        <f t="shared" si="17"/>
        <v>0</v>
      </c>
      <c r="Q191" s="213"/>
      <c r="R191" s="214"/>
      <c r="S191" s="214"/>
      <c r="T191" s="214"/>
      <c r="U191" s="214"/>
      <c r="V191" s="214"/>
      <c r="W191" s="214"/>
      <c r="X191" s="214"/>
      <c r="Y191" s="214"/>
      <c r="Z191" s="214"/>
      <c r="AA191" s="214"/>
      <c r="AB191" s="214"/>
      <c r="AC191" s="214"/>
      <c r="AD191" s="214"/>
      <c r="AE191" s="214"/>
      <c r="AF191" s="214"/>
      <c r="AG191" s="214"/>
      <c r="AH191" s="214"/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  <c r="BI191" s="214"/>
      <c r="BJ191" s="214"/>
      <c r="BK191" s="214"/>
      <c r="BL191" s="214"/>
      <c r="BM191" s="214"/>
      <c r="BN191" s="214"/>
      <c r="BO191" s="214"/>
      <c r="BP191" s="214"/>
      <c r="BQ191" s="214"/>
      <c r="BR191" s="214"/>
      <c r="BS191" s="214"/>
      <c r="BT191" s="214"/>
      <c r="BU191" s="214"/>
      <c r="BV191" s="214"/>
      <c r="BW191" s="214"/>
      <c r="BX191" s="214"/>
      <c r="BY191" s="214"/>
      <c r="BZ191" s="214"/>
      <c r="CA191" s="214"/>
      <c r="CB191" s="214"/>
      <c r="CC191" s="214"/>
      <c r="CD191" s="214"/>
      <c r="CE191" s="214"/>
      <c r="CF191" s="214"/>
      <c r="CG191" s="214"/>
      <c r="CH191" s="214"/>
      <c r="CI191" s="214"/>
      <c r="CJ191" s="214"/>
      <c r="CK191" s="214"/>
      <c r="CL191" s="214"/>
      <c r="CM191" s="214"/>
      <c r="CN191" s="214"/>
      <c r="CO191" s="214"/>
      <c r="CP191" s="214"/>
      <c r="CQ191" s="214"/>
      <c r="CR191" s="214"/>
      <c r="CS191" s="214"/>
      <c r="CT191" s="214"/>
      <c r="CU191" s="214"/>
      <c r="CV191" s="214"/>
      <c r="CW191" s="214"/>
      <c r="CX191" s="214"/>
      <c r="CY191" s="214"/>
      <c r="CZ191" s="214"/>
      <c r="DA191" s="214"/>
      <c r="DB191" s="214"/>
      <c r="DC191" s="214"/>
      <c r="DD191" s="214"/>
      <c r="DE191" s="214"/>
      <c r="DF191" s="214"/>
      <c r="DG191" s="214"/>
      <c r="DH191" s="214"/>
      <c r="DI191" s="214"/>
      <c r="DJ191" s="214"/>
      <c r="DK191" s="214"/>
      <c r="DL191" s="214"/>
      <c r="DM191" s="214"/>
      <c r="DN191" s="214"/>
      <c r="DO191" s="214"/>
      <c r="DP191" s="214"/>
      <c r="DQ191" s="214"/>
      <c r="DR191" s="214"/>
      <c r="DS191" s="214"/>
      <c r="DT191" s="214"/>
      <c r="DU191" s="214"/>
      <c r="DV191" s="214"/>
      <c r="DW191" s="214"/>
      <c r="DX191" s="214"/>
      <c r="DY191" s="214"/>
      <c r="DZ191" s="214"/>
      <c r="EA191" s="214"/>
      <c r="EB191" s="214"/>
      <c r="EC191" s="214"/>
    </row>
    <row r="192" spans="1:133" s="66" customFormat="1" hidden="1" x14ac:dyDescent="0.2">
      <c r="A192" s="208">
        <v>7937</v>
      </c>
      <c r="B192" s="209">
        <v>549</v>
      </c>
      <c r="C192" s="210" t="s">
        <v>321</v>
      </c>
      <c r="D192" s="211">
        <v>0</v>
      </c>
      <c r="E192" s="211">
        <v>0</v>
      </c>
      <c r="F192" s="211">
        <f t="shared" si="14"/>
        <v>0</v>
      </c>
      <c r="G192" s="211">
        <v>0</v>
      </c>
      <c r="H192" s="211">
        <v>0</v>
      </c>
      <c r="I192" s="211">
        <f t="shared" si="15"/>
        <v>0</v>
      </c>
      <c r="J192" s="211"/>
      <c r="K192" s="212"/>
      <c r="L192" s="211">
        <f t="shared" si="12"/>
        <v>0</v>
      </c>
      <c r="M192" s="211"/>
      <c r="N192" s="211">
        <f t="shared" si="16"/>
        <v>0</v>
      </c>
      <c r="O192" s="211">
        <f t="shared" si="13"/>
        <v>0</v>
      </c>
      <c r="P192" s="211">
        <f t="shared" si="17"/>
        <v>0</v>
      </c>
      <c r="Q192" s="213"/>
      <c r="R192" s="214"/>
      <c r="S192" s="214"/>
      <c r="T192" s="214"/>
      <c r="U192" s="214"/>
      <c r="V192" s="214"/>
      <c r="W192" s="214"/>
      <c r="X192" s="214"/>
      <c r="Y192" s="214"/>
      <c r="Z192" s="214"/>
      <c r="AA192" s="214"/>
      <c r="AB192" s="214"/>
      <c r="AC192" s="214"/>
      <c r="AD192" s="214"/>
      <c r="AE192" s="214"/>
      <c r="AF192" s="214"/>
      <c r="AG192" s="214"/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  <c r="BI192" s="214"/>
      <c r="BJ192" s="214"/>
      <c r="BK192" s="214"/>
      <c r="BL192" s="214"/>
      <c r="BM192" s="214"/>
      <c r="BN192" s="214"/>
      <c r="BO192" s="214"/>
      <c r="BP192" s="214"/>
      <c r="BQ192" s="214"/>
      <c r="BR192" s="214"/>
      <c r="BS192" s="214"/>
      <c r="BT192" s="214"/>
      <c r="BU192" s="214"/>
      <c r="BV192" s="214"/>
      <c r="BW192" s="214"/>
      <c r="BX192" s="214"/>
      <c r="BY192" s="214"/>
      <c r="BZ192" s="214"/>
      <c r="CA192" s="214"/>
      <c r="CB192" s="214"/>
      <c r="CC192" s="214"/>
      <c r="CD192" s="214"/>
      <c r="CE192" s="214"/>
      <c r="CF192" s="214"/>
      <c r="CG192" s="214"/>
      <c r="CH192" s="214"/>
      <c r="CI192" s="214"/>
      <c r="CJ192" s="214"/>
      <c r="CK192" s="214"/>
      <c r="CL192" s="214"/>
      <c r="CM192" s="214"/>
      <c r="CN192" s="214"/>
      <c r="CO192" s="214"/>
      <c r="CP192" s="214"/>
      <c r="CQ192" s="214"/>
      <c r="CR192" s="214"/>
      <c r="CS192" s="214"/>
      <c r="CT192" s="214"/>
      <c r="CU192" s="214"/>
      <c r="CV192" s="214"/>
      <c r="CW192" s="214"/>
      <c r="CX192" s="214"/>
      <c r="CY192" s="214"/>
      <c r="CZ192" s="214"/>
      <c r="DA192" s="214"/>
      <c r="DB192" s="214"/>
      <c r="DC192" s="214"/>
      <c r="DD192" s="214"/>
      <c r="DE192" s="214"/>
      <c r="DF192" s="214"/>
      <c r="DG192" s="214"/>
      <c r="DH192" s="214"/>
      <c r="DI192" s="214"/>
      <c r="DJ192" s="214"/>
      <c r="DK192" s="214"/>
      <c r="DL192" s="214"/>
      <c r="DM192" s="214"/>
      <c r="DN192" s="214"/>
      <c r="DO192" s="214"/>
      <c r="DP192" s="214"/>
      <c r="DQ192" s="214"/>
      <c r="DR192" s="214"/>
      <c r="DS192" s="214"/>
      <c r="DT192" s="214"/>
      <c r="DU192" s="214"/>
      <c r="DV192" s="214"/>
      <c r="DW192" s="214"/>
      <c r="DX192" s="214"/>
      <c r="DY192" s="214"/>
      <c r="DZ192" s="214"/>
      <c r="EA192" s="214"/>
      <c r="EB192" s="214"/>
      <c r="EC192" s="214"/>
    </row>
    <row r="193" spans="1:133" s="66" customFormat="1" hidden="1" x14ac:dyDescent="0.2">
      <c r="A193" s="208">
        <v>7937</v>
      </c>
      <c r="B193" s="209">
        <v>550</v>
      </c>
      <c r="C193" s="210" t="s">
        <v>322</v>
      </c>
      <c r="D193" s="211">
        <v>0</v>
      </c>
      <c r="E193" s="211">
        <v>0</v>
      </c>
      <c r="F193" s="211">
        <f t="shared" si="14"/>
        <v>0</v>
      </c>
      <c r="G193" s="211">
        <v>0</v>
      </c>
      <c r="H193" s="211">
        <v>0</v>
      </c>
      <c r="I193" s="211">
        <f t="shared" si="15"/>
        <v>0</v>
      </c>
      <c r="J193" s="211"/>
      <c r="K193" s="212"/>
      <c r="L193" s="211">
        <f t="shared" si="12"/>
        <v>0</v>
      </c>
      <c r="M193" s="211"/>
      <c r="N193" s="211">
        <f t="shared" si="16"/>
        <v>0</v>
      </c>
      <c r="O193" s="211">
        <f t="shared" si="13"/>
        <v>0</v>
      </c>
      <c r="P193" s="211">
        <f t="shared" si="17"/>
        <v>0</v>
      </c>
      <c r="Q193" s="213"/>
      <c r="R193" s="214"/>
      <c r="S193" s="214"/>
      <c r="T193" s="214"/>
      <c r="U193" s="214"/>
      <c r="V193" s="214"/>
      <c r="W193" s="214"/>
      <c r="X193" s="214"/>
      <c r="Y193" s="214"/>
      <c r="Z193" s="214"/>
      <c r="AA193" s="214"/>
      <c r="AB193" s="214"/>
      <c r="AC193" s="214"/>
      <c r="AD193" s="214"/>
      <c r="AE193" s="214"/>
      <c r="AF193" s="214"/>
      <c r="AG193" s="214"/>
      <c r="AH193" s="214"/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  <c r="BI193" s="214"/>
      <c r="BJ193" s="214"/>
      <c r="BK193" s="214"/>
      <c r="BL193" s="214"/>
      <c r="BM193" s="214"/>
      <c r="BN193" s="214"/>
      <c r="BO193" s="214"/>
      <c r="BP193" s="214"/>
      <c r="BQ193" s="214"/>
      <c r="BR193" s="214"/>
      <c r="BS193" s="214"/>
      <c r="BT193" s="214"/>
      <c r="BU193" s="214"/>
      <c r="BV193" s="214"/>
      <c r="BW193" s="214"/>
      <c r="BX193" s="214"/>
      <c r="BY193" s="214"/>
      <c r="BZ193" s="214"/>
      <c r="CA193" s="214"/>
      <c r="CB193" s="214"/>
      <c r="CC193" s="214"/>
      <c r="CD193" s="214"/>
      <c r="CE193" s="214"/>
      <c r="CF193" s="214"/>
      <c r="CG193" s="214"/>
      <c r="CH193" s="214"/>
      <c r="CI193" s="214"/>
      <c r="CJ193" s="214"/>
      <c r="CK193" s="214"/>
      <c r="CL193" s="214"/>
      <c r="CM193" s="214"/>
      <c r="CN193" s="214"/>
      <c r="CO193" s="214"/>
      <c r="CP193" s="214"/>
      <c r="CQ193" s="214"/>
      <c r="CR193" s="214"/>
      <c r="CS193" s="214"/>
      <c r="CT193" s="214"/>
      <c r="CU193" s="214"/>
      <c r="CV193" s="214"/>
      <c r="CW193" s="214"/>
      <c r="CX193" s="214"/>
      <c r="CY193" s="214"/>
      <c r="CZ193" s="214"/>
      <c r="DA193" s="214"/>
      <c r="DB193" s="214"/>
      <c r="DC193" s="214"/>
      <c r="DD193" s="214"/>
      <c r="DE193" s="214"/>
      <c r="DF193" s="214"/>
      <c r="DG193" s="214"/>
      <c r="DH193" s="214"/>
      <c r="DI193" s="214"/>
      <c r="DJ193" s="214"/>
      <c r="DK193" s="214"/>
      <c r="DL193" s="214"/>
      <c r="DM193" s="214"/>
      <c r="DN193" s="214"/>
      <c r="DO193" s="214"/>
      <c r="DP193" s="214"/>
      <c r="DQ193" s="214"/>
      <c r="DR193" s="214"/>
      <c r="DS193" s="214"/>
      <c r="DT193" s="214"/>
      <c r="DU193" s="214"/>
      <c r="DV193" s="214"/>
      <c r="DW193" s="214"/>
      <c r="DX193" s="214"/>
      <c r="DY193" s="214"/>
      <c r="DZ193" s="214"/>
      <c r="EA193" s="214"/>
      <c r="EB193" s="214"/>
      <c r="EC193" s="214"/>
    </row>
    <row r="194" spans="1:133" s="66" customFormat="1" hidden="1" x14ac:dyDescent="0.2">
      <c r="A194" s="208">
        <v>7937</v>
      </c>
      <c r="B194" s="209">
        <v>557</v>
      </c>
      <c r="C194" s="210" t="s">
        <v>323</v>
      </c>
      <c r="D194" s="211">
        <v>0</v>
      </c>
      <c r="E194" s="211">
        <v>0</v>
      </c>
      <c r="F194" s="211">
        <f t="shared" si="14"/>
        <v>0</v>
      </c>
      <c r="G194" s="211">
        <v>0</v>
      </c>
      <c r="H194" s="211">
        <v>0</v>
      </c>
      <c r="I194" s="211">
        <f t="shared" si="15"/>
        <v>0</v>
      </c>
      <c r="J194" s="211"/>
      <c r="K194" s="212"/>
      <c r="L194" s="211">
        <f t="shared" si="12"/>
        <v>0</v>
      </c>
      <c r="M194" s="211"/>
      <c r="N194" s="211">
        <f t="shared" si="16"/>
        <v>0</v>
      </c>
      <c r="O194" s="211">
        <f t="shared" si="13"/>
        <v>0</v>
      </c>
      <c r="P194" s="211">
        <f t="shared" si="17"/>
        <v>0</v>
      </c>
      <c r="Q194" s="213"/>
      <c r="R194" s="214"/>
      <c r="S194" s="214"/>
      <c r="T194" s="214"/>
      <c r="U194" s="214"/>
      <c r="V194" s="214"/>
      <c r="W194" s="214"/>
      <c r="X194" s="214"/>
      <c r="Y194" s="214"/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14"/>
      <c r="BJ194" s="214"/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14"/>
      <c r="CN194" s="214"/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14"/>
      <c r="DI194" s="214"/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</row>
    <row r="195" spans="1:133" s="66" customFormat="1" hidden="1" x14ac:dyDescent="0.2">
      <c r="A195" s="208">
        <v>7937</v>
      </c>
      <c r="B195" s="209">
        <v>558</v>
      </c>
      <c r="C195" s="210" t="s">
        <v>324</v>
      </c>
      <c r="D195" s="211">
        <v>0</v>
      </c>
      <c r="E195" s="211">
        <v>0</v>
      </c>
      <c r="F195" s="211">
        <f t="shared" si="14"/>
        <v>0</v>
      </c>
      <c r="G195" s="211">
        <v>0</v>
      </c>
      <c r="H195" s="211">
        <v>0</v>
      </c>
      <c r="I195" s="211">
        <f t="shared" si="15"/>
        <v>0</v>
      </c>
      <c r="J195" s="211"/>
      <c r="K195" s="212"/>
      <c r="L195" s="211">
        <f t="shared" si="12"/>
        <v>0</v>
      </c>
      <c r="M195" s="211"/>
      <c r="N195" s="211">
        <f t="shared" si="16"/>
        <v>0</v>
      </c>
      <c r="O195" s="211">
        <f t="shared" si="13"/>
        <v>0</v>
      </c>
      <c r="P195" s="211">
        <f t="shared" si="17"/>
        <v>0</v>
      </c>
      <c r="Q195" s="213"/>
      <c r="R195" s="214"/>
      <c r="S195" s="214"/>
      <c r="T195" s="214"/>
      <c r="U195" s="214"/>
      <c r="V195" s="214"/>
      <c r="W195" s="214"/>
      <c r="X195" s="214"/>
      <c r="Y195" s="214"/>
      <c r="Z195" s="214"/>
      <c r="AA195" s="214"/>
      <c r="AB195" s="214"/>
      <c r="AC195" s="214"/>
      <c r="AD195" s="214"/>
      <c r="AE195" s="214"/>
      <c r="AF195" s="214"/>
      <c r="AG195" s="214"/>
      <c r="AH195" s="214"/>
      <c r="AI195" s="214"/>
      <c r="AJ195" s="214"/>
      <c r="AK195" s="214"/>
      <c r="AL195" s="214"/>
      <c r="AM195" s="214"/>
      <c r="AN195" s="214"/>
      <c r="AO195" s="214"/>
      <c r="AP195" s="214"/>
      <c r="AQ195" s="214"/>
      <c r="AR195" s="214"/>
      <c r="AS195" s="214"/>
      <c r="AT195" s="214"/>
      <c r="AU195" s="214"/>
      <c r="AV195" s="214"/>
      <c r="AW195" s="214"/>
      <c r="AX195" s="214"/>
      <c r="AY195" s="214"/>
      <c r="AZ195" s="214"/>
      <c r="BA195" s="214"/>
      <c r="BB195" s="214"/>
      <c r="BC195" s="214"/>
      <c r="BD195" s="214"/>
      <c r="BE195" s="214"/>
      <c r="BF195" s="214"/>
      <c r="BG195" s="214"/>
      <c r="BH195" s="214"/>
      <c r="BI195" s="214"/>
      <c r="BJ195" s="214"/>
      <c r="BK195" s="214"/>
      <c r="BL195" s="214"/>
      <c r="BM195" s="214"/>
      <c r="BN195" s="214"/>
      <c r="BO195" s="214"/>
      <c r="BP195" s="214"/>
      <c r="BQ195" s="214"/>
      <c r="BR195" s="214"/>
      <c r="BS195" s="214"/>
      <c r="BT195" s="214"/>
      <c r="BU195" s="214"/>
      <c r="BV195" s="214"/>
      <c r="BW195" s="214"/>
      <c r="BX195" s="214"/>
      <c r="BY195" s="214"/>
      <c r="BZ195" s="214"/>
      <c r="CA195" s="214"/>
      <c r="CB195" s="214"/>
      <c r="CC195" s="214"/>
      <c r="CD195" s="214"/>
      <c r="CE195" s="214"/>
      <c r="CF195" s="214"/>
      <c r="CG195" s="214"/>
      <c r="CH195" s="214"/>
      <c r="CI195" s="214"/>
      <c r="CJ195" s="214"/>
      <c r="CK195" s="214"/>
      <c r="CL195" s="214"/>
      <c r="CM195" s="214"/>
      <c r="CN195" s="214"/>
      <c r="CO195" s="214"/>
      <c r="CP195" s="214"/>
      <c r="CQ195" s="214"/>
      <c r="CR195" s="214"/>
      <c r="CS195" s="214"/>
      <c r="CT195" s="214"/>
      <c r="CU195" s="214"/>
      <c r="CV195" s="214"/>
      <c r="CW195" s="214"/>
      <c r="CX195" s="214"/>
      <c r="CY195" s="214"/>
      <c r="CZ195" s="214"/>
      <c r="DA195" s="214"/>
      <c r="DB195" s="214"/>
      <c r="DC195" s="214"/>
      <c r="DD195" s="214"/>
      <c r="DE195" s="214"/>
      <c r="DF195" s="214"/>
      <c r="DG195" s="214"/>
      <c r="DH195" s="214"/>
      <c r="DI195" s="214"/>
      <c r="DJ195" s="214"/>
      <c r="DK195" s="214"/>
      <c r="DL195" s="214"/>
      <c r="DM195" s="214"/>
      <c r="DN195" s="214"/>
      <c r="DO195" s="214"/>
      <c r="DP195" s="214"/>
      <c r="DQ195" s="214"/>
      <c r="DR195" s="214"/>
      <c r="DS195" s="214"/>
      <c r="DT195" s="214"/>
      <c r="DU195" s="214"/>
      <c r="DV195" s="214"/>
      <c r="DW195" s="214"/>
      <c r="DX195" s="214"/>
      <c r="DY195" s="214"/>
      <c r="DZ195" s="214"/>
      <c r="EA195" s="214"/>
      <c r="EB195" s="214"/>
      <c r="EC195" s="214"/>
    </row>
    <row r="196" spans="1:133" s="66" customFormat="1" hidden="1" x14ac:dyDescent="0.2">
      <c r="A196" s="208">
        <v>7937</v>
      </c>
      <c r="B196" s="209">
        <v>561</v>
      </c>
      <c r="C196" s="210" t="s">
        <v>325</v>
      </c>
      <c r="D196" s="211">
        <v>0</v>
      </c>
      <c r="E196" s="211">
        <v>0</v>
      </c>
      <c r="F196" s="211">
        <f t="shared" si="14"/>
        <v>0</v>
      </c>
      <c r="G196" s="211">
        <v>0</v>
      </c>
      <c r="H196" s="211">
        <v>0</v>
      </c>
      <c r="I196" s="211">
        <f t="shared" si="15"/>
        <v>0</v>
      </c>
      <c r="J196" s="211"/>
      <c r="K196" s="212"/>
      <c r="L196" s="211">
        <f t="shared" si="12"/>
        <v>0</v>
      </c>
      <c r="M196" s="211"/>
      <c r="N196" s="211">
        <f t="shared" si="16"/>
        <v>0</v>
      </c>
      <c r="O196" s="211">
        <f t="shared" si="13"/>
        <v>0</v>
      </c>
      <c r="P196" s="211">
        <f t="shared" si="17"/>
        <v>0</v>
      </c>
      <c r="Q196" s="213"/>
      <c r="R196" s="214"/>
      <c r="S196" s="214"/>
      <c r="T196" s="214"/>
      <c r="U196" s="214"/>
      <c r="V196" s="214"/>
      <c r="W196" s="214"/>
      <c r="X196" s="214"/>
      <c r="Y196" s="214"/>
      <c r="Z196" s="214"/>
      <c r="AA196" s="214"/>
      <c r="AB196" s="214"/>
      <c r="AC196" s="214"/>
      <c r="AD196" s="214"/>
      <c r="AE196" s="214"/>
      <c r="AF196" s="214"/>
      <c r="AG196" s="214"/>
      <c r="AH196" s="214"/>
      <c r="AI196" s="214"/>
      <c r="AJ196" s="214"/>
      <c r="AK196" s="214"/>
      <c r="AL196" s="214"/>
      <c r="AM196" s="214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  <c r="BI196" s="214"/>
      <c r="BJ196" s="214"/>
      <c r="BK196" s="214"/>
      <c r="BL196" s="214"/>
      <c r="BM196" s="214"/>
      <c r="BN196" s="214"/>
      <c r="BO196" s="214"/>
      <c r="BP196" s="214"/>
      <c r="BQ196" s="214"/>
      <c r="BR196" s="214"/>
      <c r="BS196" s="214"/>
      <c r="BT196" s="214"/>
      <c r="BU196" s="214"/>
      <c r="BV196" s="214"/>
      <c r="BW196" s="214"/>
      <c r="BX196" s="214"/>
      <c r="BY196" s="214"/>
      <c r="BZ196" s="214"/>
      <c r="CA196" s="214"/>
      <c r="CB196" s="214"/>
      <c r="CC196" s="214"/>
      <c r="CD196" s="214"/>
      <c r="CE196" s="214"/>
      <c r="CF196" s="214"/>
      <c r="CG196" s="214"/>
      <c r="CH196" s="214"/>
      <c r="CI196" s="214"/>
      <c r="CJ196" s="214"/>
      <c r="CK196" s="214"/>
      <c r="CL196" s="214"/>
      <c r="CM196" s="214"/>
      <c r="CN196" s="214"/>
      <c r="CO196" s="214"/>
      <c r="CP196" s="214"/>
      <c r="CQ196" s="214"/>
      <c r="CR196" s="214"/>
      <c r="CS196" s="214"/>
      <c r="CT196" s="214"/>
      <c r="CU196" s="214"/>
      <c r="CV196" s="214"/>
      <c r="CW196" s="214"/>
      <c r="CX196" s="214"/>
      <c r="CY196" s="214"/>
      <c r="CZ196" s="214"/>
      <c r="DA196" s="214"/>
      <c r="DB196" s="214"/>
      <c r="DC196" s="214"/>
      <c r="DD196" s="214"/>
      <c r="DE196" s="214"/>
      <c r="DF196" s="214"/>
      <c r="DG196" s="214"/>
      <c r="DH196" s="214"/>
      <c r="DI196" s="214"/>
      <c r="DJ196" s="214"/>
      <c r="DK196" s="214"/>
      <c r="DL196" s="214"/>
      <c r="DM196" s="214"/>
      <c r="DN196" s="214"/>
      <c r="DO196" s="214"/>
      <c r="DP196" s="214"/>
      <c r="DQ196" s="214"/>
      <c r="DR196" s="214"/>
      <c r="DS196" s="214"/>
      <c r="DT196" s="214"/>
      <c r="DU196" s="214"/>
      <c r="DV196" s="214"/>
      <c r="DW196" s="214"/>
      <c r="DX196" s="214"/>
      <c r="DY196" s="214"/>
      <c r="DZ196" s="214"/>
      <c r="EA196" s="214"/>
      <c r="EB196" s="214"/>
      <c r="EC196" s="214"/>
    </row>
    <row r="197" spans="1:133" s="66" customFormat="1" hidden="1" x14ac:dyDescent="0.2">
      <c r="A197" s="208">
        <v>7937</v>
      </c>
      <c r="B197" s="209">
        <v>562</v>
      </c>
      <c r="C197" s="210" t="s">
        <v>326</v>
      </c>
      <c r="D197" s="211">
        <v>0</v>
      </c>
      <c r="E197" s="211">
        <v>0</v>
      </c>
      <c r="F197" s="211">
        <f t="shared" si="14"/>
        <v>0</v>
      </c>
      <c r="G197" s="211">
        <v>0</v>
      </c>
      <c r="H197" s="211">
        <v>0</v>
      </c>
      <c r="I197" s="211">
        <f t="shared" si="15"/>
        <v>0</v>
      </c>
      <c r="J197" s="211"/>
      <c r="K197" s="212"/>
      <c r="L197" s="211">
        <f t="shared" si="12"/>
        <v>0</v>
      </c>
      <c r="M197" s="211"/>
      <c r="N197" s="211">
        <f t="shared" si="16"/>
        <v>0</v>
      </c>
      <c r="O197" s="211">
        <f t="shared" si="13"/>
        <v>0</v>
      </c>
      <c r="P197" s="211">
        <f t="shared" si="17"/>
        <v>0</v>
      </c>
      <c r="Q197" s="213"/>
      <c r="R197" s="214"/>
      <c r="S197" s="214"/>
      <c r="T197" s="214"/>
      <c r="U197" s="214"/>
      <c r="V197" s="214"/>
      <c r="W197" s="214"/>
      <c r="X197" s="214"/>
      <c r="Y197" s="214"/>
      <c r="Z197" s="214"/>
      <c r="AA197" s="214"/>
      <c r="AB197" s="214"/>
      <c r="AC197" s="214"/>
      <c r="AD197" s="214"/>
      <c r="AE197" s="214"/>
      <c r="AF197" s="214"/>
      <c r="AG197" s="214"/>
      <c r="AH197" s="214"/>
      <c r="AI197" s="214"/>
      <c r="AJ197" s="214"/>
      <c r="AK197" s="214"/>
      <c r="AL197" s="214"/>
      <c r="AM197" s="214"/>
      <c r="AN197" s="214"/>
      <c r="AO197" s="214"/>
      <c r="AP197" s="214"/>
      <c r="AQ197" s="214"/>
      <c r="AR197" s="214"/>
      <c r="AS197" s="214"/>
      <c r="AT197" s="214"/>
      <c r="AU197" s="214"/>
      <c r="AV197" s="214"/>
      <c r="AW197" s="214"/>
      <c r="AX197" s="214"/>
      <c r="AY197" s="214"/>
      <c r="AZ197" s="214"/>
      <c r="BA197" s="214"/>
      <c r="BB197" s="214"/>
      <c r="BC197" s="214"/>
      <c r="BD197" s="214"/>
      <c r="BE197" s="214"/>
      <c r="BF197" s="214"/>
      <c r="BG197" s="214"/>
      <c r="BH197" s="214"/>
      <c r="BI197" s="214"/>
      <c r="BJ197" s="214"/>
      <c r="BK197" s="214"/>
      <c r="BL197" s="214"/>
      <c r="BM197" s="214"/>
      <c r="BN197" s="214"/>
      <c r="BO197" s="214"/>
      <c r="BP197" s="214"/>
      <c r="BQ197" s="214"/>
      <c r="BR197" s="214"/>
      <c r="BS197" s="214"/>
      <c r="BT197" s="214"/>
      <c r="BU197" s="214"/>
      <c r="BV197" s="214"/>
      <c r="BW197" s="214"/>
      <c r="BX197" s="214"/>
      <c r="BY197" s="214"/>
      <c r="BZ197" s="214"/>
      <c r="CA197" s="214"/>
      <c r="CB197" s="214"/>
      <c r="CC197" s="214"/>
      <c r="CD197" s="214"/>
      <c r="CE197" s="214"/>
      <c r="CF197" s="214"/>
      <c r="CG197" s="214"/>
      <c r="CH197" s="214"/>
      <c r="CI197" s="214"/>
      <c r="CJ197" s="214"/>
      <c r="CK197" s="214"/>
      <c r="CL197" s="214"/>
      <c r="CM197" s="214"/>
      <c r="CN197" s="214"/>
      <c r="CO197" s="214"/>
      <c r="CP197" s="214"/>
      <c r="CQ197" s="214"/>
      <c r="CR197" s="214"/>
      <c r="CS197" s="214"/>
      <c r="CT197" s="214"/>
      <c r="CU197" s="214"/>
      <c r="CV197" s="214"/>
      <c r="CW197" s="214"/>
      <c r="CX197" s="214"/>
      <c r="CY197" s="214"/>
      <c r="CZ197" s="214"/>
      <c r="DA197" s="214"/>
      <c r="DB197" s="214"/>
      <c r="DC197" s="214"/>
      <c r="DD197" s="214"/>
      <c r="DE197" s="214"/>
      <c r="DF197" s="214"/>
      <c r="DG197" s="214"/>
      <c r="DH197" s="214"/>
      <c r="DI197" s="214"/>
      <c r="DJ197" s="214"/>
      <c r="DK197" s="214"/>
      <c r="DL197" s="214"/>
      <c r="DM197" s="214"/>
      <c r="DN197" s="214"/>
      <c r="DO197" s="214"/>
      <c r="DP197" s="214"/>
      <c r="DQ197" s="214"/>
      <c r="DR197" s="214"/>
      <c r="DS197" s="214"/>
      <c r="DT197" s="214"/>
      <c r="DU197" s="214"/>
      <c r="DV197" s="214"/>
      <c r="DW197" s="214"/>
      <c r="DX197" s="214"/>
      <c r="DY197" s="214"/>
      <c r="DZ197" s="214"/>
      <c r="EA197" s="214"/>
      <c r="EB197" s="214"/>
      <c r="EC197" s="214"/>
    </row>
    <row r="198" spans="1:133" s="66" customFormat="1" hidden="1" x14ac:dyDescent="0.2">
      <c r="A198" s="208">
        <v>7937</v>
      </c>
      <c r="B198" s="209">
        <v>563</v>
      </c>
      <c r="C198" s="210" t="s">
        <v>327</v>
      </c>
      <c r="D198" s="211">
        <v>0</v>
      </c>
      <c r="E198" s="211">
        <v>0</v>
      </c>
      <c r="F198" s="211">
        <f t="shared" si="14"/>
        <v>0</v>
      </c>
      <c r="G198" s="211">
        <v>0</v>
      </c>
      <c r="H198" s="211">
        <v>0</v>
      </c>
      <c r="I198" s="211">
        <f t="shared" si="15"/>
        <v>0</v>
      </c>
      <c r="J198" s="211"/>
      <c r="K198" s="212"/>
      <c r="L198" s="211">
        <f t="shared" si="12"/>
        <v>0</v>
      </c>
      <c r="M198" s="211"/>
      <c r="N198" s="211">
        <f t="shared" si="16"/>
        <v>0</v>
      </c>
      <c r="O198" s="211">
        <f t="shared" si="13"/>
        <v>0</v>
      </c>
      <c r="P198" s="211">
        <f t="shared" si="17"/>
        <v>0</v>
      </c>
      <c r="Q198" s="213"/>
      <c r="R198" s="214"/>
      <c r="S198" s="214"/>
      <c r="T198" s="214"/>
      <c r="U198" s="214"/>
      <c r="V198" s="214"/>
      <c r="W198" s="214"/>
      <c r="X198" s="214"/>
      <c r="Y198" s="214"/>
      <c r="Z198" s="214"/>
      <c r="AA198" s="214"/>
      <c r="AB198" s="214"/>
      <c r="AC198" s="214"/>
      <c r="AD198" s="214"/>
      <c r="AE198" s="214"/>
      <c r="AF198" s="214"/>
      <c r="AG198" s="214"/>
      <c r="AH198" s="214"/>
      <c r="AI198" s="214"/>
      <c r="AJ198" s="214"/>
      <c r="AK198" s="214"/>
      <c r="AL198" s="214"/>
      <c r="AM198" s="214"/>
      <c r="AN198" s="214"/>
      <c r="AO198" s="214"/>
      <c r="AP198" s="214"/>
      <c r="AQ198" s="214"/>
      <c r="AR198" s="214"/>
      <c r="AS198" s="214"/>
      <c r="AT198" s="214"/>
      <c r="AU198" s="214"/>
      <c r="AV198" s="214"/>
      <c r="AW198" s="214"/>
      <c r="AX198" s="214"/>
      <c r="AY198" s="214"/>
      <c r="AZ198" s="214"/>
      <c r="BA198" s="214"/>
      <c r="BB198" s="214"/>
      <c r="BC198" s="214"/>
      <c r="BD198" s="214"/>
      <c r="BE198" s="214"/>
      <c r="BF198" s="214"/>
      <c r="BG198" s="214"/>
      <c r="BH198" s="214"/>
      <c r="BI198" s="214"/>
      <c r="BJ198" s="214"/>
      <c r="BK198" s="214"/>
      <c r="BL198" s="214"/>
      <c r="BM198" s="214"/>
      <c r="BN198" s="214"/>
      <c r="BO198" s="214"/>
      <c r="BP198" s="214"/>
      <c r="BQ198" s="214"/>
      <c r="BR198" s="214"/>
      <c r="BS198" s="214"/>
      <c r="BT198" s="214"/>
      <c r="BU198" s="214"/>
      <c r="BV198" s="214"/>
      <c r="BW198" s="214"/>
      <c r="BX198" s="214"/>
      <c r="BY198" s="214"/>
      <c r="BZ198" s="214"/>
      <c r="CA198" s="214"/>
      <c r="CB198" s="214"/>
      <c r="CC198" s="214"/>
      <c r="CD198" s="214"/>
      <c r="CE198" s="214"/>
      <c r="CF198" s="214"/>
      <c r="CG198" s="214"/>
      <c r="CH198" s="214"/>
      <c r="CI198" s="214"/>
      <c r="CJ198" s="214"/>
      <c r="CK198" s="214"/>
      <c r="CL198" s="214"/>
      <c r="CM198" s="214"/>
      <c r="CN198" s="214"/>
      <c r="CO198" s="214"/>
      <c r="CP198" s="214"/>
      <c r="CQ198" s="214"/>
      <c r="CR198" s="214"/>
      <c r="CS198" s="214"/>
      <c r="CT198" s="214"/>
      <c r="CU198" s="214"/>
      <c r="CV198" s="214"/>
      <c r="CW198" s="214"/>
      <c r="CX198" s="214"/>
      <c r="CY198" s="214"/>
      <c r="CZ198" s="214"/>
      <c r="DA198" s="214"/>
      <c r="DB198" s="214"/>
      <c r="DC198" s="214"/>
      <c r="DD198" s="214"/>
      <c r="DE198" s="214"/>
      <c r="DF198" s="214"/>
      <c r="DG198" s="214"/>
      <c r="DH198" s="214"/>
      <c r="DI198" s="214"/>
      <c r="DJ198" s="214"/>
      <c r="DK198" s="214"/>
      <c r="DL198" s="214"/>
      <c r="DM198" s="214"/>
      <c r="DN198" s="214"/>
      <c r="DO198" s="214"/>
      <c r="DP198" s="214"/>
      <c r="DQ198" s="214"/>
      <c r="DR198" s="214"/>
      <c r="DS198" s="214"/>
      <c r="DT198" s="214"/>
      <c r="DU198" s="214"/>
      <c r="DV198" s="214"/>
      <c r="DW198" s="214"/>
      <c r="DX198" s="214"/>
      <c r="DY198" s="214"/>
      <c r="DZ198" s="214"/>
      <c r="EA198" s="214"/>
      <c r="EB198" s="214"/>
      <c r="EC198" s="214"/>
    </row>
    <row r="199" spans="1:133" s="66" customFormat="1" hidden="1" x14ac:dyDescent="0.2">
      <c r="A199" s="208">
        <v>7937</v>
      </c>
      <c r="B199" s="209">
        <v>564</v>
      </c>
      <c r="C199" s="210" t="s">
        <v>328</v>
      </c>
      <c r="D199" s="211">
        <v>0</v>
      </c>
      <c r="E199" s="211">
        <v>0</v>
      </c>
      <c r="F199" s="211">
        <f t="shared" si="14"/>
        <v>0</v>
      </c>
      <c r="G199" s="211">
        <v>0</v>
      </c>
      <c r="H199" s="211">
        <v>0</v>
      </c>
      <c r="I199" s="211">
        <f t="shared" si="15"/>
        <v>0</v>
      </c>
      <c r="J199" s="211"/>
      <c r="K199" s="212"/>
      <c r="L199" s="211">
        <f t="shared" si="12"/>
        <v>0</v>
      </c>
      <c r="M199" s="211"/>
      <c r="N199" s="211">
        <f t="shared" si="16"/>
        <v>0</v>
      </c>
      <c r="O199" s="211">
        <f t="shared" si="13"/>
        <v>0</v>
      </c>
      <c r="P199" s="211">
        <f t="shared" si="17"/>
        <v>0</v>
      </c>
      <c r="Q199" s="213"/>
      <c r="R199" s="214"/>
      <c r="S199" s="214"/>
      <c r="T199" s="214"/>
      <c r="U199" s="214"/>
      <c r="V199" s="214"/>
      <c r="W199" s="214"/>
      <c r="X199" s="214"/>
      <c r="Y199" s="214"/>
      <c r="Z199" s="214"/>
      <c r="AA199" s="214"/>
      <c r="AB199" s="214"/>
      <c r="AC199" s="214"/>
      <c r="AD199" s="214"/>
      <c r="AE199" s="214"/>
      <c r="AF199" s="214"/>
      <c r="AG199" s="214"/>
      <c r="AH199" s="214"/>
      <c r="AI199" s="214"/>
      <c r="AJ199" s="214"/>
      <c r="AK199" s="214"/>
      <c r="AL199" s="214"/>
      <c r="AM199" s="214"/>
      <c r="AN199" s="214"/>
      <c r="AO199" s="214"/>
      <c r="AP199" s="214"/>
      <c r="AQ199" s="214"/>
      <c r="AR199" s="214"/>
      <c r="AS199" s="214"/>
      <c r="AT199" s="214"/>
      <c r="AU199" s="214"/>
      <c r="AV199" s="214"/>
      <c r="AW199" s="214"/>
      <c r="AX199" s="214"/>
      <c r="AY199" s="214"/>
      <c r="AZ199" s="214"/>
      <c r="BA199" s="214"/>
      <c r="BB199" s="214"/>
      <c r="BC199" s="214"/>
      <c r="BD199" s="214"/>
      <c r="BE199" s="214"/>
      <c r="BF199" s="214"/>
      <c r="BG199" s="214"/>
      <c r="BH199" s="214"/>
      <c r="BI199" s="214"/>
      <c r="BJ199" s="214"/>
      <c r="BK199" s="214"/>
      <c r="BL199" s="214"/>
      <c r="BM199" s="214"/>
      <c r="BN199" s="214"/>
      <c r="BO199" s="214"/>
      <c r="BP199" s="214"/>
      <c r="BQ199" s="214"/>
      <c r="BR199" s="214"/>
      <c r="BS199" s="214"/>
      <c r="BT199" s="214"/>
      <c r="BU199" s="214"/>
      <c r="BV199" s="214"/>
      <c r="BW199" s="214"/>
      <c r="BX199" s="214"/>
      <c r="BY199" s="214"/>
      <c r="BZ199" s="214"/>
      <c r="CA199" s="214"/>
      <c r="CB199" s="214"/>
      <c r="CC199" s="214"/>
      <c r="CD199" s="214"/>
      <c r="CE199" s="214"/>
      <c r="CF199" s="214"/>
      <c r="CG199" s="214"/>
      <c r="CH199" s="214"/>
      <c r="CI199" s="214"/>
      <c r="CJ199" s="214"/>
      <c r="CK199" s="214"/>
      <c r="CL199" s="214"/>
      <c r="CM199" s="214"/>
      <c r="CN199" s="214"/>
      <c r="CO199" s="214"/>
      <c r="CP199" s="214"/>
      <c r="CQ199" s="214"/>
      <c r="CR199" s="214"/>
      <c r="CS199" s="214"/>
      <c r="CT199" s="214"/>
      <c r="CU199" s="214"/>
      <c r="CV199" s="214"/>
      <c r="CW199" s="214"/>
      <c r="CX199" s="214"/>
      <c r="CY199" s="214"/>
      <c r="CZ199" s="214"/>
      <c r="DA199" s="214"/>
      <c r="DB199" s="214"/>
      <c r="DC199" s="214"/>
      <c r="DD199" s="214"/>
      <c r="DE199" s="214"/>
      <c r="DF199" s="214"/>
      <c r="DG199" s="214"/>
      <c r="DH199" s="214"/>
      <c r="DI199" s="214"/>
      <c r="DJ199" s="214"/>
      <c r="DK199" s="214"/>
      <c r="DL199" s="214"/>
      <c r="DM199" s="214"/>
      <c r="DN199" s="214"/>
      <c r="DO199" s="214"/>
      <c r="DP199" s="214"/>
      <c r="DQ199" s="214"/>
      <c r="DR199" s="214"/>
      <c r="DS199" s="214"/>
      <c r="DT199" s="214"/>
      <c r="DU199" s="214"/>
      <c r="DV199" s="214"/>
      <c r="DW199" s="214"/>
      <c r="DX199" s="214"/>
      <c r="DY199" s="214"/>
      <c r="DZ199" s="214"/>
      <c r="EA199" s="214"/>
      <c r="EB199" s="214"/>
      <c r="EC199" s="214"/>
    </row>
    <row r="200" spans="1:133" s="66" customFormat="1" hidden="1" x14ac:dyDescent="0.2">
      <c r="A200" s="208">
        <v>7937</v>
      </c>
      <c r="B200" s="209">
        <v>565</v>
      </c>
      <c r="C200" s="210" t="s">
        <v>329</v>
      </c>
      <c r="D200" s="211">
        <v>0</v>
      </c>
      <c r="E200" s="211">
        <v>0</v>
      </c>
      <c r="F200" s="211">
        <f t="shared" si="14"/>
        <v>0</v>
      </c>
      <c r="G200" s="211">
        <v>0</v>
      </c>
      <c r="H200" s="211">
        <v>0</v>
      </c>
      <c r="I200" s="211">
        <f t="shared" si="15"/>
        <v>0</v>
      </c>
      <c r="J200" s="211"/>
      <c r="K200" s="212"/>
      <c r="L200" s="211">
        <f t="shared" ref="L200:L221" si="18">E200*100%</f>
        <v>0</v>
      </c>
      <c r="M200" s="211"/>
      <c r="N200" s="211">
        <f t="shared" si="16"/>
        <v>0</v>
      </c>
      <c r="O200" s="211">
        <f t="shared" ref="O200:O221" si="19">H200*100%</f>
        <v>0</v>
      </c>
      <c r="P200" s="211">
        <f t="shared" si="17"/>
        <v>0</v>
      </c>
      <c r="Q200" s="213"/>
      <c r="R200" s="214"/>
      <c r="S200" s="214"/>
      <c r="T200" s="214"/>
      <c r="U200" s="214"/>
      <c r="V200" s="214"/>
      <c r="W200" s="214"/>
      <c r="X200" s="214"/>
      <c r="Y200" s="214"/>
      <c r="Z200" s="214"/>
      <c r="AA200" s="214"/>
      <c r="AB200" s="214"/>
      <c r="AC200" s="214"/>
      <c r="AD200" s="214"/>
      <c r="AE200" s="214"/>
      <c r="AF200" s="214"/>
      <c r="AG200" s="214"/>
      <c r="AH200" s="214"/>
      <c r="AI200" s="214"/>
      <c r="AJ200" s="214"/>
      <c r="AK200" s="214"/>
      <c r="AL200" s="214"/>
      <c r="AM200" s="214"/>
      <c r="AN200" s="214"/>
      <c r="AO200" s="214"/>
      <c r="AP200" s="214"/>
      <c r="AQ200" s="214"/>
      <c r="AR200" s="214"/>
      <c r="AS200" s="214"/>
      <c r="AT200" s="214"/>
      <c r="AU200" s="214"/>
      <c r="AV200" s="214"/>
      <c r="AW200" s="214"/>
      <c r="AX200" s="214"/>
      <c r="AY200" s="214"/>
      <c r="AZ200" s="214"/>
      <c r="BA200" s="214"/>
      <c r="BB200" s="214"/>
      <c r="BC200" s="214"/>
      <c r="BD200" s="214"/>
      <c r="BE200" s="214"/>
      <c r="BF200" s="214"/>
      <c r="BG200" s="214"/>
      <c r="BH200" s="214"/>
      <c r="BI200" s="214"/>
      <c r="BJ200" s="214"/>
      <c r="BK200" s="214"/>
      <c r="BL200" s="214"/>
      <c r="BM200" s="214"/>
      <c r="BN200" s="214"/>
      <c r="BO200" s="214"/>
      <c r="BP200" s="214"/>
      <c r="BQ200" s="214"/>
      <c r="BR200" s="214"/>
      <c r="BS200" s="214"/>
      <c r="BT200" s="214"/>
      <c r="BU200" s="214"/>
      <c r="BV200" s="214"/>
      <c r="BW200" s="214"/>
      <c r="BX200" s="214"/>
      <c r="BY200" s="214"/>
      <c r="BZ200" s="214"/>
      <c r="CA200" s="214"/>
      <c r="CB200" s="214"/>
      <c r="CC200" s="214"/>
      <c r="CD200" s="214"/>
      <c r="CE200" s="214"/>
      <c r="CF200" s="214"/>
      <c r="CG200" s="214"/>
      <c r="CH200" s="214"/>
      <c r="CI200" s="214"/>
      <c r="CJ200" s="214"/>
      <c r="CK200" s="214"/>
      <c r="CL200" s="214"/>
      <c r="CM200" s="214"/>
      <c r="CN200" s="214"/>
      <c r="CO200" s="214"/>
      <c r="CP200" s="214"/>
      <c r="CQ200" s="214"/>
      <c r="CR200" s="214"/>
      <c r="CS200" s="214"/>
      <c r="CT200" s="214"/>
      <c r="CU200" s="214"/>
      <c r="CV200" s="214"/>
      <c r="CW200" s="214"/>
      <c r="CX200" s="214"/>
      <c r="CY200" s="214"/>
      <c r="CZ200" s="214"/>
      <c r="DA200" s="214"/>
      <c r="DB200" s="214"/>
      <c r="DC200" s="214"/>
      <c r="DD200" s="214"/>
      <c r="DE200" s="214"/>
      <c r="DF200" s="214"/>
      <c r="DG200" s="214"/>
      <c r="DH200" s="214"/>
      <c r="DI200" s="214"/>
      <c r="DJ200" s="214"/>
      <c r="DK200" s="214"/>
      <c r="DL200" s="214"/>
      <c r="DM200" s="214"/>
      <c r="DN200" s="214"/>
      <c r="DO200" s="214"/>
      <c r="DP200" s="214"/>
      <c r="DQ200" s="214"/>
      <c r="DR200" s="214"/>
      <c r="DS200" s="214"/>
      <c r="DT200" s="214"/>
      <c r="DU200" s="214"/>
      <c r="DV200" s="214"/>
      <c r="DW200" s="214"/>
      <c r="DX200" s="214"/>
      <c r="DY200" s="214"/>
      <c r="DZ200" s="214"/>
      <c r="EA200" s="214"/>
      <c r="EB200" s="214"/>
      <c r="EC200" s="214"/>
    </row>
    <row r="201" spans="1:133" s="66" customFormat="1" hidden="1" x14ac:dyDescent="0.2">
      <c r="A201" s="208">
        <v>7937</v>
      </c>
      <c r="B201" s="209">
        <v>566</v>
      </c>
      <c r="C201" s="210" t="s">
        <v>330</v>
      </c>
      <c r="D201" s="211">
        <v>0</v>
      </c>
      <c r="E201" s="211">
        <v>0</v>
      </c>
      <c r="F201" s="211">
        <f t="shared" ref="F201:F221" si="20">+D201+E201</f>
        <v>0</v>
      </c>
      <c r="G201" s="211">
        <v>0</v>
      </c>
      <c r="H201" s="211">
        <v>0</v>
      </c>
      <c r="I201" s="211">
        <f t="shared" ref="I201:I221" si="21">+G201+H201</f>
        <v>0</v>
      </c>
      <c r="J201" s="211"/>
      <c r="K201" s="212"/>
      <c r="L201" s="211">
        <f t="shared" si="18"/>
        <v>0</v>
      </c>
      <c r="M201" s="211"/>
      <c r="N201" s="211">
        <f t="shared" ref="N201:N221" si="22">+L201+M201</f>
        <v>0</v>
      </c>
      <c r="O201" s="211">
        <f t="shared" si="19"/>
        <v>0</v>
      </c>
      <c r="P201" s="211">
        <f t="shared" ref="P201:P221" si="23">+N201+O201</f>
        <v>0</v>
      </c>
      <c r="Q201" s="213"/>
      <c r="R201" s="214"/>
      <c r="S201" s="214"/>
      <c r="T201" s="214"/>
      <c r="U201" s="214"/>
      <c r="V201" s="214"/>
      <c r="W201" s="214"/>
      <c r="X201" s="214"/>
      <c r="Y201" s="214"/>
      <c r="Z201" s="214"/>
      <c r="AA201" s="214"/>
      <c r="AB201" s="214"/>
      <c r="AC201" s="214"/>
      <c r="AD201" s="214"/>
      <c r="AE201" s="214"/>
      <c r="AF201" s="214"/>
      <c r="AG201" s="214"/>
      <c r="AH201" s="214"/>
      <c r="AI201" s="214"/>
      <c r="AJ201" s="214"/>
      <c r="AK201" s="214"/>
      <c r="AL201" s="214"/>
      <c r="AM201" s="214"/>
      <c r="AN201" s="214"/>
      <c r="AO201" s="214"/>
      <c r="AP201" s="214"/>
      <c r="AQ201" s="214"/>
      <c r="AR201" s="214"/>
      <c r="AS201" s="214"/>
      <c r="AT201" s="214"/>
      <c r="AU201" s="214"/>
      <c r="AV201" s="214"/>
      <c r="AW201" s="214"/>
      <c r="AX201" s="214"/>
      <c r="AY201" s="214"/>
      <c r="AZ201" s="214"/>
      <c r="BA201" s="214"/>
      <c r="BB201" s="214"/>
      <c r="BC201" s="214"/>
      <c r="BD201" s="214"/>
      <c r="BE201" s="214"/>
      <c r="BF201" s="214"/>
      <c r="BG201" s="214"/>
      <c r="BH201" s="214"/>
      <c r="BI201" s="214"/>
      <c r="BJ201" s="214"/>
      <c r="BK201" s="214"/>
      <c r="BL201" s="214"/>
      <c r="BM201" s="214"/>
      <c r="BN201" s="214"/>
      <c r="BO201" s="214"/>
      <c r="BP201" s="214"/>
      <c r="BQ201" s="214"/>
      <c r="BR201" s="214"/>
      <c r="BS201" s="214"/>
      <c r="BT201" s="214"/>
      <c r="BU201" s="214"/>
      <c r="BV201" s="214"/>
      <c r="BW201" s="214"/>
      <c r="BX201" s="214"/>
      <c r="BY201" s="214"/>
      <c r="BZ201" s="214"/>
      <c r="CA201" s="214"/>
      <c r="CB201" s="214"/>
      <c r="CC201" s="214"/>
      <c r="CD201" s="214"/>
      <c r="CE201" s="214"/>
      <c r="CF201" s="214"/>
      <c r="CG201" s="214"/>
      <c r="CH201" s="214"/>
      <c r="CI201" s="214"/>
      <c r="CJ201" s="214"/>
      <c r="CK201" s="214"/>
      <c r="CL201" s="214"/>
      <c r="CM201" s="214"/>
      <c r="CN201" s="214"/>
      <c r="CO201" s="214"/>
      <c r="CP201" s="214"/>
      <c r="CQ201" s="214"/>
      <c r="CR201" s="214"/>
      <c r="CS201" s="214"/>
      <c r="CT201" s="214"/>
      <c r="CU201" s="214"/>
      <c r="CV201" s="214"/>
      <c r="CW201" s="214"/>
      <c r="CX201" s="214"/>
      <c r="CY201" s="214"/>
      <c r="CZ201" s="214"/>
      <c r="DA201" s="214"/>
      <c r="DB201" s="214"/>
      <c r="DC201" s="214"/>
      <c r="DD201" s="214"/>
      <c r="DE201" s="214"/>
      <c r="DF201" s="214"/>
      <c r="DG201" s="214"/>
      <c r="DH201" s="214"/>
      <c r="DI201" s="214"/>
      <c r="DJ201" s="214"/>
      <c r="DK201" s="214"/>
      <c r="DL201" s="214"/>
      <c r="DM201" s="214"/>
      <c r="DN201" s="214"/>
      <c r="DO201" s="214"/>
      <c r="DP201" s="214"/>
      <c r="DQ201" s="214"/>
      <c r="DR201" s="214"/>
      <c r="DS201" s="214"/>
      <c r="DT201" s="214"/>
      <c r="DU201" s="214"/>
      <c r="DV201" s="214"/>
      <c r="DW201" s="214"/>
      <c r="DX201" s="214"/>
      <c r="DY201" s="214"/>
      <c r="DZ201" s="214"/>
      <c r="EA201" s="214"/>
      <c r="EB201" s="214"/>
      <c r="EC201" s="214"/>
    </row>
    <row r="202" spans="1:133" s="66" customFormat="1" hidden="1" x14ac:dyDescent="0.2">
      <c r="A202" s="208">
        <v>7937</v>
      </c>
      <c r="B202" s="209">
        <v>567</v>
      </c>
      <c r="C202" s="210" t="s">
        <v>331</v>
      </c>
      <c r="D202" s="211">
        <v>0</v>
      </c>
      <c r="E202" s="211">
        <v>0</v>
      </c>
      <c r="F202" s="211">
        <f t="shared" si="20"/>
        <v>0</v>
      </c>
      <c r="G202" s="211">
        <v>0</v>
      </c>
      <c r="H202" s="211">
        <v>0</v>
      </c>
      <c r="I202" s="211">
        <f t="shared" si="21"/>
        <v>0</v>
      </c>
      <c r="J202" s="211"/>
      <c r="K202" s="212"/>
      <c r="L202" s="211">
        <f t="shared" si="18"/>
        <v>0</v>
      </c>
      <c r="M202" s="211"/>
      <c r="N202" s="211">
        <f t="shared" si="22"/>
        <v>0</v>
      </c>
      <c r="O202" s="211">
        <f t="shared" si="19"/>
        <v>0</v>
      </c>
      <c r="P202" s="211">
        <f t="shared" si="23"/>
        <v>0</v>
      </c>
      <c r="Q202" s="213"/>
      <c r="R202" s="214"/>
      <c r="S202" s="214"/>
      <c r="T202" s="214"/>
      <c r="U202" s="214"/>
      <c r="V202" s="214"/>
      <c r="W202" s="214"/>
      <c r="X202" s="214"/>
      <c r="Y202" s="214"/>
      <c r="Z202" s="214"/>
      <c r="AA202" s="214"/>
      <c r="AB202" s="214"/>
      <c r="AC202" s="214"/>
      <c r="AD202" s="214"/>
      <c r="AE202" s="214"/>
      <c r="AF202" s="214"/>
      <c r="AG202" s="214"/>
      <c r="AH202" s="214"/>
      <c r="AI202" s="214"/>
      <c r="AJ202" s="214"/>
      <c r="AK202" s="214"/>
      <c r="AL202" s="214"/>
      <c r="AM202" s="214"/>
      <c r="AN202" s="214"/>
      <c r="AO202" s="214"/>
      <c r="AP202" s="214"/>
      <c r="AQ202" s="214"/>
      <c r="AR202" s="214"/>
      <c r="AS202" s="214"/>
      <c r="AT202" s="214"/>
      <c r="AU202" s="214"/>
      <c r="AV202" s="214"/>
      <c r="AW202" s="214"/>
      <c r="AX202" s="214"/>
      <c r="AY202" s="214"/>
      <c r="AZ202" s="214"/>
      <c r="BA202" s="214"/>
      <c r="BB202" s="214"/>
      <c r="BC202" s="214"/>
      <c r="BD202" s="214"/>
      <c r="BE202" s="214"/>
      <c r="BF202" s="214"/>
      <c r="BG202" s="214"/>
      <c r="BH202" s="214"/>
      <c r="BI202" s="214"/>
      <c r="BJ202" s="214"/>
      <c r="BK202" s="214"/>
      <c r="BL202" s="214"/>
      <c r="BM202" s="214"/>
      <c r="BN202" s="214"/>
      <c r="BO202" s="214"/>
      <c r="BP202" s="214"/>
      <c r="BQ202" s="214"/>
      <c r="BR202" s="214"/>
      <c r="BS202" s="214"/>
      <c r="BT202" s="214"/>
      <c r="BU202" s="214"/>
      <c r="BV202" s="214"/>
      <c r="BW202" s="214"/>
      <c r="BX202" s="214"/>
      <c r="BY202" s="214"/>
      <c r="BZ202" s="214"/>
      <c r="CA202" s="214"/>
      <c r="CB202" s="214"/>
      <c r="CC202" s="214"/>
      <c r="CD202" s="214"/>
      <c r="CE202" s="214"/>
      <c r="CF202" s="214"/>
      <c r="CG202" s="214"/>
      <c r="CH202" s="214"/>
      <c r="CI202" s="214"/>
      <c r="CJ202" s="214"/>
      <c r="CK202" s="214"/>
      <c r="CL202" s="214"/>
      <c r="CM202" s="214"/>
      <c r="CN202" s="214"/>
      <c r="CO202" s="214"/>
      <c r="CP202" s="214"/>
      <c r="CQ202" s="214"/>
      <c r="CR202" s="214"/>
      <c r="CS202" s="214"/>
      <c r="CT202" s="214"/>
      <c r="CU202" s="214"/>
      <c r="CV202" s="214"/>
      <c r="CW202" s="214"/>
      <c r="CX202" s="214"/>
      <c r="CY202" s="214"/>
      <c r="CZ202" s="214"/>
      <c r="DA202" s="214"/>
      <c r="DB202" s="214"/>
      <c r="DC202" s="214"/>
      <c r="DD202" s="214"/>
      <c r="DE202" s="214"/>
      <c r="DF202" s="214"/>
      <c r="DG202" s="214"/>
      <c r="DH202" s="214"/>
      <c r="DI202" s="214"/>
      <c r="DJ202" s="214"/>
      <c r="DK202" s="214"/>
      <c r="DL202" s="214"/>
      <c r="DM202" s="214"/>
      <c r="DN202" s="214"/>
      <c r="DO202" s="214"/>
      <c r="DP202" s="214"/>
      <c r="DQ202" s="214"/>
      <c r="DR202" s="214"/>
      <c r="DS202" s="214"/>
      <c r="DT202" s="214"/>
      <c r="DU202" s="214"/>
      <c r="DV202" s="214"/>
      <c r="DW202" s="214"/>
      <c r="DX202" s="214"/>
      <c r="DY202" s="214"/>
      <c r="DZ202" s="214"/>
      <c r="EA202" s="214"/>
      <c r="EB202" s="214"/>
      <c r="EC202" s="214"/>
    </row>
    <row r="203" spans="1:133" s="66" customFormat="1" hidden="1" x14ac:dyDescent="0.2">
      <c r="A203" s="208">
        <v>7937</v>
      </c>
      <c r="B203" s="209">
        <v>568</v>
      </c>
      <c r="C203" s="210" t="s">
        <v>332</v>
      </c>
      <c r="D203" s="211">
        <v>0</v>
      </c>
      <c r="E203" s="211">
        <v>0</v>
      </c>
      <c r="F203" s="211">
        <f t="shared" si="20"/>
        <v>0</v>
      </c>
      <c r="G203" s="211">
        <v>0</v>
      </c>
      <c r="H203" s="211">
        <v>0</v>
      </c>
      <c r="I203" s="211">
        <f t="shared" si="21"/>
        <v>0</v>
      </c>
      <c r="J203" s="211"/>
      <c r="K203" s="212"/>
      <c r="L203" s="211">
        <f t="shared" si="18"/>
        <v>0</v>
      </c>
      <c r="M203" s="211"/>
      <c r="N203" s="211">
        <f t="shared" si="22"/>
        <v>0</v>
      </c>
      <c r="O203" s="211">
        <f t="shared" si="19"/>
        <v>0</v>
      </c>
      <c r="P203" s="211">
        <f t="shared" si="23"/>
        <v>0</v>
      </c>
      <c r="Q203" s="213"/>
      <c r="R203" s="214"/>
      <c r="S203" s="214"/>
      <c r="T203" s="214"/>
      <c r="U203" s="214"/>
      <c r="V203" s="214"/>
      <c r="W203" s="214"/>
      <c r="X203" s="214"/>
      <c r="Y203" s="214"/>
      <c r="Z203" s="214"/>
      <c r="AA203" s="214"/>
      <c r="AB203" s="214"/>
      <c r="AC203" s="214"/>
      <c r="AD203" s="214"/>
      <c r="AE203" s="214"/>
      <c r="AF203" s="214"/>
      <c r="AG203" s="214"/>
      <c r="AH203" s="214"/>
      <c r="AI203" s="214"/>
      <c r="AJ203" s="214"/>
      <c r="AK203" s="214"/>
      <c r="AL203" s="214"/>
      <c r="AM203" s="214"/>
      <c r="AN203" s="214"/>
      <c r="AO203" s="214"/>
      <c r="AP203" s="214"/>
      <c r="AQ203" s="214"/>
      <c r="AR203" s="214"/>
      <c r="AS203" s="214"/>
      <c r="AT203" s="214"/>
      <c r="AU203" s="214"/>
      <c r="AV203" s="214"/>
      <c r="AW203" s="214"/>
      <c r="AX203" s="214"/>
      <c r="AY203" s="214"/>
      <c r="AZ203" s="214"/>
      <c r="BA203" s="214"/>
      <c r="BB203" s="214"/>
      <c r="BC203" s="214"/>
      <c r="BD203" s="214"/>
      <c r="BE203" s="214"/>
      <c r="BF203" s="214"/>
      <c r="BG203" s="214"/>
      <c r="BH203" s="214"/>
      <c r="BI203" s="214"/>
      <c r="BJ203" s="214"/>
      <c r="BK203" s="214"/>
      <c r="BL203" s="214"/>
      <c r="BM203" s="214"/>
      <c r="BN203" s="214"/>
      <c r="BO203" s="214"/>
      <c r="BP203" s="214"/>
      <c r="BQ203" s="214"/>
      <c r="BR203" s="214"/>
      <c r="BS203" s="214"/>
      <c r="BT203" s="214"/>
      <c r="BU203" s="214"/>
      <c r="BV203" s="214"/>
      <c r="BW203" s="214"/>
      <c r="BX203" s="214"/>
      <c r="BY203" s="214"/>
      <c r="BZ203" s="214"/>
      <c r="CA203" s="214"/>
      <c r="CB203" s="214"/>
      <c r="CC203" s="214"/>
      <c r="CD203" s="214"/>
      <c r="CE203" s="214"/>
      <c r="CF203" s="214"/>
      <c r="CG203" s="214"/>
      <c r="CH203" s="214"/>
      <c r="CI203" s="214"/>
      <c r="CJ203" s="214"/>
      <c r="CK203" s="214"/>
      <c r="CL203" s="214"/>
      <c r="CM203" s="214"/>
      <c r="CN203" s="214"/>
      <c r="CO203" s="214"/>
      <c r="CP203" s="214"/>
      <c r="CQ203" s="214"/>
      <c r="CR203" s="214"/>
      <c r="CS203" s="214"/>
      <c r="CT203" s="214"/>
      <c r="CU203" s="214"/>
      <c r="CV203" s="214"/>
      <c r="CW203" s="214"/>
      <c r="CX203" s="214"/>
      <c r="CY203" s="214"/>
      <c r="CZ203" s="214"/>
      <c r="DA203" s="214"/>
      <c r="DB203" s="214"/>
      <c r="DC203" s="214"/>
      <c r="DD203" s="214"/>
      <c r="DE203" s="214"/>
      <c r="DF203" s="214"/>
      <c r="DG203" s="214"/>
      <c r="DH203" s="214"/>
      <c r="DI203" s="214"/>
      <c r="DJ203" s="214"/>
      <c r="DK203" s="214"/>
      <c r="DL203" s="214"/>
      <c r="DM203" s="214"/>
      <c r="DN203" s="214"/>
      <c r="DO203" s="214"/>
      <c r="DP203" s="214"/>
      <c r="DQ203" s="214"/>
      <c r="DR203" s="214"/>
      <c r="DS203" s="214"/>
      <c r="DT203" s="214"/>
      <c r="DU203" s="214"/>
      <c r="DV203" s="214"/>
      <c r="DW203" s="214"/>
      <c r="DX203" s="214"/>
      <c r="DY203" s="214"/>
      <c r="DZ203" s="214"/>
      <c r="EA203" s="214"/>
      <c r="EB203" s="214"/>
      <c r="EC203" s="214"/>
    </row>
    <row r="204" spans="1:133" s="66" customFormat="1" hidden="1" x14ac:dyDescent="0.2">
      <c r="A204" s="208">
        <v>7937</v>
      </c>
      <c r="B204" s="209">
        <v>570</v>
      </c>
      <c r="C204" s="210" t="s">
        <v>333</v>
      </c>
      <c r="D204" s="211">
        <v>0</v>
      </c>
      <c r="E204" s="211">
        <v>0</v>
      </c>
      <c r="F204" s="211">
        <f t="shared" si="20"/>
        <v>0</v>
      </c>
      <c r="G204" s="211">
        <v>0</v>
      </c>
      <c r="H204" s="211">
        <v>0</v>
      </c>
      <c r="I204" s="211">
        <f t="shared" si="21"/>
        <v>0</v>
      </c>
      <c r="J204" s="211"/>
      <c r="K204" s="212"/>
      <c r="L204" s="211">
        <f t="shared" si="18"/>
        <v>0</v>
      </c>
      <c r="M204" s="211"/>
      <c r="N204" s="211">
        <f t="shared" si="22"/>
        <v>0</v>
      </c>
      <c r="O204" s="211">
        <f t="shared" si="19"/>
        <v>0</v>
      </c>
      <c r="P204" s="211">
        <f t="shared" si="23"/>
        <v>0</v>
      </c>
      <c r="Q204" s="213"/>
      <c r="R204" s="214"/>
      <c r="S204" s="214"/>
      <c r="T204" s="214"/>
      <c r="U204" s="214"/>
      <c r="V204" s="214"/>
      <c r="W204" s="214"/>
      <c r="X204" s="214"/>
      <c r="Y204" s="214"/>
      <c r="Z204" s="214"/>
      <c r="AA204" s="214"/>
      <c r="AB204" s="214"/>
      <c r="AC204" s="214"/>
      <c r="AD204" s="214"/>
      <c r="AE204" s="214"/>
      <c r="AF204" s="214"/>
      <c r="AG204" s="214"/>
      <c r="AH204" s="214"/>
      <c r="AI204" s="214"/>
      <c r="AJ204" s="214"/>
      <c r="AK204" s="214"/>
      <c r="AL204" s="214"/>
      <c r="AM204" s="214"/>
      <c r="AN204" s="214"/>
      <c r="AO204" s="214"/>
      <c r="AP204" s="214"/>
      <c r="AQ204" s="214"/>
      <c r="AR204" s="214"/>
      <c r="AS204" s="214"/>
      <c r="AT204" s="214"/>
      <c r="AU204" s="214"/>
      <c r="AV204" s="214"/>
      <c r="AW204" s="214"/>
      <c r="AX204" s="214"/>
      <c r="AY204" s="214"/>
      <c r="AZ204" s="214"/>
      <c r="BA204" s="214"/>
      <c r="BB204" s="214"/>
      <c r="BC204" s="214"/>
      <c r="BD204" s="214"/>
      <c r="BE204" s="214"/>
      <c r="BF204" s="214"/>
      <c r="BG204" s="214"/>
      <c r="BH204" s="214"/>
      <c r="BI204" s="214"/>
      <c r="BJ204" s="214"/>
      <c r="BK204" s="214"/>
      <c r="BL204" s="214"/>
      <c r="BM204" s="214"/>
      <c r="BN204" s="214"/>
      <c r="BO204" s="214"/>
      <c r="BP204" s="214"/>
      <c r="BQ204" s="214"/>
      <c r="BR204" s="214"/>
      <c r="BS204" s="214"/>
      <c r="BT204" s="214"/>
      <c r="BU204" s="214"/>
      <c r="BV204" s="214"/>
      <c r="BW204" s="214"/>
      <c r="BX204" s="214"/>
      <c r="BY204" s="214"/>
      <c r="BZ204" s="214"/>
      <c r="CA204" s="214"/>
      <c r="CB204" s="214"/>
      <c r="CC204" s="214"/>
      <c r="CD204" s="214"/>
      <c r="CE204" s="214"/>
      <c r="CF204" s="214"/>
      <c r="CG204" s="214"/>
      <c r="CH204" s="214"/>
      <c r="CI204" s="214"/>
      <c r="CJ204" s="214"/>
      <c r="CK204" s="214"/>
      <c r="CL204" s="214"/>
      <c r="CM204" s="214"/>
      <c r="CN204" s="214"/>
      <c r="CO204" s="214"/>
      <c r="CP204" s="214"/>
      <c r="CQ204" s="214"/>
      <c r="CR204" s="214"/>
      <c r="CS204" s="214"/>
      <c r="CT204" s="214"/>
      <c r="CU204" s="214"/>
      <c r="CV204" s="214"/>
      <c r="CW204" s="214"/>
      <c r="CX204" s="214"/>
      <c r="CY204" s="214"/>
      <c r="CZ204" s="214"/>
      <c r="DA204" s="214"/>
      <c r="DB204" s="214"/>
      <c r="DC204" s="214"/>
      <c r="DD204" s="214"/>
      <c r="DE204" s="214"/>
      <c r="DF204" s="214"/>
      <c r="DG204" s="214"/>
      <c r="DH204" s="214"/>
      <c r="DI204" s="214"/>
      <c r="DJ204" s="214"/>
      <c r="DK204" s="214"/>
      <c r="DL204" s="214"/>
      <c r="DM204" s="214"/>
      <c r="DN204" s="214"/>
      <c r="DO204" s="214"/>
      <c r="DP204" s="214"/>
      <c r="DQ204" s="214"/>
      <c r="DR204" s="214"/>
      <c r="DS204" s="214"/>
      <c r="DT204" s="214"/>
      <c r="DU204" s="214"/>
      <c r="DV204" s="214"/>
      <c r="DW204" s="214"/>
      <c r="DX204" s="214"/>
      <c r="DY204" s="214"/>
      <c r="DZ204" s="214"/>
      <c r="EA204" s="214"/>
      <c r="EB204" s="214"/>
      <c r="EC204" s="214"/>
    </row>
    <row r="205" spans="1:133" s="66" customFormat="1" hidden="1" x14ac:dyDescent="0.2">
      <c r="A205" s="208">
        <v>7937</v>
      </c>
      <c r="B205" s="209">
        <v>571</v>
      </c>
      <c r="C205" s="210" t="s">
        <v>334</v>
      </c>
      <c r="D205" s="211">
        <v>0</v>
      </c>
      <c r="E205" s="211">
        <v>0</v>
      </c>
      <c r="F205" s="211">
        <f t="shared" si="20"/>
        <v>0</v>
      </c>
      <c r="G205" s="211">
        <v>0</v>
      </c>
      <c r="H205" s="211">
        <v>0</v>
      </c>
      <c r="I205" s="211">
        <f t="shared" si="21"/>
        <v>0</v>
      </c>
      <c r="J205" s="211"/>
      <c r="K205" s="212"/>
      <c r="L205" s="211">
        <f t="shared" si="18"/>
        <v>0</v>
      </c>
      <c r="M205" s="211"/>
      <c r="N205" s="211">
        <f t="shared" si="22"/>
        <v>0</v>
      </c>
      <c r="O205" s="211">
        <f t="shared" si="19"/>
        <v>0</v>
      </c>
      <c r="P205" s="211">
        <f t="shared" si="23"/>
        <v>0</v>
      </c>
      <c r="Q205" s="213"/>
      <c r="R205" s="214"/>
      <c r="S205" s="214"/>
      <c r="T205" s="214"/>
      <c r="U205" s="214"/>
      <c r="V205" s="214"/>
      <c r="W205" s="214"/>
      <c r="X205" s="214"/>
      <c r="Y205" s="214"/>
      <c r="Z205" s="214"/>
      <c r="AA205" s="214"/>
      <c r="AB205" s="214"/>
      <c r="AC205" s="214"/>
      <c r="AD205" s="214"/>
      <c r="AE205" s="214"/>
      <c r="AF205" s="214"/>
      <c r="AG205" s="214"/>
      <c r="AH205" s="214"/>
      <c r="AI205" s="214"/>
      <c r="AJ205" s="214"/>
      <c r="AK205" s="214"/>
      <c r="AL205" s="214"/>
      <c r="AM205" s="214"/>
      <c r="AN205" s="214"/>
      <c r="AO205" s="214"/>
      <c r="AP205" s="214"/>
      <c r="AQ205" s="214"/>
      <c r="AR205" s="214"/>
      <c r="AS205" s="214"/>
      <c r="AT205" s="214"/>
      <c r="AU205" s="214"/>
      <c r="AV205" s="214"/>
      <c r="AW205" s="214"/>
      <c r="AX205" s="214"/>
      <c r="AY205" s="214"/>
      <c r="AZ205" s="214"/>
      <c r="BA205" s="214"/>
      <c r="BB205" s="214"/>
      <c r="BC205" s="214"/>
      <c r="BD205" s="214"/>
      <c r="BE205" s="214"/>
      <c r="BF205" s="214"/>
      <c r="BG205" s="214"/>
      <c r="BH205" s="214"/>
      <c r="BI205" s="214"/>
      <c r="BJ205" s="214"/>
      <c r="BK205" s="214"/>
      <c r="BL205" s="214"/>
      <c r="BM205" s="214"/>
      <c r="BN205" s="214"/>
      <c r="BO205" s="214"/>
      <c r="BP205" s="214"/>
      <c r="BQ205" s="214"/>
      <c r="BR205" s="214"/>
      <c r="BS205" s="214"/>
      <c r="BT205" s="214"/>
      <c r="BU205" s="214"/>
      <c r="BV205" s="214"/>
      <c r="BW205" s="214"/>
      <c r="BX205" s="214"/>
      <c r="BY205" s="214"/>
      <c r="BZ205" s="214"/>
      <c r="CA205" s="214"/>
      <c r="CB205" s="214"/>
      <c r="CC205" s="214"/>
      <c r="CD205" s="214"/>
      <c r="CE205" s="214"/>
      <c r="CF205" s="214"/>
      <c r="CG205" s="214"/>
      <c r="CH205" s="214"/>
      <c r="CI205" s="214"/>
      <c r="CJ205" s="214"/>
      <c r="CK205" s="214"/>
      <c r="CL205" s="214"/>
      <c r="CM205" s="214"/>
      <c r="CN205" s="214"/>
      <c r="CO205" s="214"/>
      <c r="CP205" s="214"/>
      <c r="CQ205" s="214"/>
      <c r="CR205" s="214"/>
      <c r="CS205" s="214"/>
      <c r="CT205" s="214"/>
      <c r="CU205" s="214"/>
      <c r="CV205" s="214"/>
      <c r="CW205" s="214"/>
      <c r="CX205" s="214"/>
      <c r="CY205" s="214"/>
      <c r="CZ205" s="214"/>
      <c r="DA205" s="214"/>
      <c r="DB205" s="214"/>
      <c r="DC205" s="214"/>
      <c r="DD205" s="214"/>
      <c r="DE205" s="214"/>
      <c r="DF205" s="214"/>
      <c r="DG205" s="214"/>
      <c r="DH205" s="214"/>
      <c r="DI205" s="214"/>
      <c r="DJ205" s="214"/>
      <c r="DK205" s="214"/>
      <c r="DL205" s="214"/>
      <c r="DM205" s="214"/>
      <c r="DN205" s="214"/>
      <c r="DO205" s="214"/>
      <c r="DP205" s="214"/>
      <c r="DQ205" s="214"/>
      <c r="DR205" s="214"/>
      <c r="DS205" s="214"/>
      <c r="DT205" s="214"/>
      <c r="DU205" s="214"/>
      <c r="DV205" s="214"/>
      <c r="DW205" s="214"/>
      <c r="DX205" s="214"/>
      <c r="DY205" s="214"/>
      <c r="DZ205" s="214"/>
      <c r="EA205" s="214"/>
      <c r="EB205" s="214"/>
      <c r="EC205" s="214"/>
    </row>
    <row r="206" spans="1:133" s="66" customFormat="1" hidden="1" x14ac:dyDescent="0.2">
      <c r="A206" s="208">
        <v>7937</v>
      </c>
      <c r="B206" s="209">
        <v>573</v>
      </c>
      <c r="C206" s="210" t="s">
        <v>335</v>
      </c>
      <c r="D206" s="211">
        <v>0</v>
      </c>
      <c r="E206" s="211">
        <v>0</v>
      </c>
      <c r="F206" s="211">
        <f t="shared" si="20"/>
        <v>0</v>
      </c>
      <c r="G206" s="211">
        <v>0</v>
      </c>
      <c r="H206" s="211">
        <v>0</v>
      </c>
      <c r="I206" s="211">
        <f t="shared" si="21"/>
        <v>0</v>
      </c>
      <c r="J206" s="211"/>
      <c r="K206" s="212"/>
      <c r="L206" s="211">
        <f t="shared" si="18"/>
        <v>0</v>
      </c>
      <c r="M206" s="211"/>
      <c r="N206" s="211">
        <f t="shared" si="22"/>
        <v>0</v>
      </c>
      <c r="O206" s="211">
        <f t="shared" si="19"/>
        <v>0</v>
      </c>
      <c r="P206" s="211">
        <f t="shared" si="23"/>
        <v>0</v>
      </c>
      <c r="Q206" s="213"/>
      <c r="R206" s="214"/>
      <c r="S206" s="214"/>
      <c r="T206" s="214"/>
      <c r="U206" s="214"/>
      <c r="V206" s="214"/>
      <c r="W206" s="214"/>
      <c r="X206" s="214"/>
      <c r="Y206" s="214"/>
      <c r="Z206" s="214"/>
      <c r="AA206" s="214"/>
      <c r="AB206" s="214"/>
      <c r="AC206" s="214"/>
      <c r="AD206" s="214"/>
      <c r="AE206" s="214"/>
      <c r="AF206" s="214"/>
      <c r="AG206" s="214"/>
      <c r="AH206" s="214"/>
      <c r="AI206" s="214"/>
      <c r="AJ206" s="214"/>
      <c r="AK206" s="214"/>
      <c r="AL206" s="214"/>
      <c r="AM206" s="214"/>
      <c r="AN206" s="214"/>
      <c r="AO206" s="214"/>
      <c r="AP206" s="214"/>
      <c r="AQ206" s="214"/>
      <c r="AR206" s="214"/>
      <c r="AS206" s="214"/>
      <c r="AT206" s="214"/>
      <c r="AU206" s="214"/>
      <c r="AV206" s="214"/>
      <c r="AW206" s="214"/>
      <c r="AX206" s="214"/>
      <c r="AY206" s="214"/>
      <c r="AZ206" s="214"/>
      <c r="BA206" s="214"/>
      <c r="BB206" s="214"/>
      <c r="BC206" s="214"/>
      <c r="BD206" s="214"/>
      <c r="BE206" s="214"/>
      <c r="BF206" s="214"/>
      <c r="BG206" s="214"/>
      <c r="BH206" s="214"/>
      <c r="BI206" s="214"/>
      <c r="BJ206" s="214"/>
      <c r="BK206" s="214"/>
      <c r="BL206" s="214"/>
      <c r="BM206" s="214"/>
      <c r="BN206" s="214"/>
      <c r="BO206" s="214"/>
      <c r="BP206" s="214"/>
      <c r="BQ206" s="214"/>
      <c r="BR206" s="214"/>
      <c r="BS206" s="214"/>
      <c r="BT206" s="214"/>
      <c r="BU206" s="214"/>
      <c r="BV206" s="214"/>
      <c r="BW206" s="214"/>
      <c r="BX206" s="214"/>
      <c r="BY206" s="214"/>
      <c r="BZ206" s="214"/>
      <c r="CA206" s="214"/>
      <c r="CB206" s="214"/>
      <c r="CC206" s="214"/>
      <c r="CD206" s="214"/>
      <c r="CE206" s="214"/>
      <c r="CF206" s="214"/>
      <c r="CG206" s="214"/>
      <c r="CH206" s="214"/>
      <c r="CI206" s="214"/>
      <c r="CJ206" s="214"/>
      <c r="CK206" s="214"/>
      <c r="CL206" s="214"/>
      <c r="CM206" s="214"/>
      <c r="CN206" s="214"/>
      <c r="CO206" s="214"/>
      <c r="CP206" s="214"/>
      <c r="CQ206" s="214"/>
      <c r="CR206" s="214"/>
      <c r="CS206" s="214"/>
      <c r="CT206" s="214"/>
      <c r="CU206" s="214"/>
      <c r="CV206" s="214"/>
      <c r="CW206" s="214"/>
      <c r="CX206" s="214"/>
      <c r="CY206" s="214"/>
      <c r="CZ206" s="214"/>
      <c r="DA206" s="214"/>
      <c r="DB206" s="214"/>
      <c r="DC206" s="214"/>
      <c r="DD206" s="214"/>
      <c r="DE206" s="214"/>
      <c r="DF206" s="214"/>
      <c r="DG206" s="214"/>
      <c r="DH206" s="214"/>
      <c r="DI206" s="214"/>
      <c r="DJ206" s="214"/>
      <c r="DK206" s="214"/>
      <c r="DL206" s="214"/>
      <c r="DM206" s="214"/>
      <c r="DN206" s="214"/>
      <c r="DO206" s="214"/>
      <c r="DP206" s="214"/>
      <c r="DQ206" s="214"/>
      <c r="DR206" s="214"/>
      <c r="DS206" s="214"/>
      <c r="DT206" s="214"/>
      <c r="DU206" s="214"/>
      <c r="DV206" s="214"/>
      <c r="DW206" s="214"/>
      <c r="DX206" s="214"/>
      <c r="DY206" s="214"/>
      <c r="DZ206" s="214"/>
      <c r="EA206" s="214"/>
      <c r="EB206" s="214"/>
      <c r="EC206" s="214"/>
    </row>
    <row r="207" spans="1:133" s="66" customFormat="1" hidden="1" x14ac:dyDescent="0.2">
      <c r="A207" s="208">
        <v>7937</v>
      </c>
      <c r="B207" s="209">
        <v>574</v>
      </c>
      <c r="C207" s="210" t="s">
        <v>336</v>
      </c>
      <c r="D207" s="211">
        <v>0</v>
      </c>
      <c r="E207" s="211">
        <v>0</v>
      </c>
      <c r="F207" s="211">
        <f t="shared" si="20"/>
        <v>0</v>
      </c>
      <c r="G207" s="211">
        <v>0</v>
      </c>
      <c r="H207" s="211">
        <v>0</v>
      </c>
      <c r="I207" s="211">
        <f t="shared" si="21"/>
        <v>0</v>
      </c>
      <c r="J207" s="211"/>
      <c r="K207" s="212"/>
      <c r="L207" s="211">
        <f t="shared" si="18"/>
        <v>0</v>
      </c>
      <c r="M207" s="211"/>
      <c r="N207" s="211">
        <f t="shared" si="22"/>
        <v>0</v>
      </c>
      <c r="O207" s="211">
        <f t="shared" si="19"/>
        <v>0</v>
      </c>
      <c r="P207" s="211">
        <f t="shared" si="23"/>
        <v>0</v>
      </c>
      <c r="Q207" s="213"/>
      <c r="R207" s="214"/>
      <c r="S207" s="214"/>
      <c r="T207" s="214"/>
      <c r="U207" s="214"/>
      <c r="V207" s="214"/>
      <c r="W207" s="214"/>
      <c r="X207" s="214"/>
      <c r="Y207" s="214"/>
      <c r="Z207" s="214"/>
      <c r="AA207" s="214"/>
      <c r="AB207" s="214"/>
      <c r="AC207" s="214"/>
      <c r="AD207" s="214"/>
      <c r="AE207" s="214"/>
      <c r="AF207" s="214"/>
      <c r="AG207" s="214"/>
      <c r="AH207" s="214"/>
      <c r="AI207" s="214"/>
      <c r="AJ207" s="214"/>
      <c r="AK207" s="214"/>
      <c r="AL207" s="214"/>
      <c r="AM207" s="214"/>
      <c r="AN207" s="214"/>
      <c r="AO207" s="214"/>
      <c r="AP207" s="214"/>
      <c r="AQ207" s="214"/>
      <c r="AR207" s="214"/>
      <c r="AS207" s="214"/>
      <c r="AT207" s="214"/>
      <c r="AU207" s="214"/>
      <c r="AV207" s="214"/>
      <c r="AW207" s="214"/>
      <c r="AX207" s="214"/>
      <c r="AY207" s="214"/>
      <c r="AZ207" s="214"/>
      <c r="BA207" s="214"/>
      <c r="BB207" s="214"/>
      <c r="BC207" s="214"/>
      <c r="BD207" s="214"/>
      <c r="BE207" s="214"/>
      <c r="BF207" s="214"/>
      <c r="BG207" s="214"/>
      <c r="BH207" s="214"/>
      <c r="BI207" s="214"/>
      <c r="BJ207" s="214"/>
      <c r="BK207" s="214"/>
      <c r="BL207" s="214"/>
      <c r="BM207" s="214"/>
      <c r="BN207" s="214"/>
      <c r="BO207" s="214"/>
      <c r="BP207" s="214"/>
      <c r="BQ207" s="214"/>
      <c r="BR207" s="214"/>
      <c r="BS207" s="214"/>
      <c r="BT207" s="214"/>
      <c r="BU207" s="214"/>
      <c r="BV207" s="214"/>
      <c r="BW207" s="214"/>
      <c r="BX207" s="214"/>
      <c r="BY207" s="214"/>
      <c r="BZ207" s="214"/>
      <c r="CA207" s="214"/>
      <c r="CB207" s="214"/>
      <c r="CC207" s="214"/>
      <c r="CD207" s="214"/>
      <c r="CE207" s="214"/>
      <c r="CF207" s="214"/>
      <c r="CG207" s="214"/>
      <c r="CH207" s="214"/>
      <c r="CI207" s="214"/>
      <c r="CJ207" s="214"/>
      <c r="CK207" s="214"/>
      <c r="CL207" s="214"/>
      <c r="CM207" s="214"/>
      <c r="CN207" s="214"/>
      <c r="CO207" s="214"/>
      <c r="CP207" s="214"/>
      <c r="CQ207" s="214"/>
      <c r="CR207" s="214"/>
      <c r="CS207" s="214"/>
      <c r="CT207" s="214"/>
      <c r="CU207" s="214"/>
      <c r="CV207" s="214"/>
      <c r="CW207" s="214"/>
      <c r="CX207" s="214"/>
      <c r="CY207" s="214"/>
      <c r="CZ207" s="214"/>
      <c r="DA207" s="214"/>
      <c r="DB207" s="214"/>
      <c r="DC207" s="214"/>
      <c r="DD207" s="214"/>
      <c r="DE207" s="214"/>
      <c r="DF207" s="214"/>
      <c r="DG207" s="214"/>
      <c r="DH207" s="214"/>
      <c r="DI207" s="214"/>
      <c r="DJ207" s="214"/>
      <c r="DK207" s="214"/>
      <c r="DL207" s="214"/>
      <c r="DM207" s="214"/>
      <c r="DN207" s="214"/>
      <c r="DO207" s="214"/>
      <c r="DP207" s="214"/>
      <c r="DQ207" s="214"/>
      <c r="DR207" s="214"/>
      <c r="DS207" s="214"/>
      <c r="DT207" s="214"/>
      <c r="DU207" s="214"/>
      <c r="DV207" s="214"/>
      <c r="DW207" s="214"/>
      <c r="DX207" s="214"/>
      <c r="DY207" s="214"/>
      <c r="DZ207" s="214"/>
      <c r="EA207" s="214"/>
      <c r="EB207" s="214"/>
      <c r="EC207" s="214"/>
    </row>
    <row r="208" spans="1:133" s="66" customFormat="1" hidden="1" x14ac:dyDescent="0.2">
      <c r="A208" s="208">
        <v>7937</v>
      </c>
      <c r="B208" s="209">
        <v>575</v>
      </c>
      <c r="C208" s="210" t="s">
        <v>337</v>
      </c>
      <c r="D208" s="211">
        <v>0</v>
      </c>
      <c r="E208" s="211">
        <v>0</v>
      </c>
      <c r="F208" s="211">
        <f t="shared" si="20"/>
        <v>0</v>
      </c>
      <c r="G208" s="211">
        <v>0</v>
      </c>
      <c r="H208" s="211">
        <v>0</v>
      </c>
      <c r="I208" s="211">
        <f t="shared" si="21"/>
        <v>0</v>
      </c>
      <c r="J208" s="211"/>
      <c r="K208" s="212"/>
      <c r="L208" s="211">
        <f t="shared" si="18"/>
        <v>0</v>
      </c>
      <c r="M208" s="211"/>
      <c r="N208" s="211">
        <f t="shared" si="22"/>
        <v>0</v>
      </c>
      <c r="O208" s="211">
        <f t="shared" si="19"/>
        <v>0</v>
      </c>
      <c r="P208" s="211">
        <f t="shared" si="23"/>
        <v>0</v>
      </c>
      <c r="Q208" s="213"/>
      <c r="R208" s="214"/>
      <c r="S208" s="214"/>
      <c r="T208" s="214"/>
      <c r="U208" s="214"/>
      <c r="V208" s="214"/>
      <c r="W208" s="214"/>
      <c r="X208" s="214"/>
      <c r="Y208" s="214"/>
      <c r="Z208" s="214"/>
      <c r="AA208" s="214"/>
      <c r="AB208" s="214"/>
      <c r="AC208" s="214"/>
      <c r="AD208" s="214"/>
      <c r="AE208" s="214"/>
      <c r="AF208" s="214"/>
      <c r="AG208" s="214"/>
      <c r="AH208" s="214"/>
      <c r="AI208" s="214"/>
      <c r="AJ208" s="214"/>
      <c r="AK208" s="214"/>
      <c r="AL208" s="214"/>
      <c r="AM208" s="214"/>
      <c r="AN208" s="214"/>
      <c r="AO208" s="214"/>
      <c r="AP208" s="214"/>
      <c r="AQ208" s="214"/>
      <c r="AR208" s="214"/>
      <c r="AS208" s="214"/>
      <c r="AT208" s="214"/>
      <c r="AU208" s="214"/>
      <c r="AV208" s="214"/>
      <c r="AW208" s="214"/>
      <c r="AX208" s="214"/>
      <c r="AY208" s="214"/>
      <c r="AZ208" s="214"/>
      <c r="BA208" s="214"/>
      <c r="BB208" s="214"/>
      <c r="BC208" s="214"/>
      <c r="BD208" s="214"/>
      <c r="BE208" s="214"/>
      <c r="BF208" s="214"/>
      <c r="BG208" s="214"/>
      <c r="BH208" s="214"/>
      <c r="BI208" s="214"/>
      <c r="BJ208" s="214"/>
      <c r="BK208" s="214"/>
      <c r="BL208" s="214"/>
      <c r="BM208" s="214"/>
      <c r="BN208" s="214"/>
      <c r="BO208" s="214"/>
      <c r="BP208" s="214"/>
      <c r="BQ208" s="214"/>
      <c r="BR208" s="214"/>
      <c r="BS208" s="214"/>
      <c r="BT208" s="214"/>
      <c r="BU208" s="214"/>
      <c r="BV208" s="214"/>
      <c r="BW208" s="214"/>
      <c r="BX208" s="214"/>
      <c r="BY208" s="214"/>
      <c r="BZ208" s="214"/>
      <c r="CA208" s="214"/>
      <c r="CB208" s="214"/>
      <c r="CC208" s="214"/>
      <c r="CD208" s="214"/>
      <c r="CE208" s="214"/>
      <c r="CF208" s="214"/>
      <c r="CG208" s="214"/>
      <c r="CH208" s="214"/>
      <c r="CI208" s="214"/>
      <c r="CJ208" s="214"/>
      <c r="CK208" s="214"/>
      <c r="CL208" s="214"/>
      <c r="CM208" s="214"/>
      <c r="CN208" s="214"/>
      <c r="CO208" s="214"/>
      <c r="CP208" s="214"/>
      <c r="CQ208" s="214"/>
      <c r="CR208" s="214"/>
      <c r="CS208" s="214"/>
      <c r="CT208" s="214"/>
      <c r="CU208" s="214"/>
      <c r="CV208" s="214"/>
      <c r="CW208" s="214"/>
      <c r="CX208" s="214"/>
      <c r="CY208" s="214"/>
      <c r="CZ208" s="214"/>
      <c r="DA208" s="214"/>
      <c r="DB208" s="214"/>
      <c r="DC208" s="214"/>
      <c r="DD208" s="214"/>
      <c r="DE208" s="214"/>
      <c r="DF208" s="214"/>
      <c r="DG208" s="214"/>
      <c r="DH208" s="214"/>
      <c r="DI208" s="214"/>
      <c r="DJ208" s="214"/>
      <c r="DK208" s="214"/>
      <c r="DL208" s="214"/>
      <c r="DM208" s="214"/>
      <c r="DN208" s="214"/>
      <c r="DO208" s="214"/>
      <c r="DP208" s="214"/>
      <c r="DQ208" s="214"/>
      <c r="DR208" s="214"/>
      <c r="DS208" s="214"/>
      <c r="DT208" s="214"/>
      <c r="DU208" s="214"/>
      <c r="DV208" s="214"/>
      <c r="DW208" s="214"/>
      <c r="DX208" s="214"/>
      <c r="DY208" s="214"/>
      <c r="DZ208" s="214"/>
      <c r="EA208" s="214"/>
      <c r="EB208" s="214"/>
      <c r="EC208" s="214"/>
    </row>
    <row r="209" spans="1:133" s="66" customFormat="1" hidden="1" x14ac:dyDescent="0.2">
      <c r="A209" s="208">
        <v>7937</v>
      </c>
      <c r="B209" s="209">
        <v>600</v>
      </c>
      <c r="C209" s="210" t="s">
        <v>338</v>
      </c>
      <c r="D209" s="211">
        <v>0</v>
      </c>
      <c r="E209" s="211">
        <v>0</v>
      </c>
      <c r="F209" s="211">
        <f t="shared" si="20"/>
        <v>0</v>
      </c>
      <c r="G209" s="211">
        <v>0</v>
      </c>
      <c r="H209" s="211">
        <v>0</v>
      </c>
      <c r="I209" s="211">
        <f t="shared" si="21"/>
        <v>0</v>
      </c>
      <c r="J209" s="211"/>
      <c r="K209" s="212"/>
      <c r="L209" s="211">
        <f t="shared" si="18"/>
        <v>0</v>
      </c>
      <c r="M209" s="211"/>
      <c r="N209" s="211">
        <f t="shared" si="22"/>
        <v>0</v>
      </c>
      <c r="O209" s="211">
        <f t="shared" si="19"/>
        <v>0</v>
      </c>
      <c r="P209" s="211">
        <f t="shared" si="23"/>
        <v>0</v>
      </c>
      <c r="Q209" s="213"/>
      <c r="R209" s="214"/>
      <c r="S209" s="214"/>
      <c r="T209" s="214"/>
      <c r="U209" s="214"/>
      <c r="V209" s="214"/>
      <c r="W209" s="214"/>
      <c r="X209" s="214"/>
      <c r="Y209" s="214"/>
      <c r="Z209" s="214"/>
      <c r="AA209" s="214"/>
      <c r="AB209" s="214"/>
      <c r="AC209" s="214"/>
      <c r="AD209" s="214"/>
      <c r="AE209" s="214"/>
      <c r="AF209" s="214"/>
      <c r="AG209" s="214"/>
      <c r="AH209" s="214"/>
      <c r="AI209" s="214"/>
      <c r="AJ209" s="214"/>
      <c r="AK209" s="214"/>
      <c r="AL209" s="214"/>
      <c r="AM209" s="214"/>
      <c r="AN209" s="214"/>
      <c r="AO209" s="214"/>
      <c r="AP209" s="214"/>
      <c r="AQ209" s="214"/>
      <c r="AR209" s="214"/>
      <c r="AS209" s="214"/>
      <c r="AT209" s="214"/>
      <c r="AU209" s="214"/>
      <c r="AV209" s="214"/>
      <c r="AW209" s="214"/>
      <c r="AX209" s="214"/>
      <c r="AY209" s="214"/>
      <c r="AZ209" s="214"/>
      <c r="BA209" s="214"/>
      <c r="BB209" s="214"/>
      <c r="BC209" s="214"/>
      <c r="BD209" s="214"/>
      <c r="BE209" s="214"/>
      <c r="BF209" s="214"/>
      <c r="BG209" s="214"/>
      <c r="BH209" s="214"/>
      <c r="BI209" s="214"/>
      <c r="BJ209" s="214"/>
      <c r="BK209" s="214"/>
      <c r="BL209" s="214"/>
      <c r="BM209" s="214"/>
      <c r="BN209" s="214"/>
      <c r="BO209" s="214"/>
      <c r="BP209" s="214"/>
      <c r="BQ209" s="214"/>
      <c r="BR209" s="214"/>
      <c r="BS209" s="214"/>
      <c r="BT209" s="214"/>
      <c r="BU209" s="214"/>
      <c r="BV209" s="214"/>
      <c r="BW209" s="214"/>
      <c r="BX209" s="214"/>
      <c r="BY209" s="214"/>
      <c r="BZ209" s="214"/>
      <c r="CA209" s="214"/>
      <c r="CB209" s="214"/>
      <c r="CC209" s="214"/>
      <c r="CD209" s="214"/>
      <c r="CE209" s="214"/>
      <c r="CF209" s="214"/>
      <c r="CG209" s="214"/>
      <c r="CH209" s="214"/>
      <c r="CI209" s="214"/>
      <c r="CJ209" s="214"/>
      <c r="CK209" s="214"/>
      <c r="CL209" s="214"/>
      <c r="CM209" s="214"/>
      <c r="CN209" s="214"/>
      <c r="CO209" s="214"/>
      <c r="CP209" s="214"/>
      <c r="CQ209" s="214"/>
      <c r="CR209" s="214"/>
      <c r="CS209" s="214"/>
      <c r="CT209" s="214"/>
      <c r="CU209" s="214"/>
      <c r="CV209" s="214"/>
      <c r="CW209" s="214"/>
      <c r="CX209" s="214"/>
      <c r="CY209" s="214"/>
      <c r="CZ209" s="214"/>
      <c r="DA209" s="214"/>
      <c r="DB209" s="214"/>
      <c r="DC209" s="214"/>
      <c r="DD209" s="214"/>
      <c r="DE209" s="214"/>
      <c r="DF209" s="214"/>
      <c r="DG209" s="214"/>
      <c r="DH209" s="214"/>
      <c r="DI209" s="214"/>
      <c r="DJ209" s="214"/>
      <c r="DK209" s="214"/>
      <c r="DL209" s="214"/>
      <c r="DM209" s="214"/>
      <c r="DN209" s="214"/>
      <c r="DO209" s="214"/>
      <c r="DP209" s="214"/>
      <c r="DQ209" s="214"/>
      <c r="DR209" s="214"/>
      <c r="DS209" s="214"/>
      <c r="DT209" s="214"/>
      <c r="DU209" s="214"/>
      <c r="DV209" s="214"/>
      <c r="DW209" s="214"/>
      <c r="DX209" s="214"/>
      <c r="DY209" s="214"/>
      <c r="DZ209" s="214"/>
      <c r="EA209" s="214"/>
      <c r="EB209" s="214"/>
      <c r="EC209" s="214"/>
    </row>
    <row r="210" spans="1:133" s="66" customFormat="1" hidden="1" x14ac:dyDescent="0.2">
      <c r="A210" s="208">
        <v>7937</v>
      </c>
      <c r="B210" s="209">
        <v>601</v>
      </c>
      <c r="C210" s="210" t="s">
        <v>339</v>
      </c>
      <c r="D210" s="211">
        <v>0</v>
      </c>
      <c r="E210" s="211">
        <v>0</v>
      </c>
      <c r="F210" s="211">
        <f t="shared" si="20"/>
        <v>0</v>
      </c>
      <c r="G210" s="211">
        <v>0</v>
      </c>
      <c r="H210" s="211">
        <v>0</v>
      </c>
      <c r="I210" s="211">
        <f t="shared" si="21"/>
        <v>0</v>
      </c>
      <c r="J210" s="211"/>
      <c r="K210" s="212"/>
      <c r="L210" s="211">
        <f t="shared" si="18"/>
        <v>0</v>
      </c>
      <c r="M210" s="211"/>
      <c r="N210" s="211">
        <f t="shared" si="22"/>
        <v>0</v>
      </c>
      <c r="O210" s="211">
        <f t="shared" si="19"/>
        <v>0</v>
      </c>
      <c r="P210" s="211">
        <f t="shared" si="23"/>
        <v>0</v>
      </c>
      <c r="Q210" s="213"/>
      <c r="R210" s="214"/>
      <c r="S210" s="214"/>
      <c r="T210" s="214"/>
      <c r="U210" s="214"/>
      <c r="V210" s="214"/>
      <c r="W210" s="214"/>
      <c r="X210" s="214"/>
      <c r="Y210" s="214"/>
      <c r="Z210" s="214"/>
      <c r="AA210" s="214"/>
      <c r="AB210" s="214"/>
      <c r="AC210" s="214"/>
      <c r="AD210" s="214"/>
      <c r="AE210" s="214"/>
      <c r="AF210" s="214"/>
      <c r="AG210" s="214"/>
      <c r="AH210" s="214"/>
      <c r="AI210" s="214"/>
      <c r="AJ210" s="214"/>
      <c r="AK210" s="214"/>
      <c r="AL210" s="214"/>
      <c r="AM210" s="214"/>
      <c r="AN210" s="214"/>
      <c r="AO210" s="214"/>
      <c r="AP210" s="214"/>
      <c r="AQ210" s="214"/>
      <c r="AR210" s="214"/>
      <c r="AS210" s="214"/>
      <c r="AT210" s="214"/>
      <c r="AU210" s="214"/>
      <c r="AV210" s="214"/>
      <c r="AW210" s="214"/>
      <c r="AX210" s="214"/>
      <c r="AY210" s="214"/>
      <c r="AZ210" s="214"/>
      <c r="BA210" s="214"/>
      <c r="BB210" s="214"/>
      <c r="BC210" s="214"/>
      <c r="BD210" s="214"/>
      <c r="BE210" s="214"/>
      <c r="BF210" s="214"/>
      <c r="BG210" s="214"/>
      <c r="BH210" s="214"/>
      <c r="BI210" s="214"/>
      <c r="BJ210" s="214"/>
      <c r="BK210" s="214"/>
      <c r="BL210" s="214"/>
      <c r="BM210" s="214"/>
      <c r="BN210" s="214"/>
      <c r="BO210" s="214"/>
      <c r="BP210" s="214"/>
      <c r="BQ210" s="214"/>
      <c r="BR210" s="214"/>
      <c r="BS210" s="214"/>
      <c r="BT210" s="214"/>
      <c r="BU210" s="214"/>
      <c r="BV210" s="214"/>
      <c r="BW210" s="214"/>
      <c r="BX210" s="214"/>
      <c r="BY210" s="214"/>
      <c r="BZ210" s="214"/>
      <c r="CA210" s="214"/>
      <c r="CB210" s="214"/>
      <c r="CC210" s="214"/>
      <c r="CD210" s="214"/>
      <c r="CE210" s="214"/>
      <c r="CF210" s="214"/>
      <c r="CG210" s="214"/>
      <c r="CH210" s="214"/>
      <c r="CI210" s="214"/>
      <c r="CJ210" s="214"/>
      <c r="CK210" s="214"/>
      <c r="CL210" s="214"/>
      <c r="CM210" s="214"/>
      <c r="CN210" s="214"/>
      <c r="CO210" s="214"/>
      <c r="CP210" s="214"/>
      <c r="CQ210" s="214"/>
      <c r="CR210" s="214"/>
      <c r="CS210" s="214"/>
      <c r="CT210" s="214"/>
      <c r="CU210" s="214"/>
      <c r="CV210" s="214"/>
      <c r="CW210" s="214"/>
      <c r="CX210" s="214"/>
      <c r="CY210" s="214"/>
      <c r="CZ210" s="214"/>
      <c r="DA210" s="214"/>
      <c r="DB210" s="214"/>
      <c r="DC210" s="214"/>
      <c r="DD210" s="214"/>
      <c r="DE210" s="214"/>
      <c r="DF210" s="214"/>
      <c r="DG210" s="214"/>
      <c r="DH210" s="214"/>
      <c r="DI210" s="214"/>
      <c r="DJ210" s="214"/>
      <c r="DK210" s="214"/>
      <c r="DL210" s="214"/>
      <c r="DM210" s="214"/>
      <c r="DN210" s="214"/>
      <c r="DO210" s="214"/>
      <c r="DP210" s="214"/>
      <c r="DQ210" s="214"/>
      <c r="DR210" s="214"/>
      <c r="DS210" s="214"/>
      <c r="DT210" s="214"/>
      <c r="DU210" s="214"/>
      <c r="DV210" s="214"/>
      <c r="DW210" s="214"/>
      <c r="DX210" s="214"/>
      <c r="DY210" s="214"/>
      <c r="DZ210" s="214"/>
      <c r="EA210" s="214"/>
      <c r="EB210" s="214"/>
      <c r="EC210" s="214"/>
    </row>
    <row r="211" spans="1:133" s="66" customFormat="1" hidden="1" x14ac:dyDescent="0.2">
      <c r="A211" s="208">
        <v>7937</v>
      </c>
      <c r="B211" s="209">
        <v>602</v>
      </c>
      <c r="C211" s="210" t="s">
        <v>340</v>
      </c>
      <c r="D211" s="211">
        <v>0</v>
      </c>
      <c r="E211" s="211">
        <v>0</v>
      </c>
      <c r="F211" s="211">
        <f t="shared" si="20"/>
        <v>0</v>
      </c>
      <c r="G211" s="211">
        <v>0</v>
      </c>
      <c r="H211" s="211">
        <v>0</v>
      </c>
      <c r="I211" s="211">
        <f t="shared" si="21"/>
        <v>0</v>
      </c>
      <c r="J211" s="211"/>
      <c r="K211" s="212"/>
      <c r="L211" s="211">
        <f t="shared" si="18"/>
        <v>0</v>
      </c>
      <c r="M211" s="211"/>
      <c r="N211" s="211">
        <f t="shared" si="22"/>
        <v>0</v>
      </c>
      <c r="O211" s="211">
        <f t="shared" si="19"/>
        <v>0</v>
      </c>
      <c r="P211" s="211">
        <f t="shared" si="23"/>
        <v>0</v>
      </c>
      <c r="Q211" s="213"/>
      <c r="R211" s="214"/>
      <c r="S211" s="214"/>
      <c r="T211" s="214"/>
      <c r="U211" s="214"/>
      <c r="V211" s="214"/>
      <c r="W211" s="214"/>
      <c r="X211" s="214"/>
      <c r="Y211" s="214"/>
      <c r="Z211" s="214"/>
      <c r="AA211" s="214"/>
      <c r="AB211" s="214"/>
      <c r="AC211" s="214"/>
      <c r="AD211" s="214"/>
      <c r="AE211" s="214"/>
      <c r="AF211" s="214"/>
      <c r="AG211" s="214"/>
      <c r="AH211" s="214"/>
      <c r="AI211" s="214"/>
      <c r="AJ211" s="214"/>
      <c r="AK211" s="214"/>
      <c r="AL211" s="214"/>
      <c r="AM211" s="214"/>
      <c r="AN211" s="214"/>
      <c r="AO211" s="214"/>
      <c r="AP211" s="214"/>
      <c r="AQ211" s="214"/>
      <c r="AR211" s="214"/>
      <c r="AS211" s="214"/>
      <c r="AT211" s="214"/>
      <c r="AU211" s="214"/>
      <c r="AV211" s="214"/>
      <c r="AW211" s="214"/>
      <c r="AX211" s="214"/>
      <c r="AY211" s="214"/>
      <c r="AZ211" s="214"/>
      <c r="BA211" s="214"/>
      <c r="BB211" s="214"/>
      <c r="BC211" s="214"/>
      <c r="BD211" s="214"/>
      <c r="BE211" s="214"/>
      <c r="BF211" s="214"/>
      <c r="BG211" s="214"/>
      <c r="BH211" s="214"/>
      <c r="BI211" s="214"/>
      <c r="BJ211" s="214"/>
      <c r="BK211" s="214"/>
      <c r="BL211" s="214"/>
      <c r="BM211" s="214"/>
      <c r="BN211" s="214"/>
      <c r="BO211" s="214"/>
      <c r="BP211" s="214"/>
      <c r="BQ211" s="214"/>
      <c r="BR211" s="214"/>
      <c r="BS211" s="214"/>
      <c r="BT211" s="214"/>
      <c r="BU211" s="214"/>
      <c r="BV211" s="214"/>
      <c r="BW211" s="214"/>
      <c r="BX211" s="214"/>
      <c r="BY211" s="214"/>
      <c r="BZ211" s="214"/>
      <c r="CA211" s="214"/>
      <c r="CB211" s="214"/>
      <c r="CC211" s="214"/>
      <c r="CD211" s="214"/>
      <c r="CE211" s="214"/>
      <c r="CF211" s="214"/>
      <c r="CG211" s="214"/>
      <c r="CH211" s="214"/>
      <c r="CI211" s="214"/>
      <c r="CJ211" s="214"/>
      <c r="CK211" s="214"/>
      <c r="CL211" s="214"/>
      <c r="CM211" s="214"/>
      <c r="CN211" s="214"/>
      <c r="CO211" s="214"/>
      <c r="CP211" s="214"/>
      <c r="CQ211" s="214"/>
      <c r="CR211" s="214"/>
      <c r="CS211" s="214"/>
      <c r="CT211" s="214"/>
      <c r="CU211" s="214"/>
      <c r="CV211" s="214"/>
      <c r="CW211" s="214"/>
      <c r="CX211" s="214"/>
      <c r="CY211" s="214"/>
      <c r="CZ211" s="214"/>
      <c r="DA211" s="214"/>
      <c r="DB211" s="214"/>
      <c r="DC211" s="214"/>
      <c r="DD211" s="214"/>
      <c r="DE211" s="214"/>
      <c r="DF211" s="214"/>
      <c r="DG211" s="214"/>
      <c r="DH211" s="214"/>
      <c r="DI211" s="214"/>
      <c r="DJ211" s="214"/>
      <c r="DK211" s="214"/>
      <c r="DL211" s="214"/>
      <c r="DM211" s="214"/>
      <c r="DN211" s="214"/>
      <c r="DO211" s="214"/>
      <c r="DP211" s="214"/>
      <c r="DQ211" s="214"/>
      <c r="DR211" s="214"/>
      <c r="DS211" s="214"/>
      <c r="DT211" s="214"/>
      <c r="DU211" s="214"/>
      <c r="DV211" s="214"/>
      <c r="DW211" s="214"/>
      <c r="DX211" s="214"/>
      <c r="DY211" s="214"/>
      <c r="DZ211" s="214"/>
      <c r="EA211" s="214"/>
      <c r="EB211" s="214"/>
      <c r="EC211" s="214"/>
    </row>
    <row r="212" spans="1:133" s="66" customFormat="1" hidden="1" x14ac:dyDescent="0.2">
      <c r="A212" s="208">
        <v>7937</v>
      </c>
      <c r="B212" s="209">
        <v>603</v>
      </c>
      <c r="C212" s="210" t="s">
        <v>341</v>
      </c>
      <c r="D212" s="211">
        <v>0</v>
      </c>
      <c r="E212" s="211">
        <v>0</v>
      </c>
      <c r="F212" s="211">
        <f t="shared" si="20"/>
        <v>0</v>
      </c>
      <c r="G212" s="211">
        <v>0</v>
      </c>
      <c r="H212" s="211">
        <v>0</v>
      </c>
      <c r="I212" s="211">
        <f t="shared" si="21"/>
        <v>0</v>
      </c>
      <c r="J212" s="211"/>
      <c r="K212" s="212"/>
      <c r="L212" s="211">
        <f t="shared" si="18"/>
        <v>0</v>
      </c>
      <c r="M212" s="211"/>
      <c r="N212" s="211">
        <f t="shared" si="22"/>
        <v>0</v>
      </c>
      <c r="O212" s="211">
        <f t="shared" si="19"/>
        <v>0</v>
      </c>
      <c r="P212" s="211">
        <f t="shared" si="23"/>
        <v>0</v>
      </c>
      <c r="Q212" s="213"/>
      <c r="R212" s="214"/>
      <c r="S212" s="214"/>
      <c r="T212" s="214"/>
      <c r="U212" s="214"/>
      <c r="V212" s="214"/>
      <c r="W212" s="214"/>
      <c r="X212" s="214"/>
      <c r="Y212" s="214"/>
      <c r="Z212" s="214"/>
      <c r="AA212" s="214"/>
      <c r="AB212" s="214"/>
      <c r="AC212" s="214"/>
      <c r="AD212" s="214"/>
      <c r="AE212" s="214"/>
      <c r="AF212" s="214"/>
      <c r="AG212" s="214"/>
      <c r="AH212" s="214"/>
      <c r="AI212" s="214"/>
      <c r="AJ212" s="214"/>
      <c r="AK212" s="214"/>
      <c r="AL212" s="214"/>
      <c r="AM212" s="214"/>
      <c r="AN212" s="214"/>
      <c r="AO212" s="214"/>
      <c r="AP212" s="214"/>
      <c r="AQ212" s="214"/>
      <c r="AR212" s="214"/>
      <c r="AS212" s="214"/>
      <c r="AT212" s="214"/>
      <c r="AU212" s="214"/>
      <c r="AV212" s="214"/>
      <c r="AW212" s="214"/>
      <c r="AX212" s="214"/>
      <c r="AY212" s="214"/>
      <c r="AZ212" s="214"/>
      <c r="BA212" s="214"/>
      <c r="BB212" s="214"/>
      <c r="BC212" s="214"/>
      <c r="BD212" s="214"/>
      <c r="BE212" s="214"/>
      <c r="BF212" s="214"/>
      <c r="BG212" s="214"/>
      <c r="BH212" s="214"/>
      <c r="BI212" s="214"/>
      <c r="BJ212" s="214"/>
      <c r="BK212" s="214"/>
      <c r="BL212" s="214"/>
      <c r="BM212" s="214"/>
      <c r="BN212" s="214"/>
      <c r="BO212" s="214"/>
      <c r="BP212" s="214"/>
      <c r="BQ212" s="214"/>
      <c r="BR212" s="214"/>
      <c r="BS212" s="214"/>
      <c r="BT212" s="214"/>
      <c r="BU212" s="214"/>
      <c r="BV212" s="214"/>
      <c r="BW212" s="214"/>
      <c r="BX212" s="214"/>
      <c r="BY212" s="214"/>
      <c r="BZ212" s="214"/>
      <c r="CA212" s="214"/>
      <c r="CB212" s="214"/>
      <c r="CC212" s="214"/>
      <c r="CD212" s="214"/>
      <c r="CE212" s="214"/>
      <c r="CF212" s="214"/>
      <c r="CG212" s="214"/>
      <c r="CH212" s="214"/>
      <c r="CI212" s="214"/>
      <c r="CJ212" s="214"/>
      <c r="CK212" s="214"/>
      <c r="CL212" s="214"/>
      <c r="CM212" s="214"/>
      <c r="CN212" s="214"/>
      <c r="CO212" s="214"/>
      <c r="CP212" s="214"/>
      <c r="CQ212" s="214"/>
      <c r="CR212" s="214"/>
      <c r="CS212" s="214"/>
      <c r="CT212" s="214"/>
      <c r="CU212" s="214"/>
      <c r="CV212" s="214"/>
      <c r="CW212" s="214"/>
      <c r="CX212" s="214"/>
      <c r="CY212" s="214"/>
      <c r="CZ212" s="214"/>
      <c r="DA212" s="214"/>
      <c r="DB212" s="214"/>
      <c r="DC212" s="214"/>
      <c r="DD212" s="214"/>
      <c r="DE212" s="214"/>
      <c r="DF212" s="214"/>
      <c r="DG212" s="214"/>
      <c r="DH212" s="214"/>
      <c r="DI212" s="214"/>
      <c r="DJ212" s="214"/>
      <c r="DK212" s="214"/>
      <c r="DL212" s="214"/>
      <c r="DM212" s="214"/>
      <c r="DN212" s="214"/>
      <c r="DO212" s="214"/>
      <c r="DP212" s="214"/>
      <c r="DQ212" s="214"/>
      <c r="DR212" s="214"/>
      <c r="DS212" s="214"/>
      <c r="DT212" s="214"/>
      <c r="DU212" s="214"/>
      <c r="DV212" s="214"/>
      <c r="DW212" s="214"/>
      <c r="DX212" s="214"/>
      <c r="DY212" s="214"/>
      <c r="DZ212" s="214"/>
      <c r="EA212" s="214"/>
      <c r="EB212" s="214"/>
      <c r="EC212" s="214"/>
    </row>
    <row r="213" spans="1:133" s="66" customFormat="1" hidden="1" x14ac:dyDescent="0.2">
      <c r="A213" s="208">
        <v>7937</v>
      </c>
      <c r="B213" s="209">
        <v>604</v>
      </c>
      <c r="C213" s="210" t="s">
        <v>342</v>
      </c>
      <c r="D213" s="211">
        <v>0</v>
      </c>
      <c r="E213" s="211">
        <v>0</v>
      </c>
      <c r="F213" s="211">
        <f t="shared" si="20"/>
        <v>0</v>
      </c>
      <c r="G213" s="211">
        <v>0</v>
      </c>
      <c r="H213" s="211">
        <v>0</v>
      </c>
      <c r="I213" s="211">
        <f t="shared" si="21"/>
        <v>0</v>
      </c>
      <c r="J213" s="211"/>
      <c r="K213" s="212"/>
      <c r="L213" s="211">
        <f t="shared" si="18"/>
        <v>0</v>
      </c>
      <c r="M213" s="211"/>
      <c r="N213" s="211">
        <f t="shared" si="22"/>
        <v>0</v>
      </c>
      <c r="O213" s="211">
        <f t="shared" si="19"/>
        <v>0</v>
      </c>
      <c r="P213" s="211">
        <f t="shared" si="23"/>
        <v>0</v>
      </c>
      <c r="Q213" s="213"/>
      <c r="R213" s="214"/>
      <c r="S213" s="214"/>
      <c r="T213" s="214"/>
      <c r="U213" s="214"/>
      <c r="V213" s="214"/>
      <c r="W213" s="214"/>
      <c r="X213" s="214"/>
      <c r="Y213" s="214"/>
      <c r="Z213" s="214"/>
      <c r="AA213" s="214"/>
      <c r="AB213" s="214"/>
      <c r="AC213" s="214"/>
      <c r="AD213" s="214"/>
      <c r="AE213" s="214"/>
      <c r="AF213" s="214"/>
      <c r="AG213" s="214"/>
      <c r="AH213" s="214"/>
      <c r="AI213" s="214"/>
      <c r="AJ213" s="214"/>
      <c r="AK213" s="214"/>
      <c r="AL213" s="214"/>
      <c r="AM213" s="214"/>
      <c r="AN213" s="214"/>
      <c r="AO213" s="214"/>
      <c r="AP213" s="214"/>
      <c r="AQ213" s="214"/>
      <c r="AR213" s="214"/>
      <c r="AS213" s="214"/>
      <c r="AT213" s="214"/>
      <c r="AU213" s="214"/>
      <c r="AV213" s="214"/>
      <c r="AW213" s="214"/>
      <c r="AX213" s="214"/>
      <c r="AY213" s="214"/>
      <c r="AZ213" s="214"/>
      <c r="BA213" s="214"/>
      <c r="BB213" s="214"/>
      <c r="BC213" s="214"/>
      <c r="BD213" s="214"/>
      <c r="BE213" s="214"/>
      <c r="BF213" s="214"/>
      <c r="BG213" s="214"/>
      <c r="BH213" s="214"/>
      <c r="BI213" s="214"/>
      <c r="BJ213" s="214"/>
      <c r="BK213" s="214"/>
      <c r="BL213" s="214"/>
      <c r="BM213" s="214"/>
      <c r="BN213" s="214"/>
      <c r="BO213" s="214"/>
      <c r="BP213" s="214"/>
      <c r="BQ213" s="214"/>
      <c r="BR213" s="214"/>
      <c r="BS213" s="214"/>
      <c r="BT213" s="214"/>
      <c r="BU213" s="214"/>
      <c r="BV213" s="214"/>
      <c r="BW213" s="214"/>
      <c r="BX213" s="214"/>
      <c r="BY213" s="214"/>
      <c r="BZ213" s="214"/>
      <c r="CA213" s="214"/>
      <c r="CB213" s="214"/>
      <c r="CC213" s="214"/>
      <c r="CD213" s="214"/>
      <c r="CE213" s="214"/>
      <c r="CF213" s="214"/>
      <c r="CG213" s="214"/>
      <c r="CH213" s="214"/>
      <c r="CI213" s="214"/>
      <c r="CJ213" s="214"/>
      <c r="CK213" s="214"/>
      <c r="CL213" s="214"/>
      <c r="CM213" s="214"/>
      <c r="CN213" s="214"/>
      <c r="CO213" s="214"/>
      <c r="CP213" s="214"/>
      <c r="CQ213" s="214"/>
      <c r="CR213" s="214"/>
      <c r="CS213" s="214"/>
      <c r="CT213" s="214"/>
      <c r="CU213" s="214"/>
      <c r="CV213" s="214"/>
      <c r="CW213" s="214"/>
      <c r="CX213" s="214"/>
      <c r="CY213" s="214"/>
      <c r="CZ213" s="214"/>
      <c r="DA213" s="214"/>
      <c r="DB213" s="214"/>
      <c r="DC213" s="214"/>
      <c r="DD213" s="214"/>
      <c r="DE213" s="214"/>
      <c r="DF213" s="214"/>
      <c r="DG213" s="214"/>
      <c r="DH213" s="214"/>
      <c r="DI213" s="214"/>
      <c r="DJ213" s="214"/>
      <c r="DK213" s="214"/>
      <c r="DL213" s="214"/>
      <c r="DM213" s="214"/>
      <c r="DN213" s="214"/>
      <c r="DO213" s="214"/>
      <c r="DP213" s="214"/>
      <c r="DQ213" s="214"/>
      <c r="DR213" s="214"/>
      <c r="DS213" s="214"/>
      <c r="DT213" s="214"/>
      <c r="DU213" s="214"/>
      <c r="DV213" s="214"/>
      <c r="DW213" s="214"/>
      <c r="DX213" s="214"/>
      <c r="DY213" s="214"/>
      <c r="DZ213" s="214"/>
      <c r="EA213" s="214"/>
      <c r="EB213" s="214"/>
      <c r="EC213" s="214"/>
    </row>
    <row r="214" spans="1:133" s="66" customFormat="1" hidden="1" x14ac:dyDescent="0.2">
      <c r="A214" s="208">
        <v>7937</v>
      </c>
      <c r="B214" s="209">
        <v>606</v>
      </c>
      <c r="C214" s="210" t="s">
        <v>343</v>
      </c>
      <c r="D214" s="211">
        <v>0</v>
      </c>
      <c r="E214" s="211">
        <v>0</v>
      </c>
      <c r="F214" s="211">
        <f t="shared" si="20"/>
        <v>0</v>
      </c>
      <c r="G214" s="211">
        <v>0</v>
      </c>
      <c r="H214" s="211">
        <v>0</v>
      </c>
      <c r="I214" s="211">
        <f t="shared" si="21"/>
        <v>0</v>
      </c>
      <c r="J214" s="211"/>
      <c r="K214" s="212"/>
      <c r="L214" s="211">
        <f t="shared" si="18"/>
        <v>0</v>
      </c>
      <c r="M214" s="211"/>
      <c r="N214" s="211">
        <f t="shared" si="22"/>
        <v>0</v>
      </c>
      <c r="O214" s="211">
        <f t="shared" si="19"/>
        <v>0</v>
      </c>
      <c r="P214" s="211">
        <f t="shared" si="23"/>
        <v>0</v>
      </c>
      <c r="Q214" s="213"/>
      <c r="R214" s="214"/>
      <c r="S214" s="214"/>
      <c r="T214" s="214"/>
      <c r="U214" s="214"/>
      <c r="V214" s="214"/>
      <c r="W214" s="214"/>
      <c r="X214" s="214"/>
      <c r="Y214" s="214"/>
      <c r="Z214" s="214"/>
      <c r="AA214" s="214"/>
      <c r="AB214" s="214"/>
      <c r="AC214" s="214"/>
      <c r="AD214" s="214"/>
      <c r="AE214" s="214"/>
      <c r="AF214" s="214"/>
      <c r="AG214" s="214"/>
      <c r="AH214" s="214"/>
      <c r="AI214" s="214"/>
      <c r="AJ214" s="214"/>
      <c r="AK214" s="214"/>
      <c r="AL214" s="214"/>
      <c r="AM214" s="214"/>
      <c r="AN214" s="214"/>
      <c r="AO214" s="214"/>
      <c r="AP214" s="214"/>
      <c r="AQ214" s="214"/>
      <c r="AR214" s="214"/>
      <c r="AS214" s="214"/>
      <c r="AT214" s="214"/>
      <c r="AU214" s="214"/>
      <c r="AV214" s="214"/>
      <c r="AW214" s="214"/>
      <c r="AX214" s="214"/>
      <c r="AY214" s="214"/>
      <c r="AZ214" s="214"/>
      <c r="BA214" s="214"/>
      <c r="BB214" s="214"/>
      <c r="BC214" s="214"/>
      <c r="BD214" s="214"/>
      <c r="BE214" s="214"/>
      <c r="BF214" s="214"/>
      <c r="BG214" s="214"/>
      <c r="BH214" s="214"/>
      <c r="BI214" s="214"/>
      <c r="BJ214" s="214"/>
      <c r="BK214" s="214"/>
      <c r="BL214" s="214"/>
      <c r="BM214" s="214"/>
      <c r="BN214" s="214"/>
      <c r="BO214" s="214"/>
      <c r="BP214" s="214"/>
      <c r="BQ214" s="214"/>
      <c r="BR214" s="214"/>
      <c r="BS214" s="214"/>
      <c r="BT214" s="214"/>
      <c r="BU214" s="214"/>
      <c r="BV214" s="214"/>
      <c r="BW214" s="214"/>
      <c r="BX214" s="214"/>
      <c r="BY214" s="214"/>
      <c r="BZ214" s="214"/>
      <c r="CA214" s="214"/>
      <c r="CB214" s="214"/>
      <c r="CC214" s="214"/>
      <c r="CD214" s="214"/>
      <c r="CE214" s="214"/>
      <c r="CF214" s="214"/>
      <c r="CG214" s="214"/>
      <c r="CH214" s="214"/>
      <c r="CI214" s="214"/>
      <c r="CJ214" s="214"/>
      <c r="CK214" s="214"/>
      <c r="CL214" s="214"/>
      <c r="CM214" s="214"/>
      <c r="CN214" s="214"/>
      <c r="CO214" s="214"/>
      <c r="CP214" s="214"/>
      <c r="CQ214" s="214"/>
      <c r="CR214" s="214"/>
      <c r="CS214" s="214"/>
      <c r="CT214" s="214"/>
      <c r="CU214" s="214"/>
      <c r="CV214" s="214"/>
      <c r="CW214" s="214"/>
      <c r="CX214" s="214"/>
      <c r="CY214" s="214"/>
      <c r="CZ214" s="214"/>
      <c r="DA214" s="214"/>
      <c r="DB214" s="214"/>
      <c r="DC214" s="214"/>
      <c r="DD214" s="214"/>
      <c r="DE214" s="214"/>
      <c r="DF214" s="214"/>
      <c r="DG214" s="214"/>
      <c r="DH214" s="214"/>
      <c r="DI214" s="214"/>
      <c r="DJ214" s="214"/>
      <c r="DK214" s="214"/>
      <c r="DL214" s="214"/>
      <c r="DM214" s="214"/>
      <c r="DN214" s="214"/>
      <c r="DO214" s="214"/>
      <c r="DP214" s="214"/>
      <c r="DQ214" s="214"/>
      <c r="DR214" s="214"/>
      <c r="DS214" s="214"/>
      <c r="DT214" s="214"/>
      <c r="DU214" s="214"/>
      <c r="DV214" s="214"/>
      <c r="DW214" s="214"/>
      <c r="DX214" s="214"/>
      <c r="DY214" s="214"/>
      <c r="DZ214" s="214"/>
      <c r="EA214" s="214"/>
      <c r="EB214" s="214"/>
      <c r="EC214" s="214"/>
    </row>
    <row r="215" spans="1:133" s="66" customFormat="1" hidden="1" x14ac:dyDescent="0.2">
      <c r="A215" s="208">
        <v>7937</v>
      </c>
      <c r="B215" s="209">
        <v>607</v>
      </c>
      <c r="C215" s="210" t="s">
        <v>344</v>
      </c>
      <c r="D215" s="211">
        <v>0</v>
      </c>
      <c r="E215" s="211">
        <v>0</v>
      </c>
      <c r="F215" s="211">
        <f t="shared" si="20"/>
        <v>0</v>
      </c>
      <c r="G215" s="211">
        <v>0</v>
      </c>
      <c r="H215" s="211">
        <v>0</v>
      </c>
      <c r="I215" s="211">
        <f t="shared" si="21"/>
        <v>0</v>
      </c>
      <c r="J215" s="211"/>
      <c r="K215" s="212"/>
      <c r="L215" s="211">
        <f t="shared" si="18"/>
        <v>0</v>
      </c>
      <c r="M215" s="211"/>
      <c r="N215" s="211">
        <f t="shared" si="22"/>
        <v>0</v>
      </c>
      <c r="O215" s="211">
        <f t="shared" si="19"/>
        <v>0</v>
      </c>
      <c r="P215" s="211">
        <f t="shared" si="23"/>
        <v>0</v>
      </c>
      <c r="Q215" s="213"/>
      <c r="R215" s="214"/>
      <c r="S215" s="214"/>
      <c r="T215" s="214"/>
      <c r="U215" s="214"/>
      <c r="V215" s="214"/>
      <c r="W215" s="214"/>
      <c r="X215" s="214"/>
      <c r="Y215" s="214"/>
      <c r="Z215" s="214"/>
      <c r="AA215" s="214"/>
      <c r="AB215" s="214"/>
      <c r="AC215" s="214"/>
      <c r="AD215" s="214"/>
      <c r="AE215" s="214"/>
      <c r="AF215" s="214"/>
      <c r="AG215" s="214"/>
      <c r="AH215" s="214"/>
      <c r="AI215" s="214"/>
      <c r="AJ215" s="214"/>
      <c r="AK215" s="214"/>
      <c r="AL215" s="214"/>
      <c r="AM215" s="214"/>
      <c r="AN215" s="214"/>
      <c r="AO215" s="214"/>
      <c r="AP215" s="214"/>
      <c r="AQ215" s="214"/>
      <c r="AR215" s="214"/>
      <c r="AS215" s="214"/>
      <c r="AT215" s="214"/>
      <c r="AU215" s="214"/>
      <c r="AV215" s="214"/>
      <c r="AW215" s="214"/>
      <c r="AX215" s="214"/>
      <c r="AY215" s="214"/>
      <c r="AZ215" s="214"/>
      <c r="BA215" s="214"/>
      <c r="BB215" s="214"/>
      <c r="BC215" s="214"/>
      <c r="BD215" s="214"/>
      <c r="BE215" s="214"/>
      <c r="BF215" s="214"/>
      <c r="BG215" s="214"/>
      <c r="BH215" s="214"/>
      <c r="BI215" s="214"/>
      <c r="BJ215" s="214"/>
      <c r="BK215" s="214"/>
      <c r="BL215" s="214"/>
      <c r="BM215" s="214"/>
      <c r="BN215" s="214"/>
      <c r="BO215" s="214"/>
      <c r="BP215" s="214"/>
      <c r="BQ215" s="214"/>
      <c r="BR215" s="214"/>
      <c r="BS215" s="214"/>
      <c r="BT215" s="214"/>
      <c r="BU215" s="214"/>
      <c r="BV215" s="214"/>
      <c r="BW215" s="214"/>
      <c r="BX215" s="214"/>
      <c r="BY215" s="214"/>
      <c r="BZ215" s="214"/>
      <c r="CA215" s="214"/>
      <c r="CB215" s="214"/>
      <c r="CC215" s="214"/>
      <c r="CD215" s="214"/>
      <c r="CE215" s="214"/>
      <c r="CF215" s="214"/>
      <c r="CG215" s="214"/>
      <c r="CH215" s="214"/>
      <c r="CI215" s="214"/>
      <c r="CJ215" s="214"/>
      <c r="CK215" s="214"/>
      <c r="CL215" s="214"/>
      <c r="CM215" s="214"/>
      <c r="CN215" s="214"/>
      <c r="CO215" s="214"/>
      <c r="CP215" s="214"/>
      <c r="CQ215" s="214"/>
      <c r="CR215" s="214"/>
      <c r="CS215" s="214"/>
      <c r="CT215" s="214"/>
      <c r="CU215" s="214"/>
      <c r="CV215" s="214"/>
      <c r="CW215" s="214"/>
      <c r="CX215" s="214"/>
      <c r="CY215" s="214"/>
      <c r="CZ215" s="214"/>
      <c r="DA215" s="214"/>
      <c r="DB215" s="214"/>
      <c r="DC215" s="214"/>
      <c r="DD215" s="214"/>
      <c r="DE215" s="214"/>
      <c r="DF215" s="214"/>
      <c r="DG215" s="214"/>
      <c r="DH215" s="214"/>
      <c r="DI215" s="214"/>
      <c r="DJ215" s="214"/>
      <c r="DK215" s="214"/>
      <c r="DL215" s="214"/>
      <c r="DM215" s="214"/>
      <c r="DN215" s="214"/>
      <c r="DO215" s="214"/>
      <c r="DP215" s="214"/>
      <c r="DQ215" s="214"/>
      <c r="DR215" s="214"/>
      <c r="DS215" s="214"/>
      <c r="DT215" s="214"/>
      <c r="DU215" s="214"/>
      <c r="DV215" s="214"/>
      <c r="DW215" s="214"/>
      <c r="DX215" s="214"/>
      <c r="DY215" s="214"/>
      <c r="DZ215" s="214"/>
      <c r="EA215" s="214"/>
      <c r="EB215" s="214"/>
      <c r="EC215" s="214"/>
    </row>
    <row r="216" spans="1:133" s="66" customFormat="1" hidden="1" x14ac:dyDescent="0.2">
      <c r="A216" s="208">
        <v>7937</v>
      </c>
      <c r="B216" s="209">
        <v>608</v>
      </c>
      <c r="C216" s="210" t="s">
        <v>345</v>
      </c>
      <c r="D216" s="211">
        <v>0</v>
      </c>
      <c r="E216" s="211">
        <v>0</v>
      </c>
      <c r="F216" s="211">
        <f t="shared" si="20"/>
        <v>0</v>
      </c>
      <c r="G216" s="211">
        <v>0</v>
      </c>
      <c r="H216" s="211">
        <v>0</v>
      </c>
      <c r="I216" s="211">
        <f t="shared" si="21"/>
        <v>0</v>
      </c>
      <c r="J216" s="211"/>
      <c r="K216" s="212"/>
      <c r="L216" s="211">
        <f t="shared" si="18"/>
        <v>0</v>
      </c>
      <c r="M216" s="211"/>
      <c r="N216" s="211">
        <f t="shared" si="22"/>
        <v>0</v>
      </c>
      <c r="O216" s="211">
        <f t="shared" si="19"/>
        <v>0</v>
      </c>
      <c r="P216" s="211">
        <f t="shared" si="23"/>
        <v>0</v>
      </c>
      <c r="Q216" s="213"/>
      <c r="R216" s="214"/>
      <c r="S216" s="214"/>
      <c r="T216" s="214"/>
      <c r="U216" s="214"/>
      <c r="V216" s="214"/>
      <c r="W216" s="214"/>
      <c r="X216" s="214"/>
      <c r="Y216" s="214"/>
      <c r="Z216" s="214"/>
      <c r="AA216" s="214"/>
      <c r="AB216" s="214"/>
      <c r="AC216" s="214"/>
      <c r="AD216" s="214"/>
      <c r="AE216" s="214"/>
      <c r="AF216" s="214"/>
      <c r="AG216" s="214"/>
      <c r="AH216" s="214"/>
      <c r="AI216" s="214"/>
      <c r="AJ216" s="214"/>
      <c r="AK216" s="214"/>
      <c r="AL216" s="214"/>
      <c r="AM216" s="214"/>
      <c r="AN216" s="214"/>
      <c r="AO216" s="214"/>
      <c r="AP216" s="214"/>
      <c r="AQ216" s="214"/>
      <c r="AR216" s="214"/>
      <c r="AS216" s="214"/>
      <c r="AT216" s="214"/>
      <c r="AU216" s="214"/>
      <c r="AV216" s="214"/>
      <c r="AW216" s="214"/>
      <c r="AX216" s="214"/>
      <c r="AY216" s="214"/>
      <c r="AZ216" s="214"/>
      <c r="BA216" s="214"/>
      <c r="BB216" s="214"/>
      <c r="BC216" s="214"/>
      <c r="BD216" s="214"/>
      <c r="BE216" s="214"/>
      <c r="BF216" s="214"/>
      <c r="BG216" s="214"/>
      <c r="BH216" s="214"/>
      <c r="BI216" s="214"/>
      <c r="BJ216" s="214"/>
      <c r="BK216" s="214"/>
      <c r="BL216" s="214"/>
      <c r="BM216" s="214"/>
      <c r="BN216" s="214"/>
      <c r="BO216" s="214"/>
      <c r="BP216" s="214"/>
      <c r="BQ216" s="214"/>
      <c r="BR216" s="214"/>
      <c r="BS216" s="214"/>
      <c r="BT216" s="214"/>
      <c r="BU216" s="214"/>
      <c r="BV216" s="214"/>
      <c r="BW216" s="214"/>
      <c r="BX216" s="214"/>
      <c r="BY216" s="214"/>
      <c r="BZ216" s="214"/>
      <c r="CA216" s="214"/>
      <c r="CB216" s="214"/>
      <c r="CC216" s="214"/>
      <c r="CD216" s="214"/>
      <c r="CE216" s="214"/>
      <c r="CF216" s="214"/>
      <c r="CG216" s="214"/>
      <c r="CH216" s="214"/>
      <c r="CI216" s="214"/>
      <c r="CJ216" s="214"/>
      <c r="CK216" s="214"/>
      <c r="CL216" s="214"/>
      <c r="CM216" s="214"/>
      <c r="CN216" s="214"/>
      <c r="CO216" s="214"/>
      <c r="CP216" s="214"/>
      <c r="CQ216" s="214"/>
      <c r="CR216" s="214"/>
      <c r="CS216" s="214"/>
      <c r="CT216" s="214"/>
      <c r="CU216" s="214"/>
      <c r="CV216" s="214"/>
      <c r="CW216" s="214"/>
      <c r="CX216" s="214"/>
      <c r="CY216" s="214"/>
      <c r="CZ216" s="214"/>
      <c r="DA216" s="214"/>
      <c r="DB216" s="214"/>
      <c r="DC216" s="214"/>
      <c r="DD216" s="214"/>
      <c r="DE216" s="214"/>
      <c r="DF216" s="214"/>
      <c r="DG216" s="214"/>
      <c r="DH216" s="214"/>
      <c r="DI216" s="214"/>
      <c r="DJ216" s="214"/>
      <c r="DK216" s="214"/>
      <c r="DL216" s="214"/>
      <c r="DM216" s="214"/>
      <c r="DN216" s="214"/>
      <c r="DO216" s="214"/>
      <c r="DP216" s="214"/>
      <c r="DQ216" s="214"/>
      <c r="DR216" s="214"/>
      <c r="DS216" s="214"/>
      <c r="DT216" s="214"/>
      <c r="DU216" s="214"/>
      <c r="DV216" s="214"/>
      <c r="DW216" s="214"/>
      <c r="DX216" s="214"/>
      <c r="DY216" s="214"/>
      <c r="DZ216" s="214"/>
      <c r="EA216" s="214"/>
      <c r="EB216" s="214"/>
      <c r="EC216" s="214"/>
    </row>
    <row r="217" spans="1:133" s="66" customFormat="1" hidden="1" x14ac:dyDescent="0.2">
      <c r="A217" s="208">
        <v>7937</v>
      </c>
      <c r="B217" s="209">
        <v>609</v>
      </c>
      <c r="C217" s="210" t="s">
        <v>346</v>
      </c>
      <c r="D217" s="211">
        <v>0</v>
      </c>
      <c r="E217" s="211">
        <v>0</v>
      </c>
      <c r="F217" s="211">
        <f t="shared" si="20"/>
        <v>0</v>
      </c>
      <c r="G217" s="211">
        <v>0</v>
      </c>
      <c r="H217" s="211">
        <v>0</v>
      </c>
      <c r="I217" s="211">
        <f t="shared" si="21"/>
        <v>0</v>
      </c>
      <c r="J217" s="211"/>
      <c r="K217" s="212"/>
      <c r="L217" s="211">
        <f t="shared" si="18"/>
        <v>0</v>
      </c>
      <c r="M217" s="211"/>
      <c r="N217" s="211">
        <f t="shared" si="22"/>
        <v>0</v>
      </c>
      <c r="O217" s="211">
        <f t="shared" si="19"/>
        <v>0</v>
      </c>
      <c r="P217" s="211">
        <f t="shared" si="23"/>
        <v>0</v>
      </c>
      <c r="Q217" s="213"/>
      <c r="R217" s="214"/>
      <c r="S217" s="214"/>
      <c r="T217" s="214"/>
      <c r="U217" s="214"/>
      <c r="V217" s="214"/>
      <c r="W217" s="214"/>
      <c r="X217" s="214"/>
      <c r="Y217" s="214"/>
      <c r="Z217" s="214"/>
      <c r="AA217" s="214"/>
      <c r="AB217" s="214"/>
      <c r="AC217" s="214"/>
      <c r="AD217" s="214"/>
      <c r="AE217" s="214"/>
      <c r="AF217" s="214"/>
      <c r="AG217" s="214"/>
      <c r="AH217" s="214"/>
      <c r="AI217" s="214"/>
      <c r="AJ217" s="214"/>
      <c r="AK217" s="214"/>
      <c r="AL217" s="214"/>
      <c r="AM217" s="214"/>
      <c r="AN217" s="214"/>
      <c r="AO217" s="214"/>
      <c r="AP217" s="214"/>
      <c r="AQ217" s="214"/>
      <c r="AR217" s="214"/>
      <c r="AS217" s="214"/>
      <c r="AT217" s="214"/>
      <c r="AU217" s="214"/>
      <c r="AV217" s="214"/>
      <c r="AW217" s="214"/>
      <c r="AX217" s="214"/>
      <c r="AY217" s="214"/>
      <c r="AZ217" s="214"/>
      <c r="BA217" s="214"/>
      <c r="BB217" s="214"/>
      <c r="BC217" s="214"/>
      <c r="BD217" s="214"/>
      <c r="BE217" s="214"/>
      <c r="BF217" s="214"/>
      <c r="BG217" s="214"/>
      <c r="BH217" s="214"/>
      <c r="BI217" s="214"/>
      <c r="BJ217" s="214"/>
      <c r="BK217" s="214"/>
      <c r="BL217" s="214"/>
      <c r="BM217" s="214"/>
      <c r="BN217" s="214"/>
      <c r="BO217" s="214"/>
      <c r="BP217" s="214"/>
      <c r="BQ217" s="214"/>
      <c r="BR217" s="214"/>
      <c r="BS217" s="214"/>
      <c r="BT217" s="214"/>
      <c r="BU217" s="214"/>
      <c r="BV217" s="214"/>
      <c r="BW217" s="214"/>
      <c r="BX217" s="214"/>
      <c r="BY217" s="214"/>
      <c r="BZ217" s="214"/>
      <c r="CA217" s="214"/>
      <c r="CB217" s="214"/>
      <c r="CC217" s="214"/>
      <c r="CD217" s="214"/>
      <c r="CE217" s="214"/>
      <c r="CF217" s="214"/>
      <c r="CG217" s="214"/>
      <c r="CH217" s="214"/>
      <c r="CI217" s="214"/>
      <c r="CJ217" s="214"/>
      <c r="CK217" s="214"/>
      <c r="CL217" s="214"/>
      <c r="CM217" s="214"/>
      <c r="CN217" s="214"/>
      <c r="CO217" s="214"/>
      <c r="CP217" s="214"/>
      <c r="CQ217" s="214"/>
      <c r="CR217" s="214"/>
      <c r="CS217" s="214"/>
      <c r="CT217" s="214"/>
      <c r="CU217" s="214"/>
      <c r="CV217" s="214"/>
      <c r="CW217" s="214"/>
      <c r="CX217" s="214"/>
      <c r="CY217" s="214"/>
      <c r="CZ217" s="214"/>
      <c r="DA217" s="214"/>
      <c r="DB217" s="214"/>
      <c r="DC217" s="214"/>
      <c r="DD217" s="214"/>
      <c r="DE217" s="214"/>
      <c r="DF217" s="214"/>
      <c r="DG217" s="214"/>
      <c r="DH217" s="214"/>
      <c r="DI217" s="214"/>
      <c r="DJ217" s="214"/>
      <c r="DK217" s="214"/>
      <c r="DL217" s="214"/>
      <c r="DM217" s="214"/>
      <c r="DN217" s="214"/>
      <c r="DO217" s="214"/>
      <c r="DP217" s="214"/>
      <c r="DQ217" s="214"/>
      <c r="DR217" s="214"/>
      <c r="DS217" s="214"/>
      <c r="DT217" s="214"/>
      <c r="DU217" s="214"/>
      <c r="DV217" s="214"/>
      <c r="DW217" s="214"/>
      <c r="DX217" s="214"/>
      <c r="DY217" s="214"/>
      <c r="DZ217" s="214"/>
      <c r="EA217" s="214"/>
      <c r="EB217" s="214"/>
      <c r="EC217" s="214"/>
    </row>
    <row r="218" spans="1:133" s="66" customFormat="1" hidden="1" x14ac:dyDescent="0.2">
      <c r="A218" s="208">
        <v>7937</v>
      </c>
      <c r="B218" s="209">
        <v>610</v>
      </c>
      <c r="C218" s="210" t="s">
        <v>347</v>
      </c>
      <c r="D218" s="211">
        <v>0</v>
      </c>
      <c r="E218" s="211">
        <v>0</v>
      </c>
      <c r="F218" s="211">
        <f t="shared" si="20"/>
        <v>0</v>
      </c>
      <c r="G218" s="211">
        <v>0</v>
      </c>
      <c r="H218" s="211">
        <v>0</v>
      </c>
      <c r="I218" s="211">
        <f t="shared" si="21"/>
        <v>0</v>
      </c>
      <c r="J218" s="211"/>
      <c r="K218" s="212"/>
      <c r="L218" s="211">
        <f t="shared" si="18"/>
        <v>0</v>
      </c>
      <c r="M218" s="211"/>
      <c r="N218" s="211">
        <f t="shared" si="22"/>
        <v>0</v>
      </c>
      <c r="O218" s="211">
        <f t="shared" si="19"/>
        <v>0</v>
      </c>
      <c r="P218" s="211">
        <f t="shared" si="23"/>
        <v>0</v>
      </c>
      <c r="Q218" s="213"/>
      <c r="R218" s="214"/>
      <c r="S218" s="214"/>
      <c r="T218" s="214"/>
      <c r="U218" s="214"/>
      <c r="V218" s="214"/>
      <c r="W218" s="214"/>
      <c r="X218" s="214"/>
      <c r="Y218" s="214"/>
      <c r="Z218" s="214"/>
      <c r="AA218" s="214"/>
      <c r="AB218" s="214"/>
      <c r="AC218" s="214"/>
      <c r="AD218" s="214"/>
      <c r="AE218" s="214"/>
      <c r="AF218" s="214"/>
      <c r="AG218" s="214"/>
      <c r="AH218" s="214"/>
      <c r="AI218" s="214"/>
      <c r="AJ218" s="214"/>
      <c r="AK218" s="214"/>
      <c r="AL218" s="214"/>
      <c r="AM218" s="214"/>
      <c r="AN218" s="214"/>
      <c r="AO218" s="214"/>
      <c r="AP218" s="214"/>
      <c r="AQ218" s="214"/>
      <c r="AR218" s="214"/>
      <c r="AS218" s="214"/>
      <c r="AT218" s="214"/>
      <c r="AU218" s="214"/>
      <c r="AV218" s="214"/>
      <c r="AW218" s="214"/>
      <c r="AX218" s="214"/>
      <c r="AY218" s="214"/>
      <c r="AZ218" s="214"/>
      <c r="BA218" s="214"/>
      <c r="BB218" s="214"/>
      <c r="BC218" s="214"/>
      <c r="BD218" s="214"/>
      <c r="BE218" s="214"/>
      <c r="BF218" s="214"/>
      <c r="BG218" s="214"/>
      <c r="BH218" s="214"/>
      <c r="BI218" s="214"/>
      <c r="BJ218" s="214"/>
      <c r="BK218" s="214"/>
      <c r="BL218" s="214"/>
      <c r="BM218" s="214"/>
      <c r="BN218" s="214"/>
      <c r="BO218" s="214"/>
      <c r="BP218" s="214"/>
      <c r="BQ218" s="214"/>
      <c r="BR218" s="214"/>
      <c r="BS218" s="214"/>
      <c r="BT218" s="214"/>
      <c r="BU218" s="214"/>
      <c r="BV218" s="214"/>
      <c r="BW218" s="214"/>
      <c r="BX218" s="214"/>
      <c r="BY218" s="214"/>
      <c r="BZ218" s="214"/>
      <c r="CA218" s="214"/>
      <c r="CB218" s="214"/>
      <c r="CC218" s="214"/>
      <c r="CD218" s="214"/>
      <c r="CE218" s="214"/>
      <c r="CF218" s="214"/>
      <c r="CG218" s="214"/>
      <c r="CH218" s="214"/>
      <c r="CI218" s="214"/>
      <c r="CJ218" s="214"/>
      <c r="CK218" s="214"/>
      <c r="CL218" s="214"/>
      <c r="CM218" s="214"/>
      <c r="CN218" s="214"/>
      <c r="CO218" s="214"/>
      <c r="CP218" s="214"/>
      <c r="CQ218" s="214"/>
      <c r="CR218" s="214"/>
      <c r="CS218" s="214"/>
      <c r="CT218" s="214"/>
      <c r="CU218" s="214"/>
      <c r="CV218" s="214"/>
      <c r="CW218" s="214"/>
      <c r="CX218" s="214"/>
      <c r="CY218" s="214"/>
      <c r="CZ218" s="214"/>
      <c r="DA218" s="214"/>
      <c r="DB218" s="214"/>
      <c r="DC218" s="214"/>
      <c r="DD218" s="214"/>
      <c r="DE218" s="214"/>
      <c r="DF218" s="214"/>
      <c r="DG218" s="214"/>
      <c r="DH218" s="214"/>
      <c r="DI218" s="214"/>
      <c r="DJ218" s="214"/>
      <c r="DK218" s="214"/>
      <c r="DL218" s="214"/>
      <c r="DM218" s="214"/>
      <c r="DN218" s="214"/>
      <c r="DO218" s="214"/>
      <c r="DP218" s="214"/>
      <c r="DQ218" s="214"/>
      <c r="DR218" s="214"/>
      <c r="DS218" s="214"/>
      <c r="DT218" s="214"/>
      <c r="DU218" s="214"/>
      <c r="DV218" s="214"/>
      <c r="DW218" s="214"/>
      <c r="DX218" s="214"/>
      <c r="DY218" s="214"/>
      <c r="DZ218" s="214"/>
      <c r="EA218" s="214"/>
      <c r="EB218" s="214"/>
      <c r="EC218" s="214"/>
    </row>
    <row r="219" spans="1:133" s="66" customFormat="1" hidden="1" x14ac:dyDescent="0.2">
      <c r="A219" s="208">
        <v>7937</v>
      </c>
      <c r="B219" s="209">
        <v>611</v>
      </c>
      <c r="C219" s="210" t="s">
        <v>348</v>
      </c>
      <c r="D219" s="211">
        <v>0</v>
      </c>
      <c r="E219" s="211">
        <v>0</v>
      </c>
      <c r="F219" s="211">
        <f t="shared" si="20"/>
        <v>0</v>
      </c>
      <c r="G219" s="211">
        <v>0</v>
      </c>
      <c r="H219" s="211">
        <v>0</v>
      </c>
      <c r="I219" s="211">
        <f t="shared" si="21"/>
        <v>0</v>
      </c>
      <c r="J219" s="211"/>
      <c r="K219" s="212"/>
      <c r="L219" s="211">
        <f t="shared" si="18"/>
        <v>0</v>
      </c>
      <c r="M219" s="211"/>
      <c r="N219" s="211">
        <f t="shared" si="22"/>
        <v>0</v>
      </c>
      <c r="O219" s="211">
        <f t="shared" si="19"/>
        <v>0</v>
      </c>
      <c r="P219" s="211">
        <f t="shared" si="23"/>
        <v>0</v>
      </c>
      <c r="Q219" s="213"/>
      <c r="R219" s="214"/>
      <c r="S219" s="214"/>
      <c r="T219" s="214"/>
      <c r="U219" s="214"/>
      <c r="V219" s="214"/>
      <c r="W219" s="214"/>
      <c r="X219" s="214"/>
      <c r="Y219" s="214"/>
      <c r="Z219" s="214"/>
      <c r="AA219" s="214"/>
      <c r="AB219" s="214"/>
      <c r="AC219" s="214"/>
      <c r="AD219" s="214"/>
      <c r="AE219" s="214"/>
      <c r="AF219" s="214"/>
      <c r="AG219" s="214"/>
      <c r="AH219" s="214"/>
      <c r="AI219" s="214"/>
      <c r="AJ219" s="214"/>
      <c r="AK219" s="214"/>
      <c r="AL219" s="214"/>
      <c r="AM219" s="214"/>
      <c r="AN219" s="214"/>
      <c r="AO219" s="214"/>
      <c r="AP219" s="214"/>
      <c r="AQ219" s="214"/>
      <c r="AR219" s="214"/>
      <c r="AS219" s="214"/>
      <c r="AT219" s="214"/>
      <c r="AU219" s="214"/>
      <c r="AV219" s="214"/>
      <c r="AW219" s="214"/>
      <c r="AX219" s="214"/>
      <c r="AY219" s="214"/>
      <c r="AZ219" s="214"/>
      <c r="BA219" s="214"/>
      <c r="BB219" s="214"/>
      <c r="BC219" s="214"/>
      <c r="BD219" s="214"/>
      <c r="BE219" s="214"/>
      <c r="BF219" s="214"/>
      <c r="BG219" s="214"/>
      <c r="BH219" s="214"/>
      <c r="BI219" s="214"/>
      <c r="BJ219" s="214"/>
      <c r="BK219" s="214"/>
      <c r="BL219" s="214"/>
      <c r="BM219" s="214"/>
      <c r="BN219" s="214"/>
      <c r="BO219" s="214"/>
      <c r="BP219" s="214"/>
      <c r="BQ219" s="214"/>
      <c r="BR219" s="214"/>
      <c r="BS219" s="214"/>
      <c r="BT219" s="214"/>
      <c r="BU219" s="214"/>
      <c r="BV219" s="214"/>
      <c r="BW219" s="214"/>
      <c r="BX219" s="214"/>
      <c r="BY219" s="214"/>
      <c r="BZ219" s="214"/>
      <c r="CA219" s="214"/>
      <c r="CB219" s="214"/>
      <c r="CC219" s="214"/>
      <c r="CD219" s="214"/>
      <c r="CE219" s="214"/>
      <c r="CF219" s="214"/>
      <c r="CG219" s="214"/>
      <c r="CH219" s="214"/>
      <c r="CI219" s="214"/>
      <c r="CJ219" s="214"/>
      <c r="CK219" s="214"/>
      <c r="CL219" s="214"/>
      <c r="CM219" s="214"/>
      <c r="CN219" s="214"/>
      <c r="CO219" s="214"/>
      <c r="CP219" s="214"/>
      <c r="CQ219" s="214"/>
      <c r="CR219" s="214"/>
      <c r="CS219" s="214"/>
      <c r="CT219" s="214"/>
      <c r="CU219" s="214"/>
      <c r="CV219" s="214"/>
      <c r="CW219" s="214"/>
      <c r="CX219" s="214"/>
      <c r="CY219" s="214"/>
      <c r="CZ219" s="214"/>
      <c r="DA219" s="214"/>
      <c r="DB219" s="214"/>
      <c r="DC219" s="214"/>
      <c r="DD219" s="214"/>
      <c r="DE219" s="214"/>
      <c r="DF219" s="214"/>
      <c r="DG219" s="214"/>
      <c r="DH219" s="214"/>
      <c r="DI219" s="214"/>
      <c r="DJ219" s="214"/>
      <c r="DK219" s="214"/>
      <c r="DL219" s="214"/>
      <c r="DM219" s="214"/>
      <c r="DN219" s="214"/>
      <c r="DO219" s="214"/>
      <c r="DP219" s="214"/>
      <c r="DQ219" s="214"/>
      <c r="DR219" s="214"/>
      <c r="DS219" s="214"/>
      <c r="DT219" s="214"/>
      <c r="DU219" s="214"/>
      <c r="DV219" s="214"/>
      <c r="DW219" s="214"/>
      <c r="DX219" s="214"/>
      <c r="DY219" s="214"/>
      <c r="DZ219" s="214"/>
      <c r="EA219" s="214"/>
      <c r="EB219" s="214"/>
      <c r="EC219" s="214"/>
    </row>
    <row r="220" spans="1:133" s="66" customFormat="1" hidden="1" x14ac:dyDescent="0.2">
      <c r="A220" s="208">
        <v>7937</v>
      </c>
      <c r="B220" s="209">
        <v>612</v>
      </c>
      <c r="C220" s="210" t="s">
        <v>349</v>
      </c>
      <c r="D220" s="211">
        <v>0</v>
      </c>
      <c r="E220" s="211">
        <v>0</v>
      </c>
      <c r="F220" s="211">
        <f t="shared" si="20"/>
        <v>0</v>
      </c>
      <c r="G220" s="211">
        <v>0</v>
      </c>
      <c r="H220" s="211">
        <v>0</v>
      </c>
      <c r="I220" s="211">
        <f t="shared" si="21"/>
        <v>0</v>
      </c>
      <c r="J220" s="211"/>
      <c r="K220" s="212"/>
      <c r="L220" s="211">
        <f t="shared" si="18"/>
        <v>0</v>
      </c>
      <c r="M220" s="211"/>
      <c r="N220" s="211">
        <f t="shared" si="22"/>
        <v>0</v>
      </c>
      <c r="O220" s="211">
        <f t="shared" si="19"/>
        <v>0</v>
      </c>
      <c r="P220" s="211">
        <f t="shared" si="23"/>
        <v>0</v>
      </c>
      <c r="Q220" s="213"/>
      <c r="R220" s="214"/>
      <c r="S220" s="214"/>
      <c r="T220" s="214"/>
      <c r="U220" s="214"/>
      <c r="V220" s="214"/>
      <c r="W220" s="214"/>
      <c r="X220" s="214"/>
      <c r="Y220" s="214"/>
      <c r="Z220" s="214"/>
      <c r="AA220" s="214"/>
      <c r="AB220" s="214"/>
      <c r="AC220" s="214"/>
      <c r="AD220" s="214"/>
      <c r="AE220" s="214"/>
      <c r="AF220" s="214"/>
      <c r="AG220" s="214"/>
      <c r="AH220" s="214"/>
      <c r="AI220" s="214"/>
      <c r="AJ220" s="214"/>
      <c r="AK220" s="214"/>
      <c r="AL220" s="214"/>
      <c r="AM220" s="214"/>
      <c r="AN220" s="214"/>
      <c r="AO220" s="214"/>
      <c r="AP220" s="214"/>
      <c r="AQ220" s="214"/>
      <c r="AR220" s="214"/>
      <c r="AS220" s="214"/>
      <c r="AT220" s="214"/>
      <c r="AU220" s="214"/>
      <c r="AV220" s="214"/>
      <c r="AW220" s="214"/>
      <c r="AX220" s="214"/>
      <c r="AY220" s="214"/>
      <c r="AZ220" s="214"/>
      <c r="BA220" s="214"/>
      <c r="BB220" s="214"/>
      <c r="BC220" s="214"/>
      <c r="BD220" s="214"/>
      <c r="BE220" s="214"/>
      <c r="BF220" s="214"/>
      <c r="BG220" s="214"/>
      <c r="BH220" s="214"/>
      <c r="BI220" s="214"/>
      <c r="BJ220" s="214"/>
      <c r="BK220" s="214"/>
      <c r="BL220" s="214"/>
      <c r="BM220" s="214"/>
      <c r="BN220" s="214"/>
      <c r="BO220" s="214"/>
      <c r="BP220" s="214"/>
      <c r="BQ220" s="214"/>
      <c r="BR220" s="214"/>
      <c r="BS220" s="214"/>
      <c r="BT220" s="214"/>
      <c r="BU220" s="214"/>
      <c r="BV220" s="214"/>
      <c r="BW220" s="214"/>
      <c r="BX220" s="214"/>
      <c r="BY220" s="214"/>
      <c r="BZ220" s="214"/>
      <c r="CA220" s="214"/>
      <c r="CB220" s="214"/>
      <c r="CC220" s="214"/>
      <c r="CD220" s="214"/>
      <c r="CE220" s="214"/>
      <c r="CF220" s="214"/>
      <c r="CG220" s="214"/>
      <c r="CH220" s="214"/>
      <c r="CI220" s="214"/>
      <c r="CJ220" s="214"/>
      <c r="CK220" s="214"/>
      <c r="CL220" s="214"/>
      <c r="CM220" s="214"/>
      <c r="CN220" s="214"/>
      <c r="CO220" s="214"/>
      <c r="CP220" s="214"/>
      <c r="CQ220" s="214"/>
      <c r="CR220" s="214"/>
      <c r="CS220" s="214"/>
      <c r="CT220" s="214"/>
      <c r="CU220" s="214"/>
      <c r="CV220" s="214"/>
      <c r="CW220" s="214"/>
      <c r="CX220" s="214"/>
      <c r="CY220" s="214"/>
      <c r="CZ220" s="214"/>
      <c r="DA220" s="214"/>
      <c r="DB220" s="214"/>
      <c r="DC220" s="214"/>
      <c r="DD220" s="214"/>
      <c r="DE220" s="214"/>
      <c r="DF220" s="214"/>
      <c r="DG220" s="214"/>
      <c r="DH220" s="214"/>
      <c r="DI220" s="214"/>
      <c r="DJ220" s="214"/>
      <c r="DK220" s="214"/>
      <c r="DL220" s="214"/>
      <c r="DM220" s="214"/>
      <c r="DN220" s="214"/>
      <c r="DO220" s="214"/>
      <c r="DP220" s="214"/>
      <c r="DQ220" s="214"/>
      <c r="DR220" s="214"/>
      <c r="DS220" s="214"/>
      <c r="DT220" s="214"/>
      <c r="DU220" s="214"/>
      <c r="DV220" s="214"/>
      <c r="DW220" s="214"/>
      <c r="DX220" s="214"/>
      <c r="DY220" s="214"/>
      <c r="DZ220" s="214"/>
      <c r="EA220" s="214"/>
      <c r="EB220" s="214"/>
      <c r="EC220" s="214"/>
    </row>
    <row r="221" spans="1:133" s="66" customFormat="1" hidden="1" x14ac:dyDescent="0.2">
      <c r="A221" s="208">
        <v>7937</v>
      </c>
      <c r="B221" s="209">
        <v>617</v>
      </c>
      <c r="C221" s="210" t="s">
        <v>350</v>
      </c>
      <c r="D221" s="211">
        <v>0</v>
      </c>
      <c r="E221" s="211">
        <v>0</v>
      </c>
      <c r="F221" s="211">
        <f t="shared" si="20"/>
        <v>0</v>
      </c>
      <c r="G221" s="211">
        <v>0</v>
      </c>
      <c r="H221" s="211">
        <v>0</v>
      </c>
      <c r="I221" s="211">
        <f t="shared" si="21"/>
        <v>0</v>
      </c>
      <c r="J221" s="211"/>
      <c r="K221" s="212"/>
      <c r="L221" s="211">
        <f t="shared" si="18"/>
        <v>0</v>
      </c>
      <c r="M221" s="211"/>
      <c r="N221" s="211">
        <f t="shared" si="22"/>
        <v>0</v>
      </c>
      <c r="O221" s="211">
        <f t="shared" si="19"/>
        <v>0</v>
      </c>
      <c r="P221" s="211">
        <f t="shared" si="23"/>
        <v>0</v>
      </c>
      <c r="Q221" s="213"/>
      <c r="R221" s="214"/>
      <c r="S221" s="214"/>
      <c r="T221" s="214"/>
      <c r="U221" s="214"/>
      <c r="V221" s="214"/>
      <c r="W221" s="214"/>
      <c r="X221" s="214"/>
      <c r="Y221" s="214"/>
      <c r="Z221" s="214"/>
      <c r="AA221" s="214"/>
      <c r="AB221" s="214"/>
      <c r="AC221" s="214"/>
      <c r="AD221" s="214"/>
      <c r="AE221" s="214"/>
      <c r="AF221" s="214"/>
      <c r="AG221" s="214"/>
      <c r="AH221" s="214"/>
      <c r="AI221" s="214"/>
      <c r="AJ221" s="214"/>
      <c r="AK221" s="214"/>
      <c r="AL221" s="214"/>
      <c r="AM221" s="214"/>
      <c r="AN221" s="214"/>
      <c r="AO221" s="214"/>
      <c r="AP221" s="214"/>
      <c r="AQ221" s="214"/>
      <c r="AR221" s="214"/>
      <c r="AS221" s="214"/>
      <c r="AT221" s="214"/>
      <c r="AU221" s="214"/>
      <c r="AV221" s="214"/>
      <c r="AW221" s="214"/>
      <c r="AX221" s="214"/>
      <c r="AY221" s="214"/>
      <c r="AZ221" s="214"/>
      <c r="BA221" s="214"/>
      <c r="BB221" s="214"/>
      <c r="BC221" s="214"/>
      <c r="BD221" s="214"/>
      <c r="BE221" s="214"/>
      <c r="BF221" s="214"/>
      <c r="BG221" s="214"/>
      <c r="BH221" s="214"/>
      <c r="BI221" s="214"/>
      <c r="BJ221" s="214"/>
      <c r="BK221" s="214"/>
      <c r="BL221" s="214"/>
      <c r="BM221" s="214"/>
      <c r="BN221" s="214"/>
      <c r="BO221" s="214"/>
      <c r="BP221" s="214"/>
      <c r="BQ221" s="214"/>
      <c r="BR221" s="214"/>
      <c r="BS221" s="214"/>
      <c r="BT221" s="214"/>
      <c r="BU221" s="214"/>
      <c r="BV221" s="214"/>
      <c r="BW221" s="214"/>
      <c r="BX221" s="214"/>
      <c r="BY221" s="214"/>
      <c r="BZ221" s="214"/>
      <c r="CA221" s="214"/>
      <c r="CB221" s="214"/>
      <c r="CC221" s="214"/>
      <c r="CD221" s="214"/>
      <c r="CE221" s="214"/>
      <c r="CF221" s="214"/>
      <c r="CG221" s="214"/>
      <c r="CH221" s="214"/>
      <c r="CI221" s="214"/>
      <c r="CJ221" s="214"/>
      <c r="CK221" s="214"/>
      <c r="CL221" s="214"/>
      <c r="CM221" s="214"/>
      <c r="CN221" s="214"/>
      <c r="CO221" s="214"/>
      <c r="CP221" s="214"/>
      <c r="CQ221" s="214"/>
      <c r="CR221" s="214"/>
      <c r="CS221" s="214"/>
      <c r="CT221" s="214"/>
      <c r="CU221" s="214"/>
      <c r="CV221" s="214"/>
      <c r="CW221" s="214"/>
      <c r="CX221" s="214"/>
      <c r="CY221" s="214"/>
      <c r="CZ221" s="214"/>
      <c r="DA221" s="214"/>
      <c r="DB221" s="214"/>
      <c r="DC221" s="214"/>
      <c r="DD221" s="214"/>
      <c r="DE221" s="214"/>
      <c r="DF221" s="214"/>
      <c r="DG221" s="214"/>
      <c r="DH221" s="214"/>
      <c r="DI221" s="214"/>
      <c r="DJ221" s="214"/>
      <c r="DK221" s="214"/>
      <c r="DL221" s="214"/>
      <c r="DM221" s="214"/>
      <c r="DN221" s="214"/>
      <c r="DO221" s="214"/>
      <c r="DP221" s="214"/>
      <c r="DQ221" s="214"/>
      <c r="DR221" s="214"/>
      <c r="DS221" s="214"/>
      <c r="DT221" s="214"/>
      <c r="DU221" s="214"/>
      <c r="DV221" s="214"/>
      <c r="DW221" s="214"/>
      <c r="DX221" s="214"/>
      <c r="DY221" s="214"/>
      <c r="DZ221" s="214"/>
      <c r="EA221" s="214"/>
      <c r="EB221" s="214"/>
      <c r="EC221" s="214"/>
    </row>
    <row r="222" spans="1:133" s="220" customFormat="1" x14ac:dyDescent="0.2">
      <c r="A222" s="215"/>
      <c r="B222" s="215"/>
      <c r="C222" s="215" t="s">
        <v>351</v>
      </c>
      <c r="D222" s="216">
        <f t="shared" ref="D222:I222" si="24">SUM(D7:D221)</f>
        <v>52736619</v>
      </c>
      <c r="E222" s="216">
        <f t="shared" si="24"/>
        <v>68034</v>
      </c>
      <c r="F222" s="216">
        <f t="shared" si="24"/>
        <v>52804653</v>
      </c>
      <c r="G222" s="216">
        <f t="shared" si="24"/>
        <v>54990351</v>
      </c>
      <c r="H222" s="216">
        <f t="shared" si="24"/>
        <v>68034</v>
      </c>
      <c r="I222" s="216">
        <f t="shared" si="24"/>
        <v>55058385</v>
      </c>
      <c r="J222" s="216"/>
      <c r="K222" s="217"/>
      <c r="L222" s="216">
        <f>SUM(L7:L77)</f>
        <v>34034</v>
      </c>
      <c r="M222" s="216">
        <f t="shared" ref="M222:N222" si="25">SUM(M7:M77)</f>
        <v>0</v>
      </c>
      <c r="N222" s="216">
        <f t="shared" si="25"/>
        <v>34000</v>
      </c>
      <c r="O222" s="216">
        <f>SUM(O7:O77)</f>
        <v>34034</v>
      </c>
      <c r="P222" s="216">
        <f t="shared" ref="P222:Q222" si="26">SUM(P7:P77)</f>
        <v>0</v>
      </c>
      <c r="Q222" s="218">
        <f t="shared" si="26"/>
        <v>34000</v>
      </c>
      <c r="R222" s="21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</row>
    <row r="223" spans="1:133" s="66" customFormat="1" x14ac:dyDescent="0.2">
      <c r="A223" s="221" t="s">
        <v>352</v>
      </c>
      <c r="B223" s="210"/>
      <c r="C223" s="210"/>
      <c r="D223" s="211"/>
      <c r="E223" s="211"/>
      <c r="F223" s="211"/>
      <c r="G223" s="211">
        <v>0</v>
      </c>
      <c r="H223" s="211"/>
      <c r="I223" s="211"/>
      <c r="J223" s="211"/>
      <c r="K223" s="212"/>
      <c r="L223" s="211"/>
      <c r="M223" s="211"/>
      <c r="N223" s="211"/>
      <c r="O223" s="211"/>
      <c r="P223" s="211"/>
      <c r="Q223" s="213"/>
      <c r="R223" s="214"/>
      <c r="S223" s="214"/>
      <c r="T223" s="214"/>
      <c r="U223" s="214"/>
      <c r="V223" s="214"/>
      <c r="W223" s="214"/>
      <c r="X223" s="214"/>
      <c r="Y223" s="214"/>
      <c r="Z223" s="214"/>
      <c r="AA223" s="214"/>
      <c r="AB223" s="214"/>
      <c r="AC223" s="214"/>
      <c r="AD223" s="214"/>
      <c r="AE223" s="214"/>
      <c r="AF223" s="214"/>
      <c r="AG223" s="214"/>
      <c r="AH223" s="214"/>
      <c r="AI223" s="214"/>
      <c r="AJ223" s="214"/>
      <c r="AK223" s="214"/>
      <c r="AL223" s="214"/>
      <c r="AM223" s="214"/>
      <c r="AN223" s="214"/>
      <c r="AO223" s="214"/>
      <c r="AP223" s="214"/>
      <c r="AQ223" s="214"/>
      <c r="AR223" s="214"/>
      <c r="AS223" s="214"/>
      <c r="AT223" s="214"/>
      <c r="AU223" s="214"/>
      <c r="AV223" s="214"/>
      <c r="AW223" s="214"/>
      <c r="AX223" s="214"/>
      <c r="AY223" s="214"/>
      <c r="AZ223" s="214"/>
      <c r="BA223" s="214"/>
      <c r="BB223" s="214"/>
      <c r="BC223" s="214"/>
      <c r="BD223" s="214"/>
      <c r="BE223" s="214"/>
      <c r="BF223" s="214"/>
      <c r="BG223" s="214"/>
      <c r="BH223" s="214"/>
      <c r="BI223" s="214"/>
      <c r="BJ223" s="214"/>
      <c r="BK223" s="214"/>
      <c r="BL223" s="214"/>
      <c r="BM223" s="214"/>
      <c r="BN223" s="214"/>
      <c r="BO223" s="214"/>
      <c r="BP223" s="214"/>
      <c r="BQ223" s="214"/>
      <c r="BR223" s="214"/>
      <c r="BS223" s="214"/>
      <c r="BT223" s="214"/>
      <c r="BU223" s="214"/>
      <c r="BV223" s="214"/>
      <c r="BW223" s="214"/>
      <c r="BX223" s="214"/>
      <c r="BY223" s="214"/>
      <c r="BZ223" s="214"/>
      <c r="CA223" s="214"/>
      <c r="CB223" s="214"/>
      <c r="CC223" s="214"/>
      <c r="CD223" s="214"/>
      <c r="CE223" s="214"/>
      <c r="CF223" s="214"/>
      <c r="CG223" s="214"/>
      <c r="CH223" s="214"/>
      <c r="CI223" s="214"/>
      <c r="CJ223" s="214"/>
      <c r="CK223" s="214"/>
      <c r="CL223" s="214"/>
      <c r="CM223" s="214"/>
      <c r="CN223" s="214"/>
      <c r="CO223" s="214"/>
      <c r="CP223" s="214"/>
      <c r="CQ223" s="214"/>
      <c r="CR223" s="214"/>
      <c r="CS223" s="214"/>
      <c r="CT223" s="214"/>
      <c r="CU223" s="214"/>
      <c r="CV223" s="214"/>
      <c r="CW223" s="214"/>
      <c r="CX223" s="214"/>
      <c r="CY223" s="214"/>
      <c r="CZ223" s="214"/>
      <c r="DA223" s="214"/>
      <c r="DB223" s="214"/>
      <c r="DC223" s="214"/>
      <c r="DD223" s="214"/>
      <c r="DE223" s="214"/>
      <c r="DF223" s="214"/>
      <c r="DG223" s="214"/>
      <c r="DH223" s="214"/>
      <c r="DI223" s="214"/>
      <c r="DJ223" s="214"/>
      <c r="DK223" s="214"/>
      <c r="DL223" s="214"/>
      <c r="DM223" s="214"/>
      <c r="DN223" s="214"/>
      <c r="DO223" s="214"/>
      <c r="DP223" s="214"/>
      <c r="DQ223" s="214"/>
      <c r="DR223" s="214"/>
      <c r="DS223" s="214"/>
      <c r="DT223" s="214"/>
      <c r="DU223" s="214"/>
      <c r="DV223" s="214"/>
      <c r="DW223" s="214"/>
      <c r="DX223" s="214"/>
      <c r="DY223" s="214"/>
      <c r="DZ223" s="214"/>
      <c r="EA223" s="214"/>
      <c r="EB223" s="214"/>
      <c r="EC223" s="214"/>
    </row>
    <row r="224" spans="1:133" x14ac:dyDescent="0.2">
      <c r="A224" s="60">
        <v>403978</v>
      </c>
      <c r="B224" s="73" t="s">
        <v>353</v>
      </c>
      <c r="C224" s="62" t="s">
        <v>354</v>
      </c>
      <c r="D224" s="63">
        <v>44998433</v>
      </c>
      <c r="E224" s="63">
        <v>34034</v>
      </c>
      <c r="F224" s="63">
        <f>SUM(D224:E224)</f>
        <v>45032467</v>
      </c>
      <c r="G224" s="63">
        <v>47101767</v>
      </c>
      <c r="H224" s="63">
        <v>34034</v>
      </c>
      <c r="I224" s="63">
        <f>SUM(G224:H224)</f>
        <v>47135801</v>
      </c>
      <c r="J224" s="63"/>
      <c r="K224" s="74" t="s">
        <v>355</v>
      </c>
      <c r="L224" s="75">
        <f>L222-E224</f>
        <v>0</v>
      </c>
      <c r="M224" s="76"/>
      <c r="N224" s="76"/>
      <c r="O224" s="75">
        <f>O222-E224</f>
        <v>0</v>
      </c>
      <c r="P224" s="76"/>
      <c r="Q224" s="7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G224" s="47"/>
      <c r="CH224" s="47"/>
      <c r="CI224" s="47"/>
      <c r="CJ224" s="47"/>
      <c r="CK224" s="47"/>
      <c r="CL224" s="47"/>
      <c r="CM224" s="47"/>
      <c r="CN224" s="47"/>
      <c r="CO224" s="47"/>
      <c r="CP224" s="4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</row>
    <row r="225" spans="1:133" x14ac:dyDescent="0.2">
      <c r="A225" s="62"/>
      <c r="B225" s="62"/>
      <c r="C225" s="62" t="s">
        <v>356</v>
      </c>
      <c r="D225" s="68"/>
      <c r="E225" s="63"/>
      <c r="F225" s="63"/>
      <c r="G225" s="63">
        <v>0</v>
      </c>
      <c r="H225" s="63"/>
      <c r="I225" s="63"/>
      <c r="J225" s="63"/>
      <c r="K225" s="74" t="s">
        <v>355</v>
      </c>
      <c r="L225" s="76"/>
      <c r="M225" s="75">
        <f>M222-E225</f>
        <v>0</v>
      </c>
      <c r="N225" s="76"/>
      <c r="O225" s="76"/>
      <c r="P225" s="75">
        <f>P222-H225</f>
        <v>0</v>
      </c>
      <c r="Q225" s="7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G225" s="47"/>
      <c r="CH225" s="47"/>
      <c r="CI225" s="47"/>
      <c r="CJ225" s="47"/>
      <c r="CK225" s="47"/>
      <c r="CL225" s="47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</row>
    <row r="226" spans="1:133" ht="13.5" thickBot="1" x14ac:dyDescent="0.25">
      <c r="A226" s="62"/>
      <c r="B226" s="60" t="s">
        <v>357</v>
      </c>
      <c r="C226" s="62" t="s">
        <v>358</v>
      </c>
      <c r="D226" s="63">
        <v>7738186</v>
      </c>
      <c r="E226" s="63">
        <v>34000</v>
      </c>
      <c r="F226" s="63">
        <f>SUM(D226:E226)</f>
        <v>7772186</v>
      </c>
      <c r="G226" s="63">
        <v>7888584</v>
      </c>
      <c r="H226" s="63">
        <v>34000</v>
      </c>
      <c r="I226" s="63">
        <f>SUM(G226:H226)</f>
        <v>7922584</v>
      </c>
      <c r="J226" s="63"/>
      <c r="K226" s="78" t="s">
        <v>355</v>
      </c>
      <c r="L226" s="79"/>
      <c r="M226" s="79"/>
      <c r="N226" s="80">
        <f>N222-E226</f>
        <v>0</v>
      </c>
      <c r="O226" s="79"/>
      <c r="P226" s="79"/>
      <c r="Q226" s="81">
        <f>Q222-H226</f>
        <v>0</v>
      </c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G226" s="47"/>
      <c r="CH226" s="47"/>
      <c r="CI226" s="47"/>
      <c r="CJ226" s="47"/>
      <c r="CK226" s="47"/>
      <c r="CL226" s="47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</row>
    <row r="227" spans="1:133" x14ac:dyDescent="0.2">
      <c r="A227" s="62"/>
      <c r="B227" s="62"/>
      <c r="C227" s="67" t="s">
        <v>359</v>
      </c>
      <c r="D227" s="63">
        <f>SUM(D224:D226)</f>
        <v>52736619</v>
      </c>
      <c r="E227" s="63">
        <f t="shared" ref="E227:I227" si="27">SUM(E224:E226)</f>
        <v>68034</v>
      </c>
      <c r="F227" s="63">
        <f t="shared" si="27"/>
        <v>52804653</v>
      </c>
      <c r="G227" s="63">
        <f t="shared" si="27"/>
        <v>54990351</v>
      </c>
      <c r="H227" s="63">
        <f t="shared" si="27"/>
        <v>68034</v>
      </c>
      <c r="I227" s="63">
        <f t="shared" si="27"/>
        <v>55058385</v>
      </c>
      <c r="J227" s="63"/>
      <c r="K227" s="63"/>
      <c r="L227" s="63"/>
      <c r="M227" s="63"/>
      <c r="N227" s="63"/>
      <c r="O227" s="63"/>
      <c r="P227" s="63"/>
      <c r="Q227" s="63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G227" s="47"/>
      <c r="CH227" s="47"/>
      <c r="CI227" s="47"/>
      <c r="CJ227" s="47"/>
      <c r="CK227" s="47"/>
      <c r="CL227" s="47"/>
      <c r="CM227" s="47"/>
      <c r="CN227" s="47"/>
      <c r="CO227" s="47"/>
      <c r="CP227" s="4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</row>
    <row r="228" spans="1:133" x14ac:dyDescent="0.2"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</row>
    <row r="229" spans="1:133" x14ac:dyDescent="0.2"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</row>
    <row r="230" spans="1:133" x14ac:dyDescent="0.2">
      <c r="A230" s="82" t="s">
        <v>360</v>
      </c>
      <c r="B230" s="83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</row>
    <row r="231" spans="1:133" x14ac:dyDescent="0.2">
      <c r="A231" s="83" t="s">
        <v>522</v>
      </c>
      <c r="B231" s="83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G231" s="47"/>
      <c r="CH231" s="47"/>
      <c r="CI231" s="47"/>
      <c r="CJ231" s="47"/>
      <c r="CK231" s="47"/>
      <c r="CL231" s="47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</row>
    <row r="232" spans="1:133" x14ac:dyDescent="0.2">
      <c r="A232" s="83"/>
      <c r="B232" s="83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G232" s="47"/>
      <c r="CH232" s="47"/>
      <c r="CI232" s="47"/>
      <c r="CJ232" s="47"/>
      <c r="CK232" s="47"/>
      <c r="CL232" s="47"/>
      <c r="CM232" s="47"/>
      <c r="CN232" s="47"/>
      <c r="CO232" s="47"/>
      <c r="CP232" s="4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</row>
    <row r="233" spans="1:133" x14ac:dyDescent="0.2">
      <c r="A233" s="83"/>
      <c r="B233" s="83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G233" s="47"/>
      <c r="CH233" s="47"/>
      <c r="CI233" s="47"/>
      <c r="CJ233" s="47"/>
      <c r="CK233" s="47"/>
      <c r="CL233" s="47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</row>
    <row r="234" spans="1:133" x14ac:dyDescent="0.2">
      <c r="A234" s="83"/>
      <c r="B234" s="83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G234" s="47"/>
      <c r="CH234" s="47"/>
      <c r="CI234" s="47"/>
      <c r="CJ234" s="47"/>
      <c r="CK234" s="47"/>
      <c r="CL234" s="47"/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</row>
    <row r="235" spans="1:133" x14ac:dyDescent="0.2"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</row>
    <row r="236" spans="1:133" x14ac:dyDescent="0.2"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G236" s="47"/>
      <c r="CH236" s="47"/>
      <c r="CI236" s="47"/>
      <c r="CJ236" s="47"/>
      <c r="CK236" s="47"/>
      <c r="CL236" s="47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</row>
    <row r="237" spans="1:133" x14ac:dyDescent="0.2"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G237" s="47"/>
      <c r="CH237" s="47"/>
      <c r="CI237" s="47"/>
      <c r="CJ237" s="47"/>
      <c r="CK237" s="47"/>
      <c r="CL237" s="47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</row>
    <row r="238" spans="1:133" x14ac:dyDescent="0.2"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G238" s="47"/>
      <c r="CH238" s="47"/>
      <c r="CI238" s="47"/>
      <c r="CJ238" s="47"/>
      <c r="CK238" s="47"/>
      <c r="CL238" s="47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</row>
    <row r="239" spans="1:133" x14ac:dyDescent="0.2"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G239" s="47"/>
      <c r="CH239" s="47"/>
      <c r="CI239" s="47"/>
      <c r="CJ239" s="47"/>
      <c r="CK239" s="47"/>
      <c r="CL239" s="47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</row>
    <row r="240" spans="1:133" x14ac:dyDescent="0.2"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</row>
    <row r="241" spans="4:133" x14ac:dyDescent="0.2"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</row>
    <row r="242" spans="4:133" x14ac:dyDescent="0.2"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G242" s="47"/>
      <c r="CH242" s="47"/>
      <c r="CI242" s="47"/>
      <c r="CJ242" s="47"/>
      <c r="CK242" s="47"/>
      <c r="CL242" s="47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</row>
    <row r="243" spans="4:133" x14ac:dyDescent="0.2"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</row>
    <row r="244" spans="4:133" x14ac:dyDescent="0.2"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</row>
    <row r="245" spans="4:133" x14ac:dyDescent="0.2"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</row>
    <row r="246" spans="4:133" x14ac:dyDescent="0.2"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</row>
    <row r="247" spans="4:133" x14ac:dyDescent="0.2"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</row>
    <row r="248" spans="4:133" x14ac:dyDescent="0.2"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</row>
    <row r="249" spans="4:133" x14ac:dyDescent="0.2"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</row>
    <row r="250" spans="4:133" x14ac:dyDescent="0.2"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</row>
    <row r="251" spans="4:133" x14ac:dyDescent="0.2"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</row>
    <row r="252" spans="4:133" x14ac:dyDescent="0.2"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</row>
    <row r="253" spans="4:133" x14ac:dyDescent="0.2"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</row>
    <row r="254" spans="4:133" x14ac:dyDescent="0.2"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</row>
    <row r="255" spans="4:133" x14ac:dyDescent="0.2"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</row>
    <row r="256" spans="4:133" x14ac:dyDescent="0.2"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</row>
    <row r="257" spans="4:133" x14ac:dyDescent="0.2"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</row>
    <row r="258" spans="4:133" x14ac:dyDescent="0.2"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</row>
    <row r="259" spans="4:133" x14ac:dyDescent="0.2"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G259" s="47"/>
      <c r="CH259" s="47"/>
      <c r="CI259" s="47"/>
      <c r="CJ259" s="47"/>
      <c r="CK259" s="47"/>
      <c r="CL259" s="47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</row>
    <row r="260" spans="4:133" x14ac:dyDescent="0.2"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</row>
    <row r="261" spans="4:133" x14ac:dyDescent="0.2"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G261" s="47"/>
      <c r="CH261" s="47"/>
      <c r="CI261" s="47"/>
      <c r="CJ261" s="47"/>
      <c r="CK261" s="47"/>
      <c r="CL261" s="47"/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</row>
    <row r="262" spans="4:133" x14ac:dyDescent="0.2"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</row>
    <row r="263" spans="4:133" x14ac:dyDescent="0.2"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G263" s="47"/>
      <c r="CH263" s="47"/>
      <c r="CI263" s="47"/>
      <c r="CJ263" s="47"/>
      <c r="CK263" s="47"/>
      <c r="CL263" s="47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</row>
    <row r="264" spans="4:133" x14ac:dyDescent="0.2"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</row>
    <row r="265" spans="4:133" x14ac:dyDescent="0.2"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</row>
    <row r="266" spans="4:133" x14ac:dyDescent="0.2"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</row>
    <row r="267" spans="4:133" x14ac:dyDescent="0.2"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</row>
    <row r="268" spans="4:133" x14ac:dyDescent="0.2"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</row>
    <row r="269" spans="4:133" x14ac:dyDescent="0.2"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</row>
    <row r="270" spans="4:133" x14ac:dyDescent="0.2"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</row>
    <row r="271" spans="4:133" x14ac:dyDescent="0.2"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</row>
    <row r="272" spans="4:133" x14ac:dyDescent="0.2"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</row>
    <row r="273" spans="4:133" x14ac:dyDescent="0.2"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</row>
    <row r="274" spans="4:133" x14ac:dyDescent="0.2"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</row>
    <row r="275" spans="4:133" x14ac:dyDescent="0.2"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</row>
    <row r="276" spans="4:133" x14ac:dyDescent="0.2"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</row>
    <row r="277" spans="4:133" x14ac:dyDescent="0.2"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</row>
    <row r="278" spans="4:133" x14ac:dyDescent="0.2"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</row>
    <row r="279" spans="4:133" x14ac:dyDescent="0.2"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</row>
    <row r="280" spans="4:133" x14ac:dyDescent="0.2"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</row>
    <row r="281" spans="4:133" x14ac:dyDescent="0.2"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</row>
    <row r="282" spans="4:133" x14ac:dyDescent="0.2"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</row>
    <row r="283" spans="4:133" x14ac:dyDescent="0.2"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</row>
    <row r="284" spans="4:133" x14ac:dyDescent="0.2"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</row>
    <row r="285" spans="4:133" x14ac:dyDescent="0.2"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</row>
    <row r="286" spans="4:133" x14ac:dyDescent="0.2"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</row>
    <row r="287" spans="4:133" x14ac:dyDescent="0.2"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</row>
    <row r="288" spans="4:133" x14ac:dyDescent="0.2"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</row>
    <row r="289" spans="4:133" x14ac:dyDescent="0.2"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</row>
    <row r="290" spans="4:133" x14ac:dyDescent="0.2"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G290" s="47"/>
      <c r="CH290" s="47"/>
      <c r="CI290" s="47"/>
      <c r="CJ290" s="47"/>
      <c r="CK290" s="47"/>
      <c r="CL290" s="47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</row>
    <row r="291" spans="4:133" x14ac:dyDescent="0.2"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</row>
    <row r="292" spans="4:133" x14ac:dyDescent="0.2"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G292" s="47"/>
      <c r="CH292" s="47"/>
      <c r="CI292" s="47"/>
      <c r="CJ292" s="47"/>
      <c r="CK292" s="47"/>
      <c r="CL292" s="47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</row>
    <row r="293" spans="4:133" x14ac:dyDescent="0.2"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</row>
    <row r="294" spans="4:133" x14ac:dyDescent="0.2"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47"/>
      <c r="AQ294" s="47"/>
      <c r="AR294" s="47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G294" s="47"/>
      <c r="CH294" s="47"/>
      <c r="CI294" s="47"/>
      <c r="CJ294" s="47"/>
      <c r="CK294" s="47"/>
      <c r="CL294" s="47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</row>
    <row r="295" spans="4:133" x14ac:dyDescent="0.2"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</row>
    <row r="296" spans="4:133" x14ac:dyDescent="0.2"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  <c r="AR296" s="47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G296" s="47"/>
      <c r="CH296" s="47"/>
      <c r="CI296" s="47"/>
      <c r="CJ296" s="47"/>
      <c r="CK296" s="47"/>
      <c r="CL296" s="47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</row>
    <row r="297" spans="4:133" x14ac:dyDescent="0.2"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</row>
    <row r="298" spans="4:133" x14ac:dyDescent="0.2"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G298" s="47"/>
      <c r="CH298" s="47"/>
      <c r="CI298" s="47"/>
      <c r="CJ298" s="47"/>
      <c r="CK298" s="47"/>
      <c r="CL298" s="47"/>
      <c r="CM298" s="47"/>
      <c r="CN298" s="47"/>
      <c r="CO298" s="47"/>
      <c r="CP298" s="4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</row>
    <row r="299" spans="4:133" x14ac:dyDescent="0.2"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</row>
    <row r="300" spans="4:133" x14ac:dyDescent="0.2"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</row>
    <row r="301" spans="4:133" x14ac:dyDescent="0.2"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</row>
    <row r="302" spans="4:133" x14ac:dyDescent="0.2"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</row>
    <row r="303" spans="4:133" x14ac:dyDescent="0.2"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</row>
    <row r="304" spans="4:133" x14ac:dyDescent="0.2"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</row>
    <row r="305" spans="4:133" x14ac:dyDescent="0.2"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</row>
    <row r="306" spans="4:133" x14ac:dyDescent="0.2"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</row>
    <row r="307" spans="4:133" x14ac:dyDescent="0.2"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</row>
    <row r="308" spans="4:133" x14ac:dyDescent="0.2"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</row>
    <row r="309" spans="4:133" x14ac:dyDescent="0.2"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</row>
    <row r="310" spans="4:133" x14ac:dyDescent="0.2"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</row>
    <row r="311" spans="4:133" x14ac:dyDescent="0.2"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</row>
    <row r="312" spans="4:133" x14ac:dyDescent="0.2"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</row>
    <row r="313" spans="4:133" x14ac:dyDescent="0.2"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</row>
    <row r="314" spans="4:133" x14ac:dyDescent="0.2"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</row>
    <row r="315" spans="4:133" x14ac:dyDescent="0.2"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</row>
    <row r="316" spans="4:133" x14ac:dyDescent="0.2"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</row>
    <row r="317" spans="4:133" x14ac:dyDescent="0.2"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</row>
    <row r="318" spans="4:133" x14ac:dyDescent="0.2"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</row>
    <row r="319" spans="4:133" x14ac:dyDescent="0.2"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</row>
    <row r="320" spans="4:133" x14ac:dyDescent="0.2"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</row>
    <row r="321" spans="4:133" x14ac:dyDescent="0.2"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</row>
    <row r="322" spans="4:133" x14ac:dyDescent="0.2"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</row>
    <row r="323" spans="4:133" x14ac:dyDescent="0.2"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G323" s="47"/>
      <c r="CH323" s="47"/>
      <c r="CI323" s="47"/>
      <c r="CJ323" s="47"/>
      <c r="CK323" s="47"/>
      <c r="CL323" s="47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</row>
    <row r="324" spans="4:133" x14ac:dyDescent="0.2"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G324" s="47"/>
      <c r="CH324" s="47"/>
      <c r="CI324" s="47"/>
      <c r="CJ324" s="47"/>
      <c r="CK324" s="47"/>
      <c r="CL324" s="47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</row>
    <row r="325" spans="4:133" x14ac:dyDescent="0.2"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</row>
    <row r="326" spans="4:133" x14ac:dyDescent="0.2"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</row>
    <row r="327" spans="4:133" x14ac:dyDescent="0.2"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</row>
    <row r="328" spans="4:133" x14ac:dyDescent="0.2"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</row>
    <row r="329" spans="4:133" x14ac:dyDescent="0.2"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G329" s="47"/>
      <c r="CH329" s="47"/>
      <c r="CI329" s="47"/>
      <c r="CJ329" s="47"/>
      <c r="CK329" s="47"/>
      <c r="CL329" s="47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</row>
    <row r="330" spans="4:133" x14ac:dyDescent="0.2"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</row>
    <row r="331" spans="4:133" x14ac:dyDescent="0.2"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</row>
    <row r="332" spans="4:133" x14ac:dyDescent="0.2"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</row>
    <row r="333" spans="4:133" x14ac:dyDescent="0.2"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</row>
    <row r="334" spans="4:133" x14ac:dyDescent="0.2"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</row>
    <row r="335" spans="4:133" x14ac:dyDescent="0.2"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</row>
    <row r="336" spans="4:133" x14ac:dyDescent="0.2"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</row>
    <row r="337" spans="4:133" x14ac:dyDescent="0.2"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</row>
    <row r="338" spans="4:133" x14ac:dyDescent="0.2"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</row>
    <row r="339" spans="4:133" x14ac:dyDescent="0.2"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G339" s="47"/>
      <c r="CH339" s="47"/>
      <c r="CI339" s="47"/>
      <c r="CJ339" s="47"/>
      <c r="CK339" s="47"/>
      <c r="CL339" s="47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</row>
    <row r="340" spans="4:133" x14ac:dyDescent="0.2"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</row>
    <row r="341" spans="4:133" x14ac:dyDescent="0.2"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G341" s="47"/>
      <c r="CH341" s="47"/>
      <c r="CI341" s="47"/>
      <c r="CJ341" s="47"/>
      <c r="CK341" s="47"/>
      <c r="CL341" s="47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</row>
    <row r="342" spans="4:133" x14ac:dyDescent="0.2"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</row>
    <row r="343" spans="4:133" x14ac:dyDescent="0.2"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G343" s="47"/>
      <c r="CH343" s="47"/>
      <c r="CI343" s="47"/>
      <c r="CJ343" s="47"/>
      <c r="CK343" s="47"/>
      <c r="CL343" s="47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</row>
    <row r="344" spans="4:133" x14ac:dyDescent="0.2"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G344" s="47"/>
      <c r="CH344" s="47"/>
      <c r="CI344" s="47"/>
      <c r="CJ344" s="47"/>
      <c r="CK344" s="47"/>
      <c r="CL344" s="47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</row>
    <row r="345" spans="4:133" x14ac:dyDescent="0.2"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</row>
    <row r="346" spans="4:133" x14ac:dyDescent="0.2"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G346" s="47"/>
      <c r="CH346" s="47"/>
      <c r="CI346" s="47"/>
      <c r="CJ346" s="47"/>
      <c r="CK346" s="47"/>
      <c r="CL346" s="47"/>
      <c r="CM346" s="47"/>
      <c r="CN346" s="47"/>
      <c r="CO346" s="47"/>
      <c r="CP346" s="4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</row>
    <row r="347" spans="4:133" x14ac:dyDescent="0.2"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</row>
    <row r="348" spans="4:133" x14ac:dyDescent="0.2"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</row>
    <row r="349" spans="4:133" x14ac:dyDescent="0.2"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</row>
    <row r="350" spans="4:133" x14ac:dyDescent="0.2"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</row>
    <row r="351" spans="4:133" x14ac:dyDescent="0.2"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</row>
    <row r="352" spans="4:133" x14ac:dyDescent="0.2"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G352" s="47"/>
      <c r="CH352" s="47"/>
      <c r="CI352" s="47"/>
      <c r="CJ352" s="47"/>
      <c r="CK352" s="47"/>
      <c r="CL352" s="47"/>
      <c r="CM352" s="47"/>
      <c r="CN352" s="47"/>
      <c r="CO352" s="47"/>
      <c r="CP352" s="4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</row>
    <row r="353" spans="4:133" x14ac:dyDescent="0.2"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</row>
    <row r="354" spans="4:133" x14ac:dyDescent="0.2"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G354" s="47"/>
      <c r="CH354" s="47"/>
      <c r="CI354" s="47"/>
      <c r="CJ354" s="47"/>
      <c r="CK354" s="47"/>
      <c r="CL354" s="47"/>
      <c r="CM354" s="47"/>
      <c r="CN354" s="47"/>
      <c r="CO354" s="47"/>
      <c r="CP354" s="4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</row>
    <row r="355" spans="4:133" x14ac:dyDescent="0.2"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</row>
    <row r="356" spans="4:133" x14ac:dyDescent="0.2"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G356" s="47"/>
      <c r="CH356" s="47"/>
      <c r="CI356" s="47"/>
      <c r="CJ356" s="47"/>
      <c r="CK356" s="47"/>
      <c r="CL356" s="47"/>
      <c r="CM356" s="47"/>
      <c r="CN356" s="47"/>
      <c r="CO356" s="47"/>
      <c r="CP356" s="4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</row>
    <row r="357" spans="4:133" x14ac:dyDescent="0.2"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</row>
    <row r="358" spans="4:133" x14ac:dyDescent="0.2"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G358" s="47"/>
      <c r="CH358" s="47"/>
      <c r="CI358" s="47"/>
      <c r="CJ358" s="47"/>
      <c r="CK358" s="47"/>
      <c r="CL358" s="47"/>
      <c r="CM358" s="47"/>
      <c r="CN358" s="47"/>
      <c r="CO358" s="47"/>
      <c r="CP358" s="4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</row>
    <row r="359" spans="4:133" x14ac:dyDescent="0.2"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</row>
    <row r="360" spans="4:133" x14ac:dyDescent="0.2"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G360" s="47"/>
      <c r="CH360" s="47"/>
      <c r="CI360" s="47"/>
      <c r="CJ360" s="47"/>
      <c r="CK360" s="47"/>
      <c r="CL360" s="47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</row>
    <row r="361" spans="4:133" x14ac:dyDescent="0.2"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</row>
    <row r="362" spans="4:133" x14ac:dyDescent="0.2"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G362" s="47"/>
      <c r="CH362" s="47"/>
      <c r="CI362" s="47"/>
      <c r="CJ362" s="47"/>
      <c r="CK362" s="47"/>
      <c r="CL362" s="47"/>
      <c r="CM362" s="47"/>
      <c r="CN362" s="47"/>
      <c r="CO362" s="47"/>
      <c r="CP362" s="4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</row>
    <row r="363" spans="4:133" x14ac:dyDescent="0.2"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</row>
    <row r="364" spans="4:133" x14ac:dyDescent="0.2"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G364" s="47"/>
      <c r="CH364" s="47"/>
      <c r="CI364" s="47"/>
      <c r="CJ364" s="47"/>
      <c r="CK364" s="47"/>
      <c r="CL364" s="47"/>
      <c r="CM364" s="47"/>
      <c r="CN364" s="47"/>
      <c r="CO364" s="47"/>
      <c r="CP364" s="4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</row>
    <row r="365" spans="4:133" x14ac:dyDescent="0.2"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</row>
    <row r="366" spans="4:133" x14ac:dyDescent="0.2"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G366" s="47"/>
      <c r="CH366" s="47"/>
      <c r="CI366" s="47"/>
      <c r="CJ366" s="47"/>
      <c r="CK366" s="47"/>
      <c r="CL366" s="47"/>
      <c r="CM366" s="47"/>
      <c r="CN366" s="47"/>
      <c r="CO366" s="47"/>
      <c r="CP366" s="4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</row>
    <row r="367" spans="4:133" x14ac:dyDescent="0.2"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</row>
    <row r="368" spans="4:133" x14ac:dyDescent="0.2"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G368" s="47"/>
      <c r="CH368" s="47"/>
      <c r="CI368" s="47"/>
      <c r="CJ368" s="47"/>
      <c r="CK368" s="47"/>
      <c r="CL368" s="47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</row>
    <row r="369" spans="4:133" x14ac:dyDescent="0.2"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</row>
    <row r="370" spans="4:133" x14ac:dyDescent="0.2"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G370" s="47"/>
      <c r="CH370" s="47"/>
      <c r="CI370" s="47"/>
      <c r="CJ370" s="47"/>
      <c r="CK370" s="47"/>
      <c r="CL370" s="47"/>
      <c r="CM370" s="47"/>
      <c r="CN370" s="47"/>
      <c r="CO370" s="47"/>
      <c r="CP370" s="4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</row>
    <row r="371" spans="4:133" x14ac:dyDescent="0.2"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G371" s="47"/>
      <c r="CH371" s="47"/>
      <c r="CI371" s="47"/>
      <c r="CJ371" s="47"/>
      <c r="CK371" s="47"/>
      <c r="CL371" s="47"/>
      <c r="CM371" s="47"/>
      <c r="CN371" s="47"/>
      <c r="CO371" s="47"/>
      <c r="CP371" s="4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</row>
    <row r="372" spans="4:133" x14ac:dyDescent="0.2"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47"/>
      <c r="AQ372" s="47"/>
      <c r="AR372" s="47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G372" s="47"/>
      <c r="CH372" s="47"/>
      <c r="CI372" s="47"/>
      <c r="CJ372" s="47"/>
      <c r="CK372" s="47"/>
      <c r="CL372" s="47"/>
      <c r="CM372" s="47"/>
      <c r="CN372" s="47"/>
      <c r="CO372" s="47"/>
      <c r="CP372" s="4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</row>
    <row r="373" spans="4:133" x14ac:dyDescent="0.2"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</row>
    <row r="374" spans="4:133" x14ac:dyDescent="0.2"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47"/>
      <c r="AQ374" s="47"/>
      <c r="AR374" s="47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G374" s="47"/>
      <c r="CH374" s="47"/>
      <c r="CI374" s="47"/>
      <c r="CJ374" s="47"/>
      <c r="CK374" s="47"/>
      <c r="CL374" s="47"/>
      <c r="CM374" s="47"/>
      <c r="CN374" s="47"/>
      <c r="CO374" s="47"/>
      <c r="CP374" s="4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</row>
    <row r="375" spans="4:133" x14ac:dyDescent="0.2"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G375" s="47"/>
      <c r="CH375" s="47"/>
      <c r="CI375" s="47"/>
      <c r="CJ375" s="47"/>
      <c r="CK375" s="47"/>
      <c r="CL375" s="47"/>
      <c r="CM375" s="47"/>
      <c r="CN375" s="47"/>
      <c r="CO375" s="47"/>
      <c r="CP375" s="4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</row>
    <row r="376" spans="4:133" x14ac:dyDescent="0.2"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G376" s="47"/>
      <c r="CH376" s="47"/>
      <c r="CI376" s="47"/>
      <c r="CJ376" s="47"/>
      <c r="CK376" s="47"/>
      <c r="CL376" s="47"/>
      <c r="CM376" s="47"/>
      <c r="CN376" s="47"/>
      <c r="CO376" s="47"/>
      <c r="CP376" s="4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</row>
    <row r="377" spans="4:133" x14ac:dyDescent="0.2"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</row>
    <row r="378" spans="4:133" x14ac:dyDescent="0.2"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G378" s="47"/>
      <c r="CH378" s="47"/>
      <c r="CI378" s="47"/>
      <c r="CJ378" s="47"/>
      <c r="CK378" s="47"/>
      <c r="CL378" s="47"/>
      <c r="CM378" s="47"/>
      <c r="CN378" s="47"/>
      <c r="CO378" s="47"/>
      <c r="CP378" s="4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</row>
    <row r="379" spans="4:133" x14ac:dyDescent="0.2"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</row>
    <row r="380" spans="4:133" x14ac:dyDescent="0.2"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</row>
    <row r="381" spans="4:133" x14ac:dyDescent="0.2"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G381" s="47"/>
      <c r="CH381" s="47"/>
      <c r="CI381" s="47"/>
      <c r="CJ381" s="47"/>
      <c r="CK381" s="47"/>
      <c r="CL381" s="47"/>
      <c r="CM381" s="47"/>
      <c r="CN381" s="47"/>
      <c r="CO381" s="47"/>
      <c r="CP381" s="4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</row>
    <row r="382" spans="4:133" x14ac:dyDescent="0.2"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G382" s="47"/>
      <c r="CH382" s="47"/>
      <c r="CI382" s="47"/>
      <c r="CJ382" s="47"/>
      <c r="CK382" s="47"/>
      <c r="CL382" s="47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</row>
    <row r="383" spans="4:133" x14ac:dyDescent="0.2"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G383" s="47"/>
      <c r="CH383" s="47"/>
      <c r="CI383" s="47"/>
      <c r="CJ383" s="47"/>
      <c r="CK383" s="47"/>
      <c r="CL383" s="47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</row>
    <row r="384" spans="4:133" x14ac:dyDescent="0.2"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</row>
    <row r="385" spans="4:133" x14ac:dyDescent="0.2"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</row>
    <row r="386" spans="4:133" x14ac:dyDescent="0.2"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G386" s="47"/>
      <c r="CH386" s="47"/>
      <c r="CI386" s="47"/>
      <c r="CJ386" s="47"/>
      <c r="CK386" s="47"/>
      <c r="CL386" s="47"/>
      <c r="CM386" s="47"/>
      <c r="CN386" s="47"/>
      <c r="CO386" s="47"/>
      <c r="CP386" s="4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</row>
    <row r="387" spans="4:133" x14ac:dyDescent="0.2"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G387" s="47"/>
      <c r="CH387" s="47"/>
      <c r="CI387" s="47"/>
      <c r="CJ387" s="47"/>
      <c r="CK387" s="47"/>
      <c r="CL387" s="47"/>
      <c r="CM387" s="47"/>
      <c r="CN387" s="47"/>
      <c r="CO387" s="47"/>
      <c r="CP387" s="4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</row>
    <row r="388" spans="4:133" x14ac:dyDescent="0.2"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G388" s="47"/>
      <c r="CH388" s="47"/>
      <c r="CI388" s="47"/>
      <c r="CJ388" s="47"/>
      <c r="CK388" s="47"/>
      <c r="CL388" s="47"/>
      <c r="CM388" s="47"/>
      <c r="CN388" s="47"/>
      <c r="CO388" s="47"/>
      <c r="CP388" s="4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</row>
    <row r="389" spans="4:133" x14ac:dyDescent="0.2"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G389" s="47"/>
      <c r="CH389" s="47"/>
      <c r="CI389" s="47"/>
      <c r="CJ389" s="47"/>
      <c r="CK389" s="47"/>
      <c r="CL389" s="47"/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</row>
    <row r="390" spans="4:133" x14ac:dyDescent="0.2"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</row>
    <row r="391" spans="4:133" x14ac:dyDescent="0.2"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</row>
    <row r="392" spans="4:133" x14ac:dyDescent="0.2"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</row>
    <row r="393" spans="4:133" x14ac:dyDescent="0.2"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G393" s="47"/>
      <c r="CH393" s="47"/>
      <c r="CI393" s="47"/>
      <c r="CJ393" s="47"/>
      <c r="CK393" s="47"/>
      <c r="CL393" s="47"/>
      <c r="CM393" s="47"/>
      <c r="CN393" s="47"/>
      <c r="CO393" s="47"/>
      <c r="CP393" s="4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</row>
    <row r="394" spans="4:133" x14ac:dyDescent="0.2"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</row>
    <row r="395" spans="4:133" x14ac:dyDescent="0.2"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</row>
    <row r="396" spans="4:133" x14ac:dyDescent="0.2"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</row>
    <row r="397" spans="4:133" x14ac:dyDescent="0.2"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</row>
    <row r="398" spans="4:133" x14ac:dyDescent="0.2"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</row>
    <row r="399" spans="4:133" x14ac:dyDescent="0.2"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</row>
    <row r="400" spans="4:133" x14ac:dyDescent="0.2"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</row>
    <row r="401" spans="4:133" x14ac:dyDescent="0.2"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</row>
    <row r="402" spans="4:133" x14ac:dyDescent="0.2"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</row>
    <row r="403" spans="4:133" x14ac:dyDescent="0.2"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</row>
    <row r="404" spans="4:133" x14ac:dyDescent="0.2"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</row>
    <row r="405" spans="4:133" x14ac:dyDescent="0.2"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</row>
    <row r="406" spans="4:133" x14ac:dyDescent="0.2"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</row>
    <row r="407" spans="4:133" x14ac:dyDescent="0.2"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</row>
    <row r="408" spans="4:133" x14ac:dyDescent="0.2"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</row>
    <row r="409" spans="4:133" x14ac:dyDescent="0.2"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</row>
    <row r="410" spans="4:133" x14ac:dyDescent="0.2"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</row>
    <row r="411" spans="4:133" x14ac:dyDescent="0.2"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</row>
    <row r="412" spans="4:133" x14ac:dyDescent="0.2"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</row>
    <row r="413" spans="4:133" x14ac:dyDescent="0.2"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</row>
    <row r="414" spans="4:133" x14ac:dyDescent="0.2"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</row>
    <row r="415" spans="4:133" x14ac:dyDescent="0.2"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</row>
    <row r="416" spans="4:133" x14ac:dyDescent="0.2"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</row>
    <row r="417" spans="4:133" x14ac:dyDescent="0.2"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</row>
    <row r="418" spans="4:133" x14ac:dyDescent="0.2"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</row>
    <row r="419" spans="4:133" x14ac:dyDescent="0.2"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</row>
    <row r="420" spans="4:133" x14ac:dyDescent="0.2"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47"/>
      <c r="AQ420" s="47"/>
      <c r="AR420" s="47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G420" s="47"/>
      <c r="CH420" s="47"/>
      <c r="CI420" s="47"/>
      <c r="CJ420" s="47"/>
      <c r="CK420" s="47"/>
      <c r="CL420" s="47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</row>
    <row r="421" spans="4:133" x14ac:dyDescent="0.2"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</row>
    <row r="422" spans="4:133" x14ac:dyDescent="0.2"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G422" s="47"/>
      <c r="CH422" s="47"/>
      <c r="CI422" s="47"/>
      <c r="CJ422" s="47"/>
      <c r="CK422" s="47"/>
      <c r="CL422" s="47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</row>
    <row r="423" spans="4:133" x14ac:dyDescent="0.2"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47"/>
      <c r="AQ423" s="47"/>
      <c r="AR423" s="47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</row>
    <row r="424" spans="4:133" x14ac:dyDescent="0.2"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</row>
    <row r="425" spans="4:133" x14ac:dyDescent="0.2"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47"/>
      <c r="AQ425" s="47"/>
      <c r="AR425" s="47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</row>
    <row r="426" spans="4:133" x14ac:dyDescent="0.2"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G426" s="47"/>
      <c r="CH426" s="47"/>
      <c r="CI426" s="47"/>
      <c r="CJ426" s="47"/>
      <c r="CK426" s="47"/>
      <c r="CL426" s="47"/>
      <c r="CM426" s="47"/>
      <c r="CN426" s="47"/>
      <c r="CO426" s="47"/>
      <c r="CP426" s="4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</row>
    <row r="427" spans="4:133" x14ac:dyDescent="0.2"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</row>
    <row r="428" spans="4:133" x14ac:dyDescent="0.2"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G428" s="47"/>
      <c r="CH428" s="47"/>
      <c r="CI428" s="47"/>
      <c r="CJ428" s="47"/>
      <c r="CK428" s="47"/>
      <c r="CL428" s="47"/>
      <c r="CM428" s="47"/>
      <c r="CN428" s="47"/>
      <c r="CO428" s="47"/>
      <c r="CP428" s="4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</row>
    <row r="429" spans="4:133" x14ac:dyDescent="0.2"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</row>
    <row r="430" spans="4:133" x14ac:dyDescent="0.2"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G430" s="47"/>
      <c r="CH430" s="47"/>
      <c r="CI430" s="47"/>
      <c r="CJ430" s="47"/>
      <c r="CK430" s="47"/>
      <c r="CL430" s="47"/>
      <c r="CM430" s="47"/>
      <c r="CN430" s="47"/>
      <c r="CO430" s="47"/>
      <c r="CP430" s="4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</row>
    <row r="431" spans="4:133" x14ac:dyDescent="0.2"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</row>
    <row r="432" spans="4:133" x14ac:dyDescent="0.2"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G432" s="47"/>
      <c r="CH432" s="47"/>
      <c r="CI432" s="47"/>
      <c r="CJ432" s="47"/>
      <c r="CK432" s="47"/>
      <c r="CL432" s="47"/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</row>
    <row r="433" spans="4:133" x14ac:dyDescent="0.2"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</row>
    <row r="434" spans="4:133" x14ac:dyDescent="0.2"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G434" s="47"/>
      <c r="CH434" s="47"/>
      <c r="CI434" s="47"/>
      <c r="CJ434" s="47"/>
      <c r="CK434" s="47"/>
      <c r="CL434" s="47"/>
      <c r="CM434" s="47"/>
      <c r="CN434" s="47"/>
      <c r="CO434" s="47"/>
      <c r="CP434" s="4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</row>
    <row r="435" spans="4:133" x14ac:dyDescent="0.2"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47"/>
      <c r="AQ435" s="47"/>
      <c r="AR435" s="47"/>
      <c r="AS435" s="47"/>
      <c r="AT435" s="47"/>
      <c r="AU435" s="47"/>
      <c r="AV435" s="47"/>
      <c r="AW435" s="47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G435" s="47"/>
      <c r="CH435" s="47"/>
      <c r="CI435" s="47"/>
      <c r="CJ435" s="47"/>
      <c r="CK435" s="47"/>
      <c r="CL435" s="47"/>
      <c r="CM435" s="47"/>
      <c r="CN435" s="47"/>
      <c r="CO435" s="47"/>
      <c r="CP435" s="4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</row>
    <row r="436" spans="4:133" x14ac:dyDescent="0.2"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47"/>
      <c r="AQ436" s="47"/>
      <c r="AR436" s="47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G436" s="47"/>
      <c r="CH436" s="47"/>
      <c r="CI436" s="47"/>
      <c r="CJ436" s="47"/>
      <c r="CK436" s="47"/>
      <c r="CL436" s="47"/>
      <c r="CM436" s="47"/>
      <c r="CN436" s="47"/>
      <c r="CO436" s="47"/>
      <c r="CP436" s="4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</row>
    <row r="437" spans="4:133" x14ac:dyDescent="0.2"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47"/>
      <c r="AQ437" s="47"/>
      <c r="AR437" s="47"/>
      <c r="AS437" s="47"/>
      <c r="AT437" s="47"/>
      <c r="AU437" s="47"/>
      <c r="AV437" s="47"/>
      <c r="AW437" s="47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G437" s="47"/>
      <c r="CH437" s="47"/>
      <c r="CI437" s="47"/>
      <c r="CJ437" s="47"/>
      <c r="CK437" s="47"/>
      <c r="CL437" s="47"/>
      <c r="CM437" s="47"/>
      <c r="CN437" s="47"/>
      <c r="CO437" s="47"/>
      <c r="CP437" s="4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</row>
    <row r="438" spans="4:133" x14ac:dyDescent="0.2"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</row>
    <row r="439" spans="4:133" x14ac:dyDescent="0.2"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47"/>
      <c r="AQ439" s="47"/>
      <c r="AR439" s="47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G439" s="47"/>
      <c r="CH439" s="47"/>
      <c r="CI439" s="47"/>
      <c r="CJ439" s="47"/>
      <c r="CK439" s="47"/>
      <c r="CL439" s="47"/>
      <c r="CM439" s="47"/>
      <c r="CN439" s="47"/>
      <c r="CO439" s="47"/>
      <c r="CP439" s="4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</row>
    <row r="440" spans="4:133" x14ac:dyDescent="0.2"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47"/>
      <c r="AQ440" s="47"/>
      <c r="AR440" s="47"/>
      <c r="AS440" s="47"/>
      <c r="AT440" s="47"/>
      <c r="AU440" s="47"/>
      <c r="AV440" s="47"/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G440" s="47"/>
      <c r="CH440" s="47"/>
      <c r="CI440" s="47"/>
      <c r="CJ440" s="47"/>
      <c r="CK440" s="47"/>
      <c r="CL440" s="47"/>
      <c r="CM440" s="47"/>
      <c r="CN440" s="47"/>
      <c r="CO440" s="47"/>
      <c r="CP440" s="4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</row>
    <row r="441" spans="4:133" x14ac:dyDescent="0.2"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47"/>
      <c r="AQ441" s="47"/>
      <c r="AR441" s="47"/>
      <c r="AS441" s="47"/>
      <c r="AT441" s="47"/>
      <c r="AU441" s="47"/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G441" s="47"/>
      <c r="CH441" s="47"/>
      <c r="CI441" s="47"/>
      <c r="CJ441" s="47"/>
      <c r="CK441" s="47"/>
      <c r="CL441" s="47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</row>
    <row r="442" spans="4:133" x14ac:dyDescent="0.2"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47"/>
      <c r="AQ442" s="47"/>
      <c r="AR442" s="47"/>
      <c r="AS442" s="47"/>
      <c r="AT442" s="47"/>
      <c r="AU442" s="47"/>
      <c r="AV442" s="47"/>
      <c r="AW442" s="47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G442" s="47"/>
      <c r="CH442" s="47"/>
      <c r="CI442" s="47"/>
      <c r="CJ442" s="47"/>
      <c r="CK442" s="47"/>
      <c r="CL442" s="47"/>
      <c r="CM442" s="47"/>
      <c r="CN442" s="47"/>
      <c r="CO442" s="47"/>
      <c r="CP442" s="4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</row>
    <row r="443" spans="4:133" x14ac:dyDescent="0.2"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47"/>
      <c r="AQ443" s="47"/>
      <c r="AR443" s="47"/>
      <c r="AS443" s="47"/>
      <c r="AT443" s="47"/>
      <c r="AU443" s="47"/>
      <c r="AV443" s="47"/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G443" s="47"/>
      <c r="CH443" s="47"/>
      <c r="CI443" s="47"/>
      <c r="CJ443" s="47"/>
      <c r="CK443" s="47"/>
      <c r="CL443" s="47"/>
      <c r="CM443" s="47"/>
      <c r="CN443" s="47"/>
      <c r="CO443" s="47"/>
      <c r="CP443" s="4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</row>
  </sheetData>
  <pageMargins left="0.7" right="0.7" top="0.75" bottom="0.75" header="0.3" footer="0.3"/>
  <pageSetup scale="1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4BD55-80D5-413A-8C26-85DBECAB2863}">
  <sheetPr>
    <pageSetUpPr fitToPage="1"/>
  </sheetPr>
  <dimension ref="A1:T128"/>
  <sheetViews>
    <sheetView topLeftCell="A10" zoomScale="85" zoomScaleNormal="85" workbookViewId="0">
      <selection activeCell="C19" sqref="C19"/>
    </sheetView>
  </sheetViews>
  <sheetFormatPr defaultColWidth="9.140625" defaultRowHeight="12.75" x14ac:dyDescent="0.2"/>
  <cols>
    <col min="1" max="1" width="14.140625" style="104" customWidth="1"/>
    <col min="2" max="2" width="5.7109375" style="104" customWidth="1"/>
    <col min="3" max="3" width="30.85546875" style="110" customWidth="1"/>
    <col min="4" max="5" width="16.42578125" style="106" customWidth="1"/>
    <col min="6" max="9" width="16.42578125" style="110" customWidth="1"/>
    <col min="10" max="10" width="4.7109375" style="110" customWidth="1"/>
    <col min="11" max="11" width="7.28515625" style="110" customWidth="1"/>
    <col min="12" max="12" width="14.5703125" style="110" bestFit="1" customWidth="1"/>
    <col min="13" max="13" width="14" style="110" customWidth="1"/>
    <col min="14" max="15" width="14.5703125" style="110" bestFit="1" customWidth="1"/>
    <col min="16" max="16" width="13.7109375" style="110" bestFit="1" customWidth="1"/>
    <col min="17" max="17" width="14.5703125" style="110" bestFit="1" customWidth="1"/>
    <col min="18" max="16384" width="9.140625" style="110"/>
  </cols>
  <sheetData>
    <row r="1" spans="1:20" ht="15.75" x14ac:dyDescent="0.25">
      <c r="A1" s="103" t="s">
        <v>0</v>
      </c>
      <c r="C1" s="105"/>
      <c r="E1" s="107"/>
      <c r="F1" s="108"/>
      <c r="G1" s="108"/>
      <c r="H1" s="107"/>
      <c r="I1" s="109"/>
      <c r="J1" s="109"/>
    </row>
    <row r="2" spans="1:20" ht="15.75" x14ac:dyDescent="0.25">
      <c r="A2" s="103" t="s">
        <v>1</v>
      </c>
      <c r="C2" s="105"/>
      <c r="E2" s="107"/>
      <c r="F2" s="108"/>
      <c r="G2" s="108"/>
      <c r="H2" s="107"/>
      <c r="I2" s="109"/>
      <c r="J2" s="109"/>
    </row>
    <row r="3" spans="1:20" ht="15.75" x14ac:dyDescent="0.25">
      <c r="A3" s="111" t="s">
        <v>5</v>
      </c>
      <c r="C3" s="222" t="s">
        <v>49</v>
      </c>
      <c r="E3" s="107"/>
      <c r="F3" s="108"/>
      <c r="G3" s="108"/>
      <c r="H3" s="107"/>
      <c r="I3" s="109"/>
      <c r="J3" s="109"/>
    </row>
    <row r="4" spans="1:20" ht="15.75" x14ac:dyDescent="0.25">
      <c r="A4" s="103" t="s">
        <v>61</v>
      </c>
      <c r="B4" s="112"/>
      <c r="C4" s="113">
        <v>44260</v>
      </c>
      <c r="E4" s="107"/>
      <c r="F4" s="108"/>
      <c r="G4" s="108"/>
      <c r="H4" s="107"/>
      <c r="I4" s="109"/>
      <c r="J4" s="109"/>
      <c r="L4" s="230" t="s">
        <v>390</v>
      </c>
      <c r="M4" s="230"/>
      <c r="N4" s="230"/>
      <c r="O4" s="230"/>
      <c r="P4" s="230"/>
      <c r="Q4" s="230"/>
    </row>
    <row r="5" spans="1:20" ht="16.5" thickBot="1" x14ac:dyDescent="0.3">
      <c r="A5" s="103"/>
      <c r="C5" s="105"/>
      <c r="E5" s="107"/>
      <c r="F5" s="108"/>
      <c r="G5" s="108"/>
      <c r="H5" s="107"/>
      <c r="I5" s="109"/>
      <c r="J5" s="109"/>
    </row>
    <row r="6" spans="1:20" s="108" customFormat="1" x14ac:dyDescent="0.2">
      <c r="A6" s="104"/>
      <c r="B6" s="104"/>
      <c r="C6" s="114"/>
      <c r="D6" s="115" t="s">
        <v>62</v>
      </c>
      <c r="E6" s="115" t="s">
        <v>62</v>
      </c>
      <c r="F6" s="115" t="s">
        <v>62</v>
      </c>
      <c r="G6" s="115" t="s">
        <v>391</v>
      </c>
      <c r="H6" s="115" t="s">
        <v>391</v>
      </c>
      <c r="I6" s="115" t="s">
        <v>391</v>
      </c>
      <c r="J6" s="115"/>
      <c r="K6" s="116"/>
      <c r="L6" s="117" t="s">
        <v>62</v>
      </c>
      <c r="M6" s="117" t="s">
        <v>62</v>
      </c>
      <c r="N6" s="117" t="s">
        <v>62</v>
      </c>
      <c r="O6" s="117" t="s">
        <v>391</v>
      </c>
      <c r="P6" s="117" t="s">
        <v>391</v>
      </c>
      <c r="Q6" s="118" t="s">
        <v>391</v>
      </c>
      <c r="T6" s="115" t="s">
        <v>392</v>
      </c>
    </row>
    <row r="7" spans="1:20" s="120" customFormat="1" x14ac:dyDescent="0.2">
      <c r="A7" s="119" t="s">
        <v>4</v>
      </c>
      <c r="B7" s="119" t="s">
        <v>393</v>
      </c>
      <c r="C7" s="120" t="s">
        <v>394</v>
      </c>
      <c r="D7" s="121" t="s">
        <v>523</v>
      </c>
      <c r="E7" s="121" t="s">
        <v>396</v>
      </c>
      <c r="F7" s="121" t="s">
        <v>397</v>
      </c>
      <c r="G7" s="121" t="s">
        <v>523</v>
      </c>
      <c r="H7" s="121" t="s">
        <v>396</v>
      </c>
      <c r="I7" s="121" t="s">
        <v>397</v>
      </c>
      <c r="J7" s="121"/>
      <c r="K7" s="122"/>
      <c r="L7" s="121" t="s">
        <v>3</v>
      </c>
      <c r="M7" s="121" t="s">
        <v>398</v>
      </c>
      <c r="N7" s="121" t="s">
        <v>377</v>
      </c>
      <c r="O7" s="121" t="s">
        <v>3</v>
      </c>
      <c r="P7" s="121" t="s">
        <v>399</v>
      </c>
      <c r="Q7" s="123" t="s">
        <v>377</v>
      </c>
    </row>
    <row r="8" spans="1:20" x14ac:dyDescent="0.2">
      <c r="C8" s="108" t="s">
        <v>400</v>
      </c>
      <c r="D8" s="121" t="s">
        <v>401</v>
      </c>
      <c r="E8" s="124" t="s">
        <v>402</v>
      </c>
      <c r="F8" s="121" t="s">
        <v>401</v>
      </c>
      <c r="G8" s="121" t="s">
        <v>401</v>
      </c>
      <c r="H8" s="124" t="s">
        <v>402</v>
      </c>
      <c r="I8" s="121" t="s">
        <v>401</v>
      </c>
      <c r="J8" s="121"/>
      <c r="K8" s="125"/>
      <c r="L8" s="121" t="s">
        <v>403</v>
      </c>
      <c r="M8" s="121" t="s">
        <v>403</v>
      </c>
      <c r="N8" s="121" t="s">
        <v>403</v>
      </c>
      <c r="O8" s="121" t="s">
        <v>403</v>
      </c>
      <c r="P8" s="121" t="s">
        <v>403</v>
      </c>
      <c r="Q8" s="123" t="s">
        <v>403</v>
      </c>
    </row>
    <row r="9" spans="1:20" ht="15.75" x14ac:dyDescent="0.25">
      <c r="A9" s="112">
        <v>8750</v>
      </c>
      <c r="B9" s="126" t="s">
        <v>72</v>
      </c>
      <c r="C9" s="110" t="s">
        <v>404</v>
      </c>
      <c r="D9" s="127">
        <v>29148268</v>
      </c>
      <c r="E9" s="128"/>
      <c r="F9" s="129">
        <f t="shared" ref="F9:F55" si="0">SUM(D9:E9)</f>
        <v>29148268</v>
      </c>
      <c r="G9" s="127">
        <v>30827786</v>
      </c>
      <c r="H9" s="128"/>
      <c r="I9" s="129">
        <f t="shared" ref="I9:I55" si="1">SUM(G9:H9)</f>
        <v>30827786</v>
      </c>
      <c r="J9" s="129"/>
      <c r="K9" s="130"/>
      <c r="L9" s="131"/>
      <c r="M9" s="131">
        <v>-2121612.2202008292</v>
      </c>
      <c r="N9" s="131">
        <f>-M9</f>
        <v>2121612.2202008292</v>
      </c>
      <c r="O9" s="131">
        <v>0</v>
      </c>
      <c r="P9" s="131">
        <v>-2294733.0810924321</v>
      </c>
      <c r="Q9" s="132">
        <f>-P9</f>
        <v>2294733.0810924321</v>
      </c>
    </row>
    <row r="10" spans="1:20" ht="15.75" x14ac:dyDescent="0.25">
      <c r="B10" s="126" t="s">
        <v>76</v>
      </c>
      <c r="C10" s="110" t="s">
        <v>405</v>
      </c>
      <c r="D10" s="127">
        <v>1100060</v>
      </c>
      <c r="E10" s="128"/>
      <c r="F10" s="129">
        <f t="shared" si="0"/>
        <v>1100060</v>
      </c>
      <c r="G10" s="127">
        <v>1153308</v>
      </c>
      <c r="H10" s="128"/>
      <c r="I10" s="129">
        <f t="shared" si="1"/>
        <v>1153308</v>
      </c>
      <c r="J10" s="129"/>
      <c r="K10" s="130"/>
      <c r="L10" s="131">
        <f t="shared" ref="L10:L55" si="2">+E10</f>
        <v>0</v>
      </c>
      <c r="M10" s="131">
        <v>0</v>
      </c>
      <c r="N10" s="131"/>
      <c r="O10" s="131">
        <v>0</v>
      </c>
      <c r="P10" s="131">
        <v>0</v>
      </c>
      <c r="Q10" s="132">
        <f t="shared" ref="Q10:Q36" si="3">-P10</f>
        <v>0</v>
      </c>
    </row>
    <row r="11" spans="1:20" ht="15.75" x14ac:dyDescent="0.25">
      <c r="B11" s="126" t="s">
        <v>84</v>
      </c>
      <c r="C11" s="110" t="s">
        <v>406</v>
      </c>
      <c r="D11" s="127">
        <v>4322181</v>
      </c>
      <c r="E11" s="128"/>
      <c r="F11" s="129">
        <f t="shared" si="0"/>
        <v>4322181</v>
      </c>
      <c r="G11" s="127">
        <v>4795061</v>
      </c>
      <c r="H11" s="128"/>
      <c r="I11" s="129">
        <f t="shared" si="1"/>
        <v>4795061</v>
      </c>
      <c r="J11" s="129"/>
      <c r="K11" s="130"/>
      <c r="L11" s="131">
        <f t="shared" si="2"/>
        <v>0</v>
      </c>
      <c r="M11" s="131">
        <v>-688372.36159698479</v>
      </c>
      <c r="N11" s="131">
        <f t="shared" ref="N11:N36" si="4">-M11</f>
        <v>688372.36159698479</v>
      </c>
      <c r="O11" s="131">
        <v>0</v>
      </c>
      <c r="P11" s="131">
        <v>-975894.38075164938</v>
      </c>
      <c r="Q11" s="132">
        <f t="shared" si="3"/>
        <v>975894.38075164938</v>
      </c>
    </row>
    <row r="12" spans="1:20" ht="15.75" x14ac:dyDescent="0.25">
      <c r="B12" s="126" t="s">
        <v>86</v>
      </c>
      <c r="C12" s="110" t="s">
        <v>407</v>
      </c>
      <c r="D12" s="127">
        <v>688325</v>
      </c>
      <c r="E12" s="128"/>
      <c r="F12" s="129">
        <f t="shared" si="0"/>
        <v>688325</v>
      </c>
      <c r="G12" s="127">
        <v>698342</v>
      </c>
      <c r="H12" s="128"/>
      <c r="I12" s="129">
        <f t="shared" si="1"/>
        <v>698342</v>
      </c>
      <c r="J12" s="129"/>
      <c r="K12" s="130"/>
      <c r="L12" s="131">
        <f t="shared" si="2"/>
        <v>0</v>
      </c>
      <c r="M12" s="131">
        <v>-82631.652111601958</v>
      </c>
      <c r="N12" s="131">
        <f t="shared" si="4"/>
        <v>82631.652111601958</v>
      </c>
      <c r="O12" s="131">
        <v>0</v>
      </c>
      <c r="P12" s="131">
        <v>-83955.395108734316</v>
      </c>
      <c r="Q12" s="132">
        <f t="shared" si="3"/>
        <v>83955.395108734316</v>
      </c>
    </row>
    <row r="13" spans="1:20" ht="15.75" x14ac:dyDescent="0.25">
      <c r="B13" s="126" t="s">
        <v>88</v>
      </c>
      <c r="C13" s="110" t="s">
        <v>408</v>
      </c>
      <c r="D13" s="127">
        <v>91919</v>
      </c>
      <c r="E13" s="128"/>
      <c r="F13" s="129">
        <f t="shared" si="0"/>
        <v>91919</v>
      </c>
      <c r="G13" s="127">
        <v>91919</v>
      </c>
      <c r="H13" s="128"/>
      <c r="I13" s="129">
        <f t="shared" si="1"/>
        <v>91919</v>
      </c>
      <c r="J13" s="129"/>
      <c r="K13" s="130"/>
      <c r="L13" s="131">
        <f t="shared" si="2"/>
        <v>0</v>
      </c>
      <c r="M13" s="131">
        <v>0</v>
      </c>
      <c r="N13" s="131">
        <f t="shared" si="4"/>
        <v>0</v>
      </c>
      <c r="O13" s="131">
        <v>0</v>
      </c>
      <c r="P13" s="131">
        <v>0</v>
      </c>
      <c r="Q13" s="132">
        <f t="shared" si="3"/>
        <v>0</v>
      </c>
    </row>
    <row r="14" spans="1:20" ht="15.75" x14ac:dyDescent="0.25">
      <c r="B14" s="126" t="s">
        <v>90</v>
      </c>
      <c r="C14" s="110" t="s">
        <v>409</v>
      </c>
      <c r="D14" s="127">
        <v>0</v>
      </c>
      <c r="E14" s="128"/>
      <c r="F14" s="129">
        <f t="shared" si="0"/>
        <v>0</v>
      </c>
      <c r="G14" s="127"/>
      <c r="H14" s="128"/>
      <c r="I14" s="129">
        <f t="shared" si="1"/>
        <v>0</v>
      </c>
      <c r="J14" s="129"/>
      <c r="K14" s="130"/>
      <c r="L14" s="131">
        <f t="shared" si="2"/>
        <v>0</v>
      </c>
      <c r="M14" s="131">
        <v>0</v>
      </c>
      <c r="N14" s="131">
        <f t="shared" si="4"/>
        <v>0</v>
      </c>
      <c r="O14" s="131">
        <v>0</v>
      </c>
      <c r="P14" s="131">
        <v>0</v>
      </c>
      <c r="Q14" s="132">
        <f t="shared" si="3"/>
        <v>0</v>
      </c>
    </row>
    <row r="15" spans="1:20" ht="15.75" x14ac:dyDescent="0.25">
      <c r="B15" s="126" t="s">
        <v>92</v>
      </c>
      <c r="C15" s="110" t="s">
        <v>410</v>
      </c>
      <c r="D15" s="127">
        <v>369459</v>
      </c>
      <c r="E15" s="128"/>
      <c r="F15" s="129">
        <f t="shared" si="0"/>
        <v>369459</v>
      </c>
      <c r="G15" s="127">
        <f>+'[6]8750'!$R$15</f>
        <v>369459</v>
      </c>
      <c r="H15" s="128"/>
      <c r="I15" s="129">
        <f t="shared" si="1"/>
        <v>369459</v>
      </c>
      <c r="J15" s="129"/>
      <c r="K15" s="130"/>
      <c r="L15" s="131">
        <f t="shared" si="2"/>
        <v>0</v>
      </c>
      <c r="M15" s="131">
        <v>0</v>
      </c>
      <c r="N15" s="131">
        <f t="shared" si="4"/>
        <v>0</v>
      </c>
      <c r="O15" s="131">
        <v>0</v>
      </c>
      <c r="P15" s="131">
        <v>0</v>
      </c>
      <c r="Q15" s="132">
        <f t="shared" si="3"/>
        <v>0</v>
      </c>
    </row>
    <row r="16" spans="1:20" ht="15.75" x14ac:dyDescent="0.25">
      <c r="B16" s="126" t="s">
        <v>94</v>
      </c>
      <c r="C16" s="110" t="s">
        <v>411</v>
      </c>
      <c r="D16" s="127">
        <v>0</v>
      </c>
      <c r="E16" s="128"/>
      <c r="F16" s="129">
        <f t="shared" si="0"/>
        <v>0</v>
      </c>
      <c r="G16" s="127">
        <v>0</v>
      </c>
      <c r="H16" s="128"/>
      <c r="I16" s="129">
        <f t="shared" si="1"/>
        <v>0</v>
      </c>
      <c r="J16" s="129"/>
      <c r="K16" s="130"/>
      <c r="L16" s="131">
        <f t="shared" si="2"/>
        <v>0</v>
      </c>
      <c r="M16" s="131">
        <v>0</v>
      </c>
      <c r="N16" s="131">
        <f t="shared" si="4"/>
        <v>0</v>
      </c>
      <c r="O16" s="131">
        <v>0</v>
      </c>
      <c r="P16" s="131">
        <v>0</v>
      </c>
      <c r="Q16" s="132">
        <f t="shared" si="3"/>
        <v>0</v>
      </c>
    </row>
    <row r="17" spans="2:17" ht="15.75" hidden="1" x14ac:dyDescent="0.25">
      <c r="B17" s="126" t="s">
        <v>96</v>
      </c>
      <c r="D17" s="127"/>
      <c r="E17" s="128"/>
      <c r="F17" s="129">
        <f t="shared" si="0"/>
        <v>0</v>
      </c>
      <c r="G17" s="127"/>
      <c r="H17" s="128"/>
      <c r="I17" s="129">
        <f t="shared" si="1"/>
        <v>0</v>
      </c>
      <c r="J17" s="129"/>
      <c r="K17" s="130"/>
      <c r="L17" s="131">
        <f t="shared" si="2"/>
        <v>0</v>
      </c>
      <c r="M17" s="131">
        <v>0</v>
      </c>
      <c r="N17" s="131">
        <f t="shared" si="4"/>
        <v>0</v>
      </c>
      <c r="O17" s="131">
        <v>0</v>
      </c>
      <c r="P17" s="131">
        <v>0</v>
      </c>
      <c r="Q17" s="132">
        <f t="shared" si="3"/>
        <v>0</v>
      </c>
    </row>
    <row r="18" spans="2:17" ht="15.75" hidden="1" x14ac:dyDescent="0.25">
      <c r="B18" s="126" t="s">
        <v>98</v>
      </c>
      <c r="D18" s="127"/>
      <c r="E18" s="128"/>
      <c r="F18" s="129">
        <f t="shared" si="0"/>
        <v>0</v>
      </c>
      <c r="G18" s="127"/>
      <c r="H18" s="128"/>
      <c r="I18" s="129">
        <f t="shared" si="1"/>
        <v>0</v>
      </c>
      <c r="J18" s="129"/>
      <c r="K18" s="130"/>
      <c r="L18" s="131">
        <f t="shared" si="2"/>
        <v>0</v>
      </c>
      <c r="M18" s="131">
        <v>0</v>
      </c>
      <c r="N18" s="131">
        <f t="shared" si="4"/>
        <v>0</v>
      </c>
      <c r="O18" s="131">
        <v>0</v>
      </c>
      <c r="P18" s="131">
        <v>0</v>
      </c>
      <c r="Q18" s="132">
        <f t="shared" si="3"/>
        <v>0</v>
      </c>
    </row>
    <row r="19" spans="2:17" ht="15.75" x14ac:dyDescent="0.25">
      <c r="B19" s="126" t="s">
        <v>100</v>
      </c>
      <c r="C19" s="110" t="s">
        <v>412</v>
      </c>
      <c r="D19" s="127">
        <f>+'[6]8750'!$G$18</f>
        <v>180</v>
      </c>
      <c r="E19" s="128"/>
      <c r="F19" s="129">
        <f t="shared" si="0"/>
        <v>180</v>
      </c>
      <c r="G19" s="127">
        <f>+'[6]8750'!$R$18</f>
        <v>180</v>
      </c>
      <c r="H19" s="128"/>
      <c r="I19" s="129">
        <f t="shared" si="1"/>
        <v>180</v>
      </c>
      <c r="J19" s="129"/>
      <c r="K19" s="130"/>
      <c r="L19" s="131">
        <f t="shared" si="2"/>
        <v>0</v>
      </c>
      <c r="M19" s="131">
        <v>0</v>
      </c>
      <c r="N19" s="131">
        <f t="shared" si="4"/>
        <v>0</v>
      </c>
      <c r="O19" s="131">
        <v>0</v>
      </c>
      <c r="P19" s="131">
        <v>0</v>
      </c>
      <c r="Q19" s="132">
        <f t="shared" si="3"/>
        <v>0</v>
      </c>
    </row>
    <row r="20" spans="2:17" ht="15.75" x14ac:dyDescent="0.25">
      <c r="B20" s="126" t="s">
        <v>102</v>
      </c>
      <c r="C20" s="110" t="s">
        <v>413</v>
      </c>
      <c r="D20" s="127">
        <v>0</v>
      </c>
      <c r="E20" s="128"/>
      <c r="F20" s="129">
        <f t="shared" si="0"/>
        <v>0</v>
      </c>
      <c r="G20" s="127">
        <v>0</v>
      </c>
      <c r="H20" s="128"/>
      <c r="I20" s="129">
        <f t="shared" si="1"/>
        <v>0</v>
      </c>
      <c r="J20" s="129"/>
      <c r="K20" s="130"/>
      <c r="L20" s="131">
        <f t="shared" si="2"/>
        <v>0</v>
      </c>
      <c r="M20" s="131">
        <v>0</v>
      </c>
      <c r="N20" s="131">
        <f t="shared" si="4"/>
        <v>0</v>
      </c>
      <c r="O20" s="131">
        <v>0</v>
      </c>
      <c r="P20" s="131">
        <v>0</v>
      </c>
      <c r="Q20" s="132">
        <f t="shared" si="3"/>
        <v>0</v>
      </c>
    </row>
    <row r="21" spans="2:17" ht="15.75" x14ac:dyDescent="0.25">
      <c r="B21" s="126" t="s">
        <v>104</v>
      </c>
      <c r="C21" s="110" t="s">
        <v>414</v>
      </c>
      <c r="D21" s="127"/>
      <c r="E21" s="128"/>
      <c r="F21" s="129">
        <f t="shared" si="0"/>
        <v>0</v>
      </c>
      <c r="G21" s="127"/>
      <c r="H21" s="128"/>
      <c r="I21" s="129">
        <f t="shared" si="1"/>
        <v>0</v>
      </c>
      <c r="J21" s="129"/>
      <c r="K21" s="130"/>
      <c r="L21" s="131">
        <f t="shared" si="2"/>
        <v>0</v>
      </c>
      <c r="M21" s="131">
        <v>0</v>
      </c>
      <c r="N21" s="131">
        <f t="shared" si="4"/>
        <v>0</v>
      </c>
      <c r="O21" s="131">
        <v>0</v>
      </c>
      <c r="P21" s="131">
        <v>0</v>
      </c>
      <c r="Q21" s="132">
        <f t="shared" si="3"/>
        <v>0</v>
      </c>
    </row>
    <row r="22" spans="2:17" ht="15.75" x14ac:dyDescent="0.25">
      <c r="B22" s="126" t="s">
        <v>106</v>
      </c>
      <c r="C22" s="110" t="s">
        <v>415</v>
      </c>
      <c r="D22" s="127"/>
      <c r="E22" s="128"/>
      <c r="F22" s="129">
        <f t="shared" si="0"/>
        <v>0</v>
      </c>
      <c r="G22" s="127"/>
      <c r="H22" s="128"/>
      <c r="I22" s="129">
        <f t="shared" si="1"/>
        <v>0</v>
      </c>
      <c r="J22" s="129"/>
      <c r="K22" s="130"/>
      <c r="L22" s="131">
        <f t="shared" si="2"/>
        <v>0</v>
      </c>
      <c r="M22" s="131">
        <v>0</v>
      </c>
      <c r="N22" s="131">
        <f t="shared" si="4"/>
        <v>0</v>
      </c>
      <c r="O22" s="131">
        <v>0</v>
      </c>
      <c r="P22" s="131">
        <v>0</v>
      </c>
      <c r="Q22" s="132">
        <f t="shared" si="3"/>
        <v>0</v>
      </c>
    </row>
    <row r="23" spans="2:17" ht="15.75" x14ac:dyDescent="0.25">
      <c r="B23" s="126" t="s">
        <v>108</v>
      </c>
      <c r="C23" s="110" t="s">
        <v>416</v>
      </c>
      <c r="D23" s="127">
        <f>+'[6]8750'!$G$22</f>
        <v>4200</v>
      </c>
      <c r="E23" s="128"/>
      <c r="F23" s="129">
        <f t="shared" si="0"/>
        <v>4200</v>
      </c>
      <c r="G23" s="127">
        <f>+'[6]8750'!$R$22</f>
        <v>3000</v>
      </c>
      <c r="H23" s="128"/>
      <c r="I23" s="129">
        <f t="shared" si="1"/>
        <v>3000</v>
      </c>
      <c r="J23" s="129"/>
      <c r="K23" s="130"/>
      <c r="L23" s="131">
        <f t="shared" si="2"/>
        <v>0</v>
      </c>
      <c r="M23" s="131">
        <v>0</v>
      </c>
      <c r="N23" s="131">
        <f t="shared" si="4"/>
        <v>0</v>
      </c>
      <c r="O23" s="131">
        <v>0</v>
      </c>
      <c r="P23" s="131">
        <v>0</v>
      </c>
      <c r="Q23" s="132">
        <f t="shared" si="3"/>
        <v>0</v>
      </c>
    </row>
    <row r="24" spans="2:17" ht="15.75" x14ac:dyDescent="0.25">
      <c r="B24" s="126" t="s">
        <v>118</v>
      </c>
      <c r="C24" s="110" t="s">
        <v>417</v>
      </c>
      <c r="D24" s="127">
        <f>+'[6]8750'!$G$23</f>
        <v>3750</v>
      </c>
      <c r="E24" s="128"/>
      <c r="F24" s="129">
        <f t="shared" si="0"/>
        <v>3750</v>
      </c>
      <c r="G24" s="127">
        <f>+'[6]8750'!$R$23</f>
        <v>3000</v>
      </c>
      <c r="H24" s="128"/>
      <c r="I24" s="129">
        <f t="shared" si="1"/>
        <v>3000</v>
      </c>
      <c r="J24" s="129"/>
      <c r="K24" s="130"/>
      <c r="L24" s="131">
        <f t="shared" si="2"/>
        <v>0</v>
      </c>
      <c r="M24" s="131">
        <v>0</v>
      </c>
      <c r="N24" s="131">
        <f t="shared" si="4"/>
        <v>0</v>
      </c>
      <c r="O24" s="131">
        <v>0</v>
      </c>
      <c r="P24" s="131">
        <v>0</v>
      </c>
      <c r="Q24" s="132">
        <f t="shared" si="3"/>
        <v>0</v>
      </c>
    </row>
    <row r="25" spans="2:17" ht="15.75" x14ac:dyDescent="0.25">
      <c r="B25" s="126" t="s">
        <v>120</v>
      </c>
      <c r="C25" s="110" t="s">
        <v>418</v>
      </c>
      <c r="D25" s="127">
        <f>+'[6]8750'!$G$24</f>
        <v>410</v>
      </c>
      <c r="E25" s="128"/>
      <c r="F25" s="129">
        <f t="shared" si="0"/>
        <v>410</v>
      </c>
      <c r="G25" s="127">
        <v>0</v>
      </c>
      <c r="H25" s="128"/>
      <c r="I25" s="129">
        <f t="shared" si="1"/>
        <v>0</v>
      </c>
      <c r="J25" s="129"/>
      <c r="K25" s="130"/>
      <c r="L25" s="131">
        <f t="shared" si="2"/>
        <v>0</v>
      </c>
      <c r="M25" s="131">
        <v>0</v>
      </c>
      <c r="N25" s="131">
        <f t="shared" si="4"/>
        <v>0</v>
      </c>
      <c r="O25" s="131">
        <v>0</v>
      </c>
      <c r="P25" s="131">
        <v>0</v>
      </c>
      <c r="Q25" s="132">
        <f t="shared" si="3"/>
        <v>0</v>
      </c>
    </row>
    <row r="26" spans="2:17" ht="15.75" x14ac:dyDescent="0.25">
      <c r="B26" s="126" t="s">
        <v>122</v>
      </c>
      <c r="C26" s="110" t="s">
        <v>419</v>
      </c>
      <c r="D26" s="127">
        <f>+'[6]8750'!$G$25</f>
        <v>500</v>
      </c>
      <c r="E26" s="128"/>
      <c r="F26" s="129">
        <f t="shared" si="0"/>
        <v>500</v>
      </c>
      <c r="G26" s="127">
        <f>+'[6]8750'!$R$25</f>
        <v>500</v>
      </c>
      <c r="H26" s="128"/>
      <c r="I26" s="129">
        <f t="shared" si="1"/>
        <v>500</v>
      </c>
      <c r="J26" s="129"/>
      <c r="K26" s="130"/>
      <c r="L26" s="131">
        <v>0</v>
      </c>
      <c r="M26" s="131">
        <v>0</v>
      </c>
      <c r="N26" s="131">
        <f t="shared" si="4"/>
        <v>0</v>
      </c>
      <c r="O26" s="131">
        <v>0</v>
      </c>
      <c r="P26" s="131">
        <v>0</v>
      </c>
      <c r="Q26" s="132">
        <f t="shared" si="3"/>
        <v>0</v>
      </c>
    </row>
    <row r="27" spans="2:17" ht="15.75" x14ac:dyDescent="0.25">
      <c r="B27" s="126" t="s">
        <v>124</v>
      </c>
      <c r="C27" s="110" t="s">
        <v>420</v>
      </c>
      <c r="D27" s="127">
        <f>+'[6]8750'!$G$26</f>
        <v>430401</v>
      </c>
      <c r="E27" s="128"/>
      <c r="F27" s="129">
        <f t="shared" si="0"/>
        <v>430401</v>
      </c>
      <c r="G27" s="127">
        <f>+'[6]8750'!$R$26</f>
        <v>430401</v>
      </c>
      <c r="H27" s="128"/>
      <c r="I27" s="129">
        <f t="shared" si="1"/>
        <v>430401</v>
      </c>
      <c r="J27" s="129"/>
      <c r="K27" s="130"/>
      <c r="L27" s="131">
        <f t="shared" si="2"/>
        <v>0</v>
      </c>
      <c r="M27" s="131">
        <v>0</v>
      </c>
      <c r="N27" s="131">
        <f t="shared" si="4"/>
        <v>0</v>
      </c>
      <c r="O27" s="131">
        <v>0</v>
      </c>
      <c r="P27" s="131">
        <v>0</v>
      </c>
      <c r="Q27" s="132">
        <f t="shared" si="3"/>
        <v>0</v>
      </c>
    </row>
    <row r="28" spans="2:17" ht="15.75" x14ac:dyDescent="0.25">
      <c r="B28" s="126" t="s">
        <v>126</v>
      </c>
      <c r="C28" s="110" t="s">
        <v>421</v>
      </c>
      <c r="D28" s="127">
        <v>0</v>
      </c>
      <c r="E28" s="128"/>
      <c r="F28" s="129">
        <f t="shared" si="0"/>
        <v>0</v>
      </c>
      <c r="G28" s="127">
        <v>0</v>
      </c>
      <c r="H28" s="128"/>
      <c r="I28" s="129">
        <f t="shared" si="1"/>
        <v>0</v>
      </c>
      <c r="J28" s="129"/>
      <c r="K28" s="130"/>
      <c r="L28" s="131">
        <f t="shared" si="2"/>
        <v>0</v>
      </c>
      <c r="M28" s="131">
        <v>0</v>
      </c>
      <c r="N28" s="131">
        <f t="shared" si="4"/>
        <v>0</v>
      </c>
      <c r="O28" s="131">
        <v>0</v>
      </c>
      <c r="P28" s="131">
        <v>0</v>
      </c>
      <c r="Q28" s="132">
        <f t="shared" si="3"/>
        <v>0</v>
      </c>
    </row>
    <row r="29" spans="2:17" ht="15.75" x14ac:dyDescent="0.25">
      <c r="B29" s="126" t="s">
        <v>128</v>
      </c>
      <c r="C29" s="110" t="s">
        <v>422</v>
      </c>
      <c r="D29" s="127">
        <f>+'[6]8750'!$G$28</f>
        <v>763618.52424000006</v>
      </c>
      <c r="E29" s="128"/>
      <c r="F29" s="129">
        <f t="shared" si="0"/>
        <v>763618.52424000006</v>
      </c>
      <c r="G29" s="127">
        <f>+'[6]8750'!$R$28</f>
        <v>763618.52424000006</v>
      </c>
      <c r="H29" s="128"/>
      <c r="I29" s="129">
        <f t="shared" si="1"/>
        <v>763618.52424000006</v>
      </c>
      <c r="J29" s="129"/>
      <c r="K29" s="130"/>
      <c r="L29" s="131">
        <f t="shared" si="2"/>
        <v>0</v>
      </c>
      <c r="M29" s="131">
        <v>0</v>
      </c>
      <c r="N29" s="131">
        <f t="shared" si="4"/>
        <v>0</v>
      </c>
      <c r="O29" s="131">
        <v>0</v>
      </c>
      <c r="P29" s="131">
        <v>0</v>
      </c>
      <c r="Q29" s="132">
        <f t="shared" si="3"/>
        <v>0</v>
      </c>
    </row>
    <row r="30" spans="2:17" ht="15.75" x14ac:dyDescent="0.25">
      <c r="B30" s="223" t="s">
        <v>138</v>
      </c>
      <c r="C30" s="110" t="str">
        <f>+'[6]6096'!$C$29</f>
        <v>Own Forces Maintenance - B &amp; G</v>
      </c>
      <c r="D30" s="127">
        <v>0</v>
      </c>
      <c r="E30" s="128"/>
      <c r="F30" s="129">
        <f t="shared" si="0"/>
        <v>0</v>
      </c>
      <c r="G30" s="127">
        <v>0</v>
      </c>
      <c r="H30" s="128"/>
      <c r="I30" s="129">
        <f t="shared" si="1"/>
        <v>0</v>
      </c>
      <c r="J30" s="129"/>
      <c r="K30" s="130"/>
      <c r="L30" s="131">
        <f t="shared" si="2"/>
        <v>0</v>
      </c>
      <c r="M30" s="131">
        <v>0</v>
      </c>
      <c r="N30" s="131">
        <f t="shared" si="4"/>
        <v>0</v>
      </c>
      <c r="O30" s="131">
        <v>0</v>
      </c>
      <c r="P30" s="131">
        <v>0</v>
      </c>
      <c r="Q30" s="132">
        <f t="shared" si="3"/>
        <v>0</v>
      </c>
    </row>
    <row r="31" spans="2:17" ht="15.75" x14ac:dyDescent="0.25">
      <c r="B31" s="223" t="s">
        <v>140</v>
      </c>
      <c r="C31" s="110" t="str">
        <f>+'[6]6096'!$C$30</f>
        <v>Contractual Maintenance - B &amp; G</v>
      </c>
      <c r="D31" s="127">
        <v>0</v>
      </c>
      <c r="E31" s="128"/>
      <c r="F31" s="129">
        <f t="shared" si="0"/>
        <v>0</v>
      </c>
      <c r="G31" s="127">
        <v>0</v>
      </c>
      <c r="H31" s="128"/>
      <c r="I31" s="129">
        <f t="shared" si="1"/>
        <v>0</v>
      </c>
      <c r="J31" s="129"/>
      <c r="K31" s="130"/>
      <c r="L31" s="131">
        <f t="shared" si="2"/>
        <v>0</v>
      </c>
      <c r="M31" s="131">
        <v>0</v>
      </c>
      <c r="N31" s="131">
        <f t="shared" si="4"/>
        <v>0</v>
      </c>
      <c r="O31" s="131">
        <v>0</v>
      </c>
      <c r="P31" s="131">
        <v>0</v>
      </c>
      <c r="Q31" s="132">
        <f t="shared" si="3"/>
        <v>0</v>
      </c>
    </row>
    <row r="32" spans="2:17" ht="15.75" x14ac:dyDescent="0.25">
      <c r="B32" s="126" t="s">
        <v>142</v>
      </c>
      <c r="C32" s="110" t="str">
        <f>+'[6]6096'!$C$31</f>
        <v>Transfer to Other State Agencies</v>
      </c>
      <c r="D32" s="127"/>
      <c r="E32" s="128"/>
      <c r="F32" s="129">
        <f t="shared" si="0"/>
        <v>0</v>
      </c>
      <c r="G32" s="127">
        <v>0</v>
      </c>
      <c r="H32" s="128"/>
      <c r="I32" s="129">
        <f t="shared" si="1"/>
        <v>0</v>
      </c>
      <c r="J32" s="129"/>
      <c r="K32" s="130"/>
      <c r="L32" s="131">
        <f t="shared" si="2"/>
        <v>0</v>
      </c>
      <c r="M32" s="131">
        <v>0</v>
      </c>
      <c r="N32" s="131">
        <f t="shared" si="4"/>
        <v>0</v>
      </c>
      <c r="O32" s="131">
        <v>0</v>
      </c>
      <c r="P32" s="131">
        <v>0</v>
      </c>
      <c r="Q32" s="132">
        <f t="shared" si="3"/>
        <v>0</v>
      </c>
    </row>
    <row r="33" spans="2:17" ht="15.75" x14ac:dyDescent="0.25">
      <c r="B33" s="126" t="s">
        <v>144</v>
      </c>
      <c r="C33" s="110" t="s">
        <v>424</v>
      </c>
      <c r="D33" s="127">
        <v>1289389</v>
      </c>
      <c r="E33" s="128"/>
      <c r="F33" s="129">
        <f t="shared" si="0"/>
        <v>1289389</v>
      </c>
      <c r="G33" s="127">
        <v>1314450</v>
      </c>
      <c r="H33" s="128"/>
      <c r="I33" s="129">
        <f t="shared" si="1"/>
        <v>1314450</v>
      </c>
      <c r="J33" s="129"/>
      <c r="K33" s="130"/>
      <c r="L33" s="131"/>
      <c r="M33" s="131">
        <v>-104963.85626998963</v>
      </c>
      <c r="N33" s="131">
        <f t="shared" si="4"/>
        <v>104963.85626998963</v>
      </c>
      <c r="O33" s="131">
        <v>0</v>
      </c>
      <c r="P33" s="131">
        <v>-107220.5156390036</v>
      </c>
      <c r="Q33" s="132">
        <f t="shared" si="3"/>
        <v>107220.5156390036</v>
      </c>
    </row>
    <row r="34" spans="2:17" ht="15.75" x14ac:dyDescent="0.25">
      <c r="B34" s="126" t="s">
        <v>150</v>
      </c>
      <c r="C34" s="110" t="s">
        <v>425</v>
      </c>
      <c r="D34" s="127">
        <f>+'[6]8750'!$G$34</f>
        <v>41559</v>
      </c>
      <c r="E34" s="128"/>
      <c r="F34" s="129">
        <f t="shared" si="0"/>
        <v>41559</v>
      </c>
      <c r="G34" s="127">
        <f>+'[6]8750'!$R$34</f>
        <v>41559</v>
      </c>
      <c r="H34" s="128"/>
      <c r="I34" s="129">
        <f t="shared" si="1"/>
        <v>41559</v>
      </c>
      <c r="J34" s="129"/>
      <c r="K34" s="130"/>
      <c r="L34" s="131">
        <f t="shared" si="2"/>
        <v>0</v>
      </c>
      <c r="M34" s="131">
        <v>0</v>
      </c>
      <c r="N34" s="131">
        <f t="shared" si="4"/>
        <v>0</v>
      </c>
      <c r="O34" s="131">
        <v>0</v>
      </c>
      <c r="P34" s="131">
        <v>0</v>
      </c>
      <c r="Q34" s="132">
        <f t="shared" si="3"/>
        <v>0</v>
      </c>
    </row>
    <row r="35" spans="2:17" ht="15.75" x14ac:dyDescent="0.25">
      <c r="B35" s="126" t="s">
        <v>152</v>
      </c>
      <c r="C35" s="110" t="str">
        <f>+'[6]6096'!$C$35</f>
        <v>Full Time Temporary</v>
      </c>
      <c r="D35" s="127">
        <v>982660</v>
      </c>
      <c r="E35" s="128"/>
      <c r="F35" s="129">
        <f t="shared" si="0"/>
        <v>982660</v>
      </c>
      <c r="G35" s="127">
        <f>+'[6]8750'!$R$35</f>
        <v>1039460</v>
      </c>
      <c r="H35" s="128"/>
      <c r="I35" s="129">
        <f t="shared" si="1"/>
        <v>1039460</v>
      </c>
      <c r="J35" s="129"/>
      <c r="K35" s="130"/>
      <c r="L35" s="131">
        <f t="shared" si="2"/>
        <v>0</v>
      </c>
      <c r="M35" s="131">
        <v>0</v>
      </c>
      <c r="N35" s="131">
        <f t="shared" si="4"/>
        <v>0</v>
      </c>
      <c r="O35" s="131">
        <v>0</v>
      </c>
      <c r="P35" s="131">
        <v>0</v>
      </c>
      <c r="Q35" s="132">
        <f t="shared" si="3"/>
        <v>0</v>
      </c>
    </row>
    <row r="36" spans="2:17" ht="15.75" x14ac:dyDescent="0.25">
      <c r="B36" s="126" t="s">
        <v>154</v>
      </c>
      <c r="C36" s="110" t="s">
        <v>426</v>
      </c>
      <c r="D36" s="127">
        <v>18436832</v>
      </c>
      <c r="E36" s="128"/>
      <c r="F36" s="129">
        <f t="shared" si="0"/>
        <v>18436832</v>
      </c>
      <c r="G36" s="127">
        <v>19488120</v>
      </c>
      <c r="H36" s="128"/>
      <c r="I36" s="129">
        <f t="shared" si="1"/>
        <v>19488120</v>
      </c>
      <c r="J36" s="129"/>
      <c r="K36" s="130"/>
      <c r="L36" s="131"/>
      <c r="M36" s="131">
        <v>-1284748.0348412506</v>
      </c>
      <c r="N36" s="131">
        <f t="shared" si="4"/>
        <v>1284748.0348412506</v>
      </c>
      <c r="O36" s="131">
        <v>0</v>
      </c>
      <c r="P36" s="131">
        <v>-1397062.9874945115</v>
      </c>
      <c r="Q36" s="132">
        <f t="shared" si="3"/>
        <v>1397062.9874945115</v>
      </c>
    </row>
    <row r="37" spans="2:17" ht="15.75" x14ac:dyDescent="0.25">
      <c r="B37" s="126" t="s">
        <v>156</v>
      </c>
      <c r="C37" s="110" t="str">
        <f>+'[6]6096'!$C$37</f>
        <v>Unemployment Compensation</v>
      </c>
      <c r="D37" s="127"/>
      <c r="E37" s="128"/>
      <c r="F37" s="129">
        <f t="shared" si="0"/>
        <v>0</v>
      </c>
      <c r="G37" s="127">
        <v>0</v>
      </c>
      <c r="H37" s="128"/>
      <c r="I37" s="129">
        <f>SUM(G37:H37)</f>
        <v>0</v>
      </c>
      <c r="J37" s="129"/>
      <c r="K37" s="130"/>
      <c r="L37" s="131">
        <f t="shared" ref="L37" si="5">+E37</f>
        <v>0</v>
      </c>
      <c r="M37" s="131">
        <v>0</v>
      </c>
      <c r="N37" s="131">
        <f t="shared" ref="N37:N55" si="6">E37</f>
        <v>0</v>
      </c>
      <c r="O37" s="131">
        <v>0</v>
      </c>
      <c r="P37" s="131">
        <v>0</v>
      </c>
      <c r="Q37" s="132">
        <f t="shared" ref="Q37:Q51" si="7">H37</f>
        <v>0</v>
      </c>
    </row>
    <row r="38" spans="2:17" ht="15.75" x14ac:dyDescent="0.25">
      <c r="B38" s="126" t="s">
        <v>166</v>
      </c>
      <c r="C38" s="110" t="s">
        <v>427</v>
      </c>
      <c r="D38" s="127">
        <v>1</v>
      </c>
      <c r="E38" s="128"/>
      <c r="F38" s="129">
        <f t="shared" si="0"/>
        <v>1</v>
      </c>
      <c r="G38" s="127">
        <v>1</v>
      </c>
      <c r="H38" s="128"/>
      <c r="I38" s="129">
        <f t="shared" si="1"/>
        <v>1</v>
      </c>
      <c r="J38" s="129"/>
      <c r="K38" s="130"/>
      <c r="L38" s="131">
        <f t="shared" si="2"/>
        <v>0</v>
      </c>
      <c r="M38" s="131">
        <v>0</v>
      </c>
      <c r="N38" s="131">
        <f t="shared" si="6"/>
        <v>0</v>
      </c>
      <c r="O38" s="131">
        <v>0</v>
      </c>
      <c r="P38" s="131">
        <v>0</v>
      </c>
      <c r="Q38" s="132">
        <f t="shared" si="7"/>
        <v>0</v>
      </c>
    </row>
    <row r="39" spans="2:17" ht="15.75" x14ac:dyDescent="0.25">
      <c r="B39" s="126" t="s">
        <v>170</v>
      </c>
      <c r="C39" s="110" t="s">
        <v>428</v>
      </c>
      <c r="D39" s="127"/>
      <c r="E39" s="128"/>
      <c r="F39" s="129">
        <f t="shared" si="0"/>
        <v>0</v>
      </c>
      <c r="G39" s="127"/>
      <c r="H39" s="128"/>
      <c r="I39" s="129">
        <f t="shared" si="1"/>
        <v>0</v>
      </c>
      <c r="J39" s="129"/>
      <c r="K39" s="130"/>
      <c r="L39" s="131">
        <v>0</v>
      </c>
      <c r="M39" s="131">
        <v>0</v>
      </c>
      <c r="N39" s="131">
        <f t="shared" si="6"/>
        <v>0</v>
      </c>
      <c r="O39" s="131">
        <v>0</v>
      </c>
      <c r="P39" s="131">
        <v>0</v>
      </c>
      <c r="Q39" s="132">
        <f t="shared" si="7"/>
        <v>0</v>
      </c>
    </row>
    <row r="40" spans="2:17" ht="15.75" x14ac:dyDescent="0.25">
      <c r="B40" s="126" t="s">
        <v>174</v>
      </c>
      <c r="C40" s="110" t="s">
        <v>429</v>
      </c>
      <c r="D40" s="127">
        <f>+'[6]6096'!$K$40</f>
        <v>250</v>
      </c>
      <c r="E40" s="128"/>
      <c r="F40" s="129">
        <f t="shared" si="0"/>
        <v>250</v>
      </c>
      <c r="G40" s="127">
        <f>+'[6]6096'!$W$40</f>
        <v>250</v>
      </c>
      <c r="H40" s="128"/>
      <c r="I40" s="129">
        <f t="shared" si="1"/>
        <v>250</v>
      </c>
      <c r="J40" s="129"/>
      <c r="K40" s="130"/>
      <c r="L40" s="131">
        <f>+E40*0.49</f>
        <v>0</v>
      </c>
      <c r="M40" s="131">
        <v>0</v>
      </c>
      <c r="N40" s="131">
        <f t="shared" si="6"/>
        <v>0</v>
      </c>
      <c r="O40" s="131">
        <f>+H40*0.49</f>
        <v>0</v>
      </c>
      <c r="P40" s="131">
        <v>0</v>
      </c>
      <c r="Q40" s="132">
        <f t="shared" si="7"/>
        <v>0</v>
      </c>
    </row>
    <row r="41" spans="2:17" ht="15.75" x14ac:dyDescent="0.25">
      <c r="B41" s="126" t="s">
        <v>180</v>
      </c>
      <c r="C41" s="110" t="s">
        <v>430</v>
      </c>
      <c r="D41" s="127"/>
      <c r="E41" s="128"/>
      <c r="F41" s="129">
        <f t="shared" si="0"/>
        <v>0</v>
      </c>
      <c r="G41" s="127"/>
      <c r="H41" s="128"/>
      <c r="I41" s="129">
        <f t="shared" si="1"/>
        <v>0</v>
      </c>
      <c r="J41" s="129"/>
      <c r="K41" s="130"/>
      <c r="L41" s="131">
        <f>+E41*0.25</f>
        <v>0</v>
      </c>
      <c r="M41" s="131">
        <v>0</v>
      </c>
      <c r="N41" s="131">
        <f t="shared" si="6"/>
        <v>0</v>
      </c>
      <c r="O41" s="131">
        <f>+H41*0.25</f>
        <v>0</v>
      </c>
      <c r="P41" s="131">
        <v>0</v>
      </c>
      <c r="Q41" s="132">
        <f t="shared" si="7"/>
        <v>0</v>
      </c>
    </row>
    <row r="42" spans="2:17" ht="15.75" x14ac:dyDescent="0.25">
      <c r="B42" s="126" t="s">
        <v>192</v>
      </c>
      <c r="C42" s="110" t="s">
        <v>431</v>
      </c>
      <c r="D42" s="127">
        <v>1</v>
      </c>
      <c r="E42" s="128"/>
      <c r="F42" s="129">
        <f t="shared" si="0"/>
        <v>1</v>
      </c>
      <c r="G42" s="127">
        <v>1</v>
      </c>
      <c r="H42" s="128"/>
      <c r="I42" s="129">
        <f t="shared" si="1"/>
        <v>1</v>
      </c>
      <c r="J42" s="129"/>
      <c r="K42" s="130"/>
      <c r="L42" s="131">
        <f t="shared" ref="L42:L52" si="8">+E42*0.25</f>
        <v>0</v>
      </c>
      <c r="M42" s="131">
        <v>0</v>
      </c>
      <c r="N42" s="131">
        <f t="shared" si="6"/>
        <v>0</v>
      </c>
      <c r="O42" s="131">
        <f t="shared" ref="O42:O57" si="9">+H42*0.25</f>
        <v>0</v>
      </c>
      <c r="P42" s="131">
        <v>0</v>
      </c>
      <c r="Q42" s="132">
        <f t="shared" si="7"/>
        <v>0</v>
      </c>
    </row>
    <row r="43" spans="2:17" ht="15.75" x14ac:dyDescent="0.25">
      <c r="B43" s="126" t="s">
        <v>524</v>
      </c>
      <c r="C43" s="110" t="str">
        <f>+'[6]6096'!$C$43</f>
        <v>Prescription Drug Expenditures</v>
      </c>
      <c r="D43" s="127">
        <f>+'[6]8750'!$G$43</f>
        <v>1505060</v>
      </c>
      <c r="E43" s="128"/>
      <c r="F43" s="129">
        <f t="shared" si="0"/>
        <v>1505060</v>
      </c>
      <c r="G43" s="127">
        <f>+'[6]8750'!$R$43</f>
        <v>1558000</v>
      </c>
      <c r="H43" s="128"/>
      <c r="I43" s="129">
        <f t="shared" si="1"/>
        <v>1558000</v>
      </c>
      <c r="J43" s="129"/>
      <c r="K43" s="130"/>
      <c r="L43" s="131">
        <f t="shared" si="8"/>
        <v>0</v>
      </c>
      <c r="M43" s="131">
        <v>0</v>
      </c>
      <c r="N43" s="131">
        <f t="shared" si="6"/>
        <v>0</v>
      </c>
      <c r="O43" s="131">
        <f t="shared" si="9"/>
        <v>0</v>
      </c>
      <c r="P43" s="131">
        <v>0</v>
      </c>
      <c r="Q43" s="132">
        <f t="shared" si="7"/>
        <v>0</v>
      </c>
    </row>
    <row r="44" spans="2:17" ht="15.75" x14ac:dyDescent="0.25">
      <c r="B44" s="126" t="s">
        <v>525</v>
      </c>
      <c r="C44" s="110" t="str">
        <f>+'[6]6096'!$C$44</f>
        <v>Medical Payments to Providers</v>
      </c>
      <c r="D44" s="127">
        <f>+'[6]8750'!$G$44</f>
        <v>871000</v>
      </c>
      <c r="E44" s="133"/>
      <c r="F44" s="129">
        <f t="shared" si="0"/>
        <v>871000</v>
      </c>
      <c r="G44" s="127">
        <f>+'[6]8750'!$R$44</f>
        <v>871000</v>
      </c>
      <c r="H44" s="133"/>
      <c r="I44" s="129">
        <f t="shared" si="1"/>
        <v>871000</v>
      </c>
      <c r="J44" s="129"/>
      <c r="K44" s="130"/>
      <c r="L44" s="131">
        <f t="shared" si="8"/>
        <v>0</v>
      </c>
      <c r="M44" s="131">
        <v>0</v>
      </c>
      <c r="N44" s="131">
        <f t="shared" si="6"/>
        <v>0</v>
      </c>
      <c r="O44" s="131">
        <f t="shared" si="9"/>
        <v>0</v>
      </c>
      <c r="P44" s="131">
        <v>0</v>
      </c>
      <c r="Q44" s="132">
        <f t="shared" si="7"/>
        <v>0</v>
      </c>
    </row>
    <row r="45" spans="2:17" ht="15.75" x14ac:dyDescent="0.25">
      <c r="B45" s="126" t="s">
        <v>205</v>
      </c>
      <c r="C45" s="110" t="str">
        <f>+'[6]6096'!$C$45</f>
        <v>Contract for Program Services</v>
      </c>
      <c r="D45" s="127">
        <f>+'[6]8750'!$G$45</f>
        <v>14403335</v>
      </c>
      <c r="E45" s="133"/>
      <c r="F45" s="129">
        <f t="shared" si="0"/>
        <v>14403335</v>
      </c>
      <c r="G45" s="127">
        <f>+'[6]8750'!$R$45</f>
        <v>16031000</v>
      </c>
      <c r="H45" s="133"/>
      <c r="I45" s="129">
        <f t="shared" si="1"/>
        <v>16031000</v>
      </c>
      <c r="J45" s="129"/>
      <c r="K45" s="130"/>
      <c r="L45" s="131">
        <f t="shared" si="8"/>
        <v>0</v>
      </c>
      <c r="M45" s="131">
        <v>0</v>
      </c>
      <c r="N45" s="131">
        <f t="shared" si="6"/>
        <v>0</v>
      </c>
      <c r="O45" s="131">
        <f t="shared" si="9"/>
        <v>0</v>
      </c>
      <c r="P45" s="131">
        <v>0</v>
      </c>
      <c r="Q45" s="132">
        <f t="shared" si="7"/>
        <v>0</v>
      </c>
    </row>
    <row r="46" spans="2:17" ht="15.75" x14ac:dyDescent="0.25">
      <c r="B46" s="126" t="s">
        <v>526</v>
      </c>
      <c r="D46" s="127"/>
      <c r="E46" s="133"/>
      <c r="F46" s="129">
        <f t="shared" si="0"/>
        <v>0</v>
      </c>
      <c r="G46" s="127"/>
      <c r="H46" s="133"/>
      <c r="I46" s="129">
        <f t="shared" si="1"/>
        <v>0</v>
      </c>
      <c r="J46" s="129"/>
      <c r="K46" s="130"/>
      <c r="L46" s="131">
        <f t="shared" si="8"/>
        <v>0</v>
      </c>
      <c r="M46" s="131">
        <v>0</v>
      </c>
      <c r="N46" s="131">
        <f t="shared" si="6"/>
        <v>0</v>
      </c>
      <c r="O46" s="131">
        <f t="shared" si="9"/>
        <v>0</v>
      </c>
      <c r="P46" s="131">
        <v>0</v>
      </c>
      <c r="Q46" s="132">
        <f t="shared" si="7"/>
        <v>0</v>
      </c>
    </row>
    <row r="47" spans="2:17" ht="15.75" x14ac:dyDescent="0.25">
      <c r="B47" s="126" t="s">
        <v>527</v>
      </c>
      <c r="C47" s="110" t="str">
        <f>+'[6]6096'!$C$47</f>
        <v>Payments to Clients</v>
      </c>
      <c r="D47" s="127">
        <f>+'[6]8750'!$G$47</f>
        <v>33989</v>
      </c>
      <c r="E47" s="133"/>
      <c r="F47" s="129">
        <f t="shared" si="0"/>
        <v>33989</v>
      </c>
      <c r="G47" s="127">
        <f>+'[6]8750'!$R$47</f>
        <v>33989</v>
      </c>
      <c r="H47" s="133"/>
      <c r="I47" s="129">
        <f t="shared" si="1"/>
        <v>33989</v>
      </c>
      <c r="J47" s="129"/>
      <c r="K47" s="130"/>
      <c r="L47" s="131">
        <f t="shared" si="8"/>
        <v>0</v>
      </c>
      <c r="M47" s="131">
        <v>0</v>
      </c>
      <c r="N47" s="131">
        <f t="shared" si="6"/>
        <v>0</v>
      </c>
      <c r="O47" s="131">
        <f t="shared" si="9"/>
        <v>0</v>
      </c>
      <c r="P47" s="131">
        <v>0</v>
      </c>
      <c r="Q47" s="132">
        <f t="shared" si="7"/>
        <v>0</v>
      </c>
    </row>
    <row r="48" spans="2:17" ht="15.75" x14ac:dyDescent="0.25">
      <c r="B48" s="126">
        <v>502</v>
      </c>
      <c r="C48" s="110" t="s">
        <v>435</v>
      </c>
      <c r="D48" s="127"/>
      <c r="E48" s="133"/>
      <c r="F48" s="129">
        <f t="shared" si="0"/>
        <v>0</v>
      </c>
      <c r="G48" s="127"/>
      <c r="H48" s="133"/>
      <c r="I48" s="129">
        <f t="shared" si="1"/>
        <v>0</v>
      </c>
      <c r="J48" s="129"/>
      <c r="K48" s="130"/>
      <c r="L48" s="131">
        <f t="shared" si="8"/>
        <v>0</v>
      </c>
      <c r="M48" s="131">
        <v>0</v>
      </c>
      <c r="N48" s="131">
        <f t="shared" si="6"/>
        <v>0</v>
      </c>
      <c r="O48" s="131">
        <f t="shared" si="9"/>
        <v>0</v>
      </c>
      <c r="P48" s="131">
        <v>0</v>
      </c>
      <c r="Q48" s="132">
        <f t="shared" si="7"/>
        <v>0</v>
      </c>
    </row>
    <row r="49" spans="1:17" ht="15.75" x14ac:dyDescent="0.25">
      <c r="B49" s="126">
        <v>504</v>
      </c>
      <c r="C49" s="110" t="s">
        <v>436</v>
      </c>
      <c r="D49" s="127"/>
      <c r="E49" s="133"/>
      <c r="F49" s="129">
        <f t="shared" si="0"/>
        <v>0</v>
      </c>
      <c r="G49" s="127"/>
      <c r="H49" s="133"/>
      <c r="I49" s="129">
        <f t="shared" si="1"/>
        <v>0</v>
      </c>
      <c r="J49" s="129"/>
      <c r="K49" s="130"/>
      <c r="L49" s="131">
        <f t="shared" si="8"/>
        <v>0</v>
      </c>
      <c r="M49" s="131">
        <v>0</v>
      </c>
      <c r="N49" s="131">
        <f t="shared" si="6"/>
        <v>0</v>
      </c>
      <c r="O49" s="131">
        <f t="shared" si="9"/>
        <v>0</v>
      </c>
      <c r="P49" s="131">
        <v>0</v>
      </c>
      <c r="Q49" s="132">
        <f t="shared" si="7"/>
        <v>0</v>
      </c>
    </row>
    <row r="50" spans="1:17" ht="15.75" x14ac:dyDescent="0.25">
      <c r="B50" s="126">
        <v>505</v>
      </c>
      <c r="C50" s="110" t="s">
        <v>437</v>
      </c>
      <c r="D50" s="127"/>
      <c r="E50" s="133"/>
      <c r="F50" s="129">
        <f t="shared" si="0"/>
        <v>0</v>
      </c>
      <c r="G50" s="127"/>
      <c r="H50" s="133"/>
      <c r="I50" s="129">
        <f t="shared" si="1"/>
        <v>0</v>
      </c>
      <c r="J50" s="129"/>
      <c r="K50" s="130"/>
      <c r="L50" s="131">
        <f t="shared" si="8"/>
        <v>0</v>
      </c>
      <c r="M50" s="131">
        <v>0</v>
      </c>
      <c r="N50" s="131">
        <f t="shared" si="6"/>
        <v>0</v>
      </c>
      <c r="O50" s="131">
        <f t="shared" si="9"/>
        <v>0</v>
      </c>
      <c r="P50" s="131">
        <v>0</v>
      </c>
      <c r="Q50" s="132">
        <f t="shared" si="7"/>
        <v>0</v>
      </c>
    </row>
    <row r="51" spans="1:17" ht="15.75" x14ac:dyDescent="0.25">
      <c r="B51" s="126" t="s">
        <v>528</v>
      </c>
      <c r="C51" s="110" t="s">
        <v>438</v>
      </c>
      <c r="D51" s="127"/>
      <c r="E51" s="133"/>
      <c r="F51" s="129">
        <f t="shared" si="0"/>
        <v>0</v>
      </c>
      <c r="G51" s="127"/>
      <c r="H51" s="133"/>
      <c r="I51" s="129">
        <f t="shared" si="1"/>
        <v>0</v>
      </c>
      <c r="J51" s="129"/>
      <c r="K51" s="130"/>
      <c r="L51" s="131">
        <f t="shared" si="8"/>
        <v>0</v>
      </c>
      <c r="M51" s="131">
        <v>0</v>
      </c>
      <c r="N51" s="131">
        <f t="shared" si="6"/>
        <v>0</v>
      </c>
      <c r="O51" s="131">
        <f t="shared" si="9"/>
        <v>0</v>
      </c>
      <c r="P51" s="131">
        <v>0</v>
      </c>
      <c r="Q51" s="132">
        <f t="shared" si="7"/>
        <v>0</v>
      </c>
    </row>
    <row r="52" spans="1:17" ht="15.75" x14ac:dyDescent="0.25">
      <c r="B52" s="126" t="s">
        <v>529</v>
      </c>
      <c r="C52" s="110" t="s">
        <v>440</v>
      </c>
      <c r="D52" s="127"/>
      <c r="E52" s="133"/>
      <c r="F52" s="129">
        <f t="shared" si="0"/>
        <v>0</v>
      </c>
      <c r="G52" s="127"/>
      <c r="H52" s="133"/>
      <c r="I52" s="129">
        <f t="shared" si="1"/>
        <v>0</v>
      </c>
      <c r="J52" s="129"/>
      <c r="K52" s="130"/>
      <c r="L52" s="131">
        <f t="shared" si="8"/>
        <v>0</v>
      </c>
      <c r="M52" s="131">
        <v>0</v>
      </c>
      <c r="N52" s="131">
        <f t="shared" si="6"/>
        <v>0</v>
      </c>
      <c r="O52" s="131">
        <f t="shared" si="9"/>
        <v>0</v>
      </c>
      <c r="P52" s="131">
        <v>0</v>
      </c>
      <c r="Q52" s="132">
        <f t="shared" ref="Q52:Q57" si="10">+H52*0.75</f>
        <v>0</v>
      </c>
    </row>
    <row r="53" spans="1:17" ht="15.75" x14ac:dyDescent="0.25">
      <c r="B53" s="110"/>
      <c r="D53" s="127"/>
      <c r="E53" s="133"/>
      <c r="F53" s="129">
        <f t="shared" si="0"/>
        <v>0</v>
      </c>
      <c r="G53" s="127"/>
      <c r="H53" s="133"/>
      <c r="I53" s="129">
        <f t="shared" si="1"/>
        <v>0</v>
      </c>
      <c r="J53" s="129"/>
      <c r="K53" s="130"/>
      <c r="L53" s="131">
        <f t="shared" si="2"/>
        <v>0</v>
      </c>
      <c r="M53" s="131">
        <v>0</v>
      </c>
      <c r="N53" s="131">
        <f t="shared" si="6"/>
        <v>0</v>
      </c>
      <c r="O53" s="131">
        <f t="shared" si="9"/>
        <v>0</v>
      </c>
      <c r="P53" s="131">
        <v>0</v>
      </c>
      <c r="Q53" s="132">
        <f t="shared" si="10"/>
        <v>0</v>
      </c>
    </row>
    <row r="54" spans="1:17" ht="15.75" x14ac:dyDescent="0.25">
      <c r="B54" s="110"/>
      <c r="D54" s="127"/>
      <c r="E54" s="133"/>
      <c r="F54" s="129">
        <f t="shared" si="0"/>
        <v>0</v>
      </c>
      <c r="G54" s="127"/>
      <c r="H54" s="133"/>
      <c r="I54" s="129">
        <f t="shared" si="1"/>
        <v>0</v>
      </c>
      <c r="J54" s="129"/>
      <c r="K54" s="130"/>
      <c r="L54" s="131">
        <f t="shared" si="2"/>
        <v>0</v>
      </c>
      <c r="M54" s="131">
        <v>0</v>
      </c>
      <c r="N54" s="131">
        <f t="shared" si="6"/>
        <v>0</v>
      </c>
      <c r="O54" s="131">
        <f t="shared" si="9"/>
        <v>0</v>
      </c>
      <c r="P54" s="131">
        <v>0</v>
      </c>
      <c r="Q54" s="132">
        <f t="shared" si="10"/>
        <v>0</v>
      </c>
    </row>
    <row r="55" spans="1:17" ht="15.75" x14ac:dyDescent="0.25">
      <c r="B55" s="110">
        <v>601</v>
      </c>
      <c r="C55" s="110" t="s">
        <v>441</v>
      </c>
      <c r="D55" s="127"/>
      <c r="E55" s="133"/>
      <c r="F55" s="129">
        <f t="shared" si="0"/>
        <v>0</v>
      </c>
      <c r="G55" s="127"/>
      <c r="H55" s="133"/>
      <c r="I55" s="129">
        <f t="shared" si="1"/>
        <v>0</v>
      </c>
      <c r="J55" s="129"/>
      <c r="K55" s="130"/>
      <c r="L55" s="131">
        <f t="shared" si="2"/>
        <v>0</v>
      </c>
      <c r="M55" s="131">
        <v>0</v>
      </c>
      <c r="N55" s="131">
        <f t="shared" si="6"/>
        <v>0</v>
      </c>
      <c r="O55" s="131">
        <f t="shared" si="9"/>
        <v>0</v>
      </c>
      <c r="P55" s="131">
        <v>0</v>
      </c>
      <c r="Q55" s="132">
        <f t="shared" si="10"/>
        <v>0</v>
      </c>
    </row>
    <row r="56" spans="1:17" s="135" customFormat="1" ht="15.75" x14ac:dyDescent="0.25">
      <c r="A56" s="121"/>
      <c r="B56" s="134"/>
      <c r="C56" s="135" t="s">
        <v>442</v>
      </c>
      <c r="D56" s="136">
        <f t="shared" ref="D56:I56" si="11">SUM(D9:D55)</f>
        <v>74487347.524240002</v>
      </c>
      <c r="E56" s="136">
        <f t="shared" si="11"/>
        <v>0</v>
      </c>
      <c r="F56" s="136">
        <f t="shared" si="11"/>
        <v>74487347.524240002</v>
      </c>
      <c r="G56" s="136">
        <f t="shared" si="11"/>
        <v>79514404.524240002</v>
      </c>
      <c r="H56" s="136">
        <f t="shared" si="11"/>
        <v>0</v>
      </c>
      <c r="I56" s="136">
        <f t="shared" si="11"/>
        <v>79514404.524240002</v>
      </c>
      <c r="J56" s="136"/>
      <c r="K56" s="137"/>
      <c r="L56" s="136">
        <f>SUM(L9:L54)</f>
        <v>0</v>
      </c>
      <c r="M56" s="131">
        <f>SUM(M9:M55)</f>
        <v>-4282328.1250206567</v>
      </c>
      <c r="N56" s="131">
        <f>SUM(N9:N55)</f>
        <v>4282328.1250206567</v>
      </c>
      <c r="O56" s="131"/>
      <c r="P56" s="131">
        <f>SUM(P9:P55)</f>
        <v>-4858866.3600863311</v>
      </c>
      <c r="Q56" s="132">
        <f>SUM(Q9:Q55)</f>
        <v>4858866.3600863311</v>
      </c>
    </row>
    <row r="57" spans="1:17" ht="15.75" x14ac:dyDescent="0.25">
      <c r="A57" s="104" t="s">
        <v>352</v>
      </c>
      <c r="B57" s="139"/>
      <c r="C57" s="139"/>
      <c r="D57" s="140"/>
      <c r="E57" s="140"/>
      <c r="F57" s="129"/>
      <c r="G57" s="140"/>
      <c r="H57" s="140"/>
      <c r="I57" s="140"/>
      <c r="J57" s="140"/>
      <c r="K57" s="130"/>
      <c r="L57" s="129"/>
      <c r="M57" s="131">
        <v>0</v>
      </c>
      <c r="N57" s="131">
        <f t="shared" ref="N57" si="12">+E57*0.75</f>
        <v>0</v>
      </c>
      <c r="O57" s="131">
        <f t="shared" si="9"/>
        <v>0</v>
      </c>
      <c r="P57" s="131">
        <v>0</v>
      </c>
      <c r="Q57" s="132">
        <f t="shared" si="10"/>
        <v>0</v>
      </c>
    </row>
    <row r="58" spans="1:17" ht="15.75" x14ac:dyDescent="0.25">
      <c r="A58" s="224"/>
      <c r="B58" s="225" t="s">
        <v>353</v>
      </c>
      <c r="C58" s="110" t="s">
        <v>443</v>
      </c>
      <c r="D58" s="127"/>
      <c r="E58" s="128">
        <v>0</v>
      </c>
      <c r="F58" s="129">
        <f>SUM(D58:E58)</f>
        <v>0</v>
      </c>
      <c r="G58" s="127"/>
      <c r="H58" s="128"/>
      <c r="I58" s="129">
        <f>SUM(G58:H58)</f>
        <v>0</v>
      </c>
      <c r="J58" s="129"/>
      <c r="K58" s="130" t="s">
        <v>355</v>
      </c>
      <c r="L58" s="144">
        <f>L56-E58</f>
        <v>0</v>
      </c>
      <c r="M58" s="129"/>
      <c r="N58" s="129"/>
      <c r="O58" s="144">
        <f>O56-H58</f>
        <v>0</v>
      </c>
      <c r="P58" s="129">
        <v>0</v>
      </c>
      <c r="Q58" s="141"/>
    </row>
    <row r="59" spans="1:17" ht="15.75" x14ac:dyDescent="0.25">
      <c r="A59" s="224">
        <v>484947</v>
      </c>
      <c r="B59" s="226" t="s">
        <v>530</v>
      </c>
      <c r="C59" s="110" t="s">
        <v>531</v>
      </c>
      <c r="D59" s="127">
        <f>+'[6]8750'!$G$54</f>
        <v>20562972</v>
      </c>
      <c r="E59" s="128"/>
      <c r="F59" s="129">
        <f>SUM(D59:E59)</f>
        <v>20562972</v>
      </c>
      <c r="G59" s="127">
        <f>+'[6]8750'!$R$54</f>
        <v>21838922</v>
      </c>
      <c r="H59" s="128"/>
      <c r="I59" s="129">
        <f>SUM(G59:H59)</f>
        <v>21838922</v>
      </c>
      <c r="J59" s="129"/>
      <c r="K59" s="130" t="s">
        <v>355</v>
      </c>
      <c r="L59" s="129"/>
      <c r="M59" s="146">
        <f>M56-E59-E60</f>
        <v>-0.12502065673470497</v>
      </c>
      <c r="N59" s="129"/>
      <c r="O59" s="129"/>
      <c r="P59" s="146">
        <f>P56-H59-H60</f>
        <v>-0.36008633114397526</v>
      </c>
      <c r="Q59" s="141"/>
    </row>
    <row r="60" spans="1:17" ht="15.75" x14ac:dyDescent="0.25">
      <c r="A60" s="227">
        <v>405921</v>
      </c>
      <c r="B60" s="228" t="s">
        <v>365</v>
      </c>
      <c r="C60" s="110" t="s">
        <v>532</v>
      </c>
      <c r="D60" s="127">
        <f>+'[6]8750'!$G$57</f>
        <v>25382228</v>
      </c>
      <c r="E60" s="128">
        <v>-4282328</v>
      </c>
      <c r="F60" s="129">
        <f>SUM(D60:E60)</f>
        <v>21099900</v>
      </c>
      <c r="G60" s="127">
        <f>+'[6]8750'!$R$57</f>
        <v>26897802</v>
      </c>
      <c r="H60" s="128">
        <v>-4858866</v>
      </c>
      <c r="I60" s="129">
        <f>SUM(G60:H60)</f>
        <v>22038936</v>
      </c>
      <c r="J60" s="129"/>
      <c r="K60" s="130"/>
      <c r="L60" s="129"/>
      <c r="M60" s="146"/>
      <c r="N60" s="129"/>
      <c r="O60" s="129"/>
      <c r="P60" s="146"/>
      <c r="Q60" s="141"/>
    </row>
    <row r="61" spans="1:17" ht="15.75" x14ac:dyDescent="0.25">
      <c r="B61" s="143" t="s">
        <v>357</v>
      </c>
      <c r="C61" s="110" t="s">
        <v>358</v>
      </c>
      <c r="D61" s="129">
        <f>+D56-D59-D58-D60</f>
        <v>28542147.524240002</v>
      </c>
      <c r="E61" s="131">
        <v>4282328</v>
      </c>
      <c r="F61" s="129">
        <f>SUM(D61:E61)</f>
        <v>32824475.524240002</v>
      </c>
      <c r="G61" s="129">
        <f>+G56-G59-G58-G60</f>
        <v>30777680.524240002</v>
      </c>
      <c r="H61" s="131">
        <v>4858866</v>
      </c>
      <c r="I61" s="129">
        <f>SUM(G61:H61)</f>
        <v>35636546.524240002</v>
      </c>
      <c r="J61" s="129"/>
      <c r="K61" s="130" t="s">
        <v>355</v>
      </c>
      <c r="L61" s="129"/>
      <c r="M61" s="129"/>
      <c r="N61" s="149">
        <f>N56-E61</f>
        <v>0.12502065673470497</v>
      </c>
      <c r="O61" s="129"/>
      <c r="P61" s="129"/>
      <c r="Q61" s="150">
        <f>Q56-H61</f>
        <v>0.36008633114397526</v>
      </c>
    </row>
    <row r="62" spans="1:17" s="135" customFormat="1" ht="16.5" thickBot="1" x14ac:dyDescent="0.3">
      <c r="A62" s="121"/>
      <c r="B62" s="134"/>
      <c r="C62" s="135" t="s">
        <v>359</v>
      </c>
      <c r="D62" s="136">
        <f>SUM(D58:D61)</f>
        <v>74487347.524240002</v>
      </c>
      <c r="E62" s="136">
        <f>SUM(E58:E61)</f>
        <v>0</v>
      </c>
      <c r="F62" s="136">
        <f>SUM(D62:E62)</f>
        <v>74487347.524240002</v>
      </c>
      <c r="G62" s="136">
        <f>SUM(G58:G61)</f>
        <v>79514404.524240002</v>
      </c>
      <c r="H62" s="136">
        <f>SUM(H58:H61)</f>
        <v>0</v>
      </c>
      <c r="I62" s="136">
        <f>SUM(I58:I61)</f>
        <v>79514404.524240002</v>
      </c>
      <c r="J62" s="136"/>
      <c r="K62" s="151"/>
      <c r="L62" s="152"/>
      <c r="M62" s="152"/>
      <c r="N62" s="152"/>
      <c r="O62" s="152"/>
      <c r="P62" s="152"/>
      <c r="Q62" s="153"/>
    </row>
    <row r="63" spans="1:17" x14ac:dyDescent="0.2">
      <c r="D63" s="154"/>
      <c r="E63" s="154"/>
      <c r="F63" s="154"/>
      <c r="G63" s="154"/>
      <c r="H63" s="154"/>
      <c r="I63" s="154"/>
      <c r="J63" s="154"/>
    </row>
    <row r="64" spans="1:17" x14ac:dyDescent="0.2">
      <c r="B64" s="110"/>
      <c r="C64" s="135" t="s">
        <v>392</v>
      </c>
      <c r="D64" s="155"/>
      <c r="E64" s="155"/>
      <c r="F64" s="154"/>
      <c r="G64" s="154"/>
      <c r="H64" s="154"/>
      <c r="I64" s="154"/>
      <c r="J64" s="154"/>
    </row>
    <row r="65" spans="1:17" x14ac:dyDescent="0.2">
      <c r="D65" s="154"/>
      <c r="E65" s="154"/>
      <c r="F65" s="154"/>
      <c r="G65" s="154"/>
      <c r="H65" s="154"/>
      <c r="I65" s="154"/>
      <c r="J65" s="154"/>
    </row>
    <row r="66" spans="1:17" ht="15" customHeight="1" x14ac:dyDescent="0.2">
      <c r="A66" s="156" t="s">
        <v>444</v>
      </c>
      <c r="B66" s="157"/>
      <c r="C66" s="232" t="s">
        <v>533</v>
      </c>
      <c r="D66" s="232"/>
      <c r="E66" s="232"/>
      <c r="F66" s="232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</row>
    <row r="67" spans="1:17" ht="15" customHeight="1" x14ac:dyDescent="0.2">
      <c r="A67" s="156"/>
      <c r="B67" s="157"/>
      <c r="C67" s="232"/>
      <c r="D67" s="232"/>
      <c r="E67" s="232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</row>
    <row r="68" spans="1:17" x14ac:dyDescent="0.2">
      <c r="A68" s="158"/>
      <c r="B68" s="157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</row>
    <row r="69" spans="1:17" ht="24" customHeight="1" x14ac:dyDescent="0.2">
      <c r="A69" s="157"/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</row>
    <row r="70" spans="1:17" x14ac:dyDescent="0.2">
      <c r="D70" s="155"/>
      <c r="E70" s="154"/>
      <c r="F70" s="154"/>
      <c r="G70" s="154"/>
      <c r="H70" s="154"/>
      <c r="I70" s="154"/>
      <c r="J70" s="154"/>
    </row>
    <row r="71" spans="1:17" x14ac:dyDescent="0.2">
      <c r="D71" s="160"/>
      <c r="E71" s="161"/>
      <c r="F71" s="154"/>
      <c r="G71" s="154"/>
      <c r="H71" s="154"/>
      <c r="I71" s="154"/>
      <c r="J71" s="154"/>
    </row>
    <row r="72" spans="1:17" x14ac:dyDescent="0.2">
      <c r="D72" s="160"/>
      <c r="E72" s="160"/>
      <c r="F72" s="154"/>
      <c r="G72" s="154"/>
      <c r="H72" s="154"/>
      <c r="I72" s="154"/>
      <c r="J72" s="154"/>
    </row>
    <row r="73" spans="1:17" x14ac:dyDescent="0.2">
      <c r="D73" s="160"/>
      <c r="E73" s="160"/>
      <c r="F73" s="154"/>
      <c r="G73" s="154"/>
      <c r="H73" s="154"/>
      <c r="I73" s="154"/>
      <c r="J73" s="154"/>
    </row>
    <row r="74" spans="1:17" x14ac:dyDescent="0.2">
      <c r="D74" s="160"/>
      <c r="E74" s="160"/>
      <c r="F74" s="154"/>
      <c r="G74" s="154"/>
      <c r="H74" s="154"/>
      <c r="I74" s="154"/>
      <c r="J74" s="154"/>
    </row>
    <row r="75" spans="1:17" x14ac:dyDescent="0.2">
      <c r="A75" s="162"/>
      <c r="C75" s="163"/>
      <c r="D75" s="164"/>
      <c r="E75" s="164"/>
      <c r="F75" s="154"/>
      <c r="G75" s="154"/>
      <c r="H75" s="154"/>
      <c r="I75" s="154"/>
      <c r="J75" s="154"/>
    </row>
    <row r="76" spans="1:17" x14ac:dyDescent="0.2">
      <c r="D76" s="160"/>
      <c r="E76" s="160"/>
      <c r="F76" s="154"/>
      <c r="G76" s="154"/>
      <c r="H76" s="154"/>
      <c r="I76" s="154"/>
      <c r="J76" s="154"/>
    </row>
    <row r="77" spans="1:17" x14ac:dyDescent="0.2">
      <c r="A77" s="162"/>
      <c r="C77" s="163"/>
      <c r="D77" s="164"/>
      <c r="E77" s="164"/>
      <c r="F77" s="154"/>
      <c r="G77" s="154"/>
      <c r="H77" s="154"/>
      <c r="I77" s="154"/>
      <c r="J77" s="154"/>
    </row>
    <row r="78" spans="1:17" x14ac:dyDescent="0.2">
      <c r="D78" s="160"/>
      <c r="E78" s="160"/>
      <c r="F78" s="154"/>
      <c r="G78" s="154"/>
      <c r="H78" s="154"/>
      <c r="I78" s="154"/>
      <c r="J78" s="154"/>
    </row>
    <row r="79" spans="1:17" x14ac:dyDescent="0.2">
      <c r="D79" s="165"/>
      <c r="E79" s="165"/>
      <c r="F79" s="154"/>
      <c r="G79" s="154"/>
      <c r="H79" s="154"/>
      <c r="I79" s="154"/>
      <c r="J79" s="154"/>
    </row>
    <row r="80" spans="1:17" x14ac:dyDescent="0.2">
      <c r="D80" s="165"/>
      <c r="E80" s="165"/>
      <c r="F80" s="154"/>
      <c r="G80" s="154"/>
      <c r="H80" s="154"/>
      <c r="I80" s="154"/>
      <c r="J80" s="154"/>
    </row>
    <row r="81" spans="4:10" x14ac:dyDescent="0.2">
      <c r="D81" s="155"/>
      <c r="E81" s="155"/>
      <c r="F81" s="154"/>
      <c r="G81" s="154"/>
      <c r="H81" s="154"/>
      <c r="I81" s="154"/>
      <c r="J81" s="154"/>
    </row>
    <row r="82" spans="4:10" x14ac:dyDescent="0.2">
      <c r="D82" s="155"/>
      <c r="E82" s="155"/>
      <c r="F82" s="154"/>
      <c r="G82" s="154"/>
      <c r="H82" s="154"/>
      <c r="I82" s="154"/>
      <c r="J82" s="154"/>
    </row>
    <row r="83" spans="4:10" x14ac:dyDescent="0.2">
      <c r="D83" s="155"/>
      <c r="E83" s="155"/>
      <c r="F83" s="154"/>
      <c r="G83" s="154"/>
      <c r="H83" s="154"/>
      <c r="I83" s="154"/>
      <c r="J83" s="154"/>
    </row>
    <row r="84" spans="4:10" x14ac:dyDescent="0.2">
      <c r="D84" s="155"/>
      <c r="E84" s="155"/>
      <c r="F84" s="154"/>
      <c r="G84" s="154"/>
      <c r="H84" s="154"/>
      <c r="I84" s="154"/>
      <c r="J84" s="154"/>
    </row>
    <row r="85" spans="4:10" x14ac:dyDescent="0.2">
      <c r="D85" s="155"/>
      <c r="E85" s="155"/>
      <c r="F85" s="154"/>
      <c r="G85" s="154"/>
      <c r="H85" s="154"/>
      <c r="I85" s="154"/>
      <c r="J85" s="154"/>
    </row>
    <row r="86" spans="4:10" x14ac:dyDescent="0.2">
      <c r="D86" s="155"/>
      <c r="E86" s="155"/>
      <c r="F86" s="154"/>
      <c r="G86" s="154"/>
      <c r="H86" s="154"/>
      <c r="I86" s="154"/>
      <c r="J86" s="154"/>
    </row>
    <row r="87" spans="4:10" x14ac:dyDescent="0.2">
      <c r="D87" s="155"/>
      <c r="E87" s="155"/>
      <c r="F87" s="154"/>
      <c r="G87" s="154"/>
      <c r="H87" s="154"/>
      <c r="I87" s="154"/>
      <c r="J87" s="154"/>
    </row>
    <row r="88" spans="4:10" x14ac:dyDescent="0.2">
      <c r="D88" s="155"/>
      <c r="E88" s="155"/>
      <c r="F88" s="154"/>
      <c r="G88" s="154"/>
      <c r="H88" s="154"/>
      <c r="I88" s="154"/>
      <c r="J88" s="154"/>
    </row>
    <row r="89" spans="4:10" x14ac:dyDescent="0.2">
      <c r="D89" s="155"/>
      <c r="E89" s="155"/>
      <c r="F89" s="154"/>
      <c r="G89" s="154"/>
      <c r="H89" s="154"/>
      <c r="I89" s="154"/>
      <c r="J89" s="154"/>
    </row>
    <row r="90" spans="4:10" x14ac:dyDescent="0.2">
      <c r="D90" s="155"/>
      <c r="E90" s="155"/>
      <c r="F90" s="154"/>
      <c r="G90" s="154"/>
      <c r="H90" s="154"/>
      <c r="I90" s="154"/>
      <c r="J90" s="154"/>
    </row>
    <row r="91" spans="4:10" x14ac:dyDescent="0.2">
      <c r="D91" s="155"/>
      <c r="E91" s="155"/>
      <c r="F91" s="154"/>
      <c r="G91" s="154"/>
      <c r="H91" s="154"/>
      <c r="I91" s="154"/>
      <c r="J91" s="154"/>
    </row>
    <row r="92" spans="4:10" x14ac:dyDescent="0.2">
      <c r="D92" s="155"/>
      <c r="E92" s="155"/>
      <c r="F92" s="154"/>
      <c r="G92" s="154"/>
      <c r="H92" s="154"/>
      <c r="I92" s="154"/>
      <c r="J92" s="154"/>
    </row>
    <row r="93" spans="4:10" x14ac:dyDescent="0.2">
      <c r="D93" s="155"/>
      <c r="E93" s="155"/>
      <c r="F93" s="154"/>
      <c r="G93" s="154"/>
      <c r="H93" s="154"/>
      <c r="I93" s="154"/>
      <c r="J93" s="154"/>
    </row>
    <row r="94" spans="4:10" x14ac:dyDescent="0.2">
      <c r="D94" s="155"/>
      <c r="E94" s="155"/>
      <c r="F94" s="154"/>
      <c r="G94" s="154"/>
      <c r="H94" s="154"/>
      <c r="I94" s="154"/>
      <c r="J94" s="154"/>
    </row>
    <row r="95" spans="4:10" x14ac:dyDescent="0.2">
      <c r="D95" s="155"/>
      <c r="E95" s="155"/>
      <c r="F95" s="154"/>
      <c r="G95" s="154"/>
      <c r="H95" s="154"/>
      <c r="I95" s="154"/>
      <c r="J95" s="154"/>
    </row>
    <row r="96" spans="4:10" x14ac:dyDescent="0.2">
      <c r="D96" s="155"/>
      <c r="E96" s="155"/>
      <c r="F96" s="154"/>
      <c r="G96" s="154"/>
      <c r="H96" s="154"/>
      <c r="I96" s="154"/>
      <c r="J96" s="154"/>
    </row>
    <row r="97" spans="4:10" x14ac:dyDescent="0.2">
      <c r="D97" s="155"/>
      <c r="E97" s="155"/>
      <c r="F97" s="154"/>
      <c r="G97" s="154"/>
      <c r="H97" s="154"/>
      <c r="I97" s="154"/>
      <c r="J97" s="154"/>
    </row>
    <row r="98" spans="4:10" x14ac:dyDescent="0.2">
      <c r="D98" s="155"/>
      <c r="E98" s="155"/>
      <c r="F98" s="154"/>
      <c r="G98" s="154"/>
      <c r="H98" s="154"/>
      <c r="I98" s="154"/>
      <c r="J98" s="154"/>
    </row>
    <row r="99" spans="4:10" x14ac:dyDescent="0.2">
      <c r="D99" s="155"/>
      <c r="E99" s="155"/>
      <c r="F99" s="154"/>
      <c r="G99" s="154"/>
      <c r="H99" s="154"/>
      <c r="I99" s="154"/>
      <c r="J99" s="154"/>
    </row>
    <row r="100" spans="4:10" x14ac:dyDescent="0.2">
      <c r="D100" s="155"/>
      <c r="E100" s="155"/>
      <c r="F100" s="154"/>
      <c r="G100" s="154"/>
      <c r="H100" s="154"/>
      <c r="I100" s="154"/>
      <c r="J100" s="154"/>
    </row>
    <row r="101" spans="4:10" x14ac:dyDescent="0.2">
      <c r="D101" s="155"/>
      <c r="E101" s="155"/>
      <c r="F101" s="154"/>
      <c r="G101" s="154"/>
      <c r="H101" s="154"/>
      <c r="I101" s="154"/>
      <c r="J101" s="154"/>
    </row>
    <row r="102" spans="4:10" x14ac:dyDescent="0.2">
      <c r="D102" s="155"/>
      <c r="E102" s="155"/>
      <c r="F102" s="154"/>
      <c r="G102" s="154"/>
      <c r="H102" s="154"/>
      <c r="I102" s="154"/>
      <c r="J102" s="154"/>
    </row>
    <row r="103" spans="4:10" x14ac:dyDescent="0.2">
      <c r="D103" s="155"/>
      <c r="E103" s="155"/>
      <c r="F103" s="154"/>
      <c r="G103" s="154"/>
      <c r="H103" s="154"/>
      <c r="I103" s="154"/>
      <c r="J103" s="154"/>
    </row>
    <row r="104" spans="4:10" x14ac:dyDescent="0.2">
      <c r="D104" s="155"/>
      <c r="E104" s="155"/>
      <c r="F104" s="154"/>
      <c r="G104" s="154"/>
      <c r="H104" s="154"/>
      <c r="I104" s="154"/>
      <c r="J104" s="154"/>
    </row>
    <row r="105" spans="4:10" x14ac:dyDescent="0.2">
      <c r="D105" s="155"/>
      <c r="E105" s="155"/>
      <c r="F105" s="154"/>
      <c r="G105" s="154"/>
      <c r="H105" s="154"/>
      <c r="I105" s="154"/>
      <c r="J105" s="154"/>
    </row>
    <row r="106" spans="4:10" x14ac:dyDescent="0.2">
      <c r="D106" s="155"/>
      <c r="E106" s="155"/>
      <c r="F106" s="154"/>
      <c r="G106" s="154"/>
      <c r="H106" s="154"/>
      <c r="I106" s="154"/>
      <c r="J106" s="154"/>
    </row>
    <row r="107" spans="4:10" x14ac:dyDescent="0.2">
      <c r="D107" s="155"/>
      <c r="E107" s="155"/>
      <c r="F107" s="154"/>
      <c r="G107" s="154"/>
      <c r="H107" s="154"/>
      <c r="I107" s="154"/>
      <c r="J107" s="154"/>
    </row>
    <row r="108" spans="4:10" x14ac:dyDescent="0.2">
      <c r="D108" s="155"/>
      <c r="E108" s="155"/>
      <c r="F108" s="154"/>
      <c r="G108" s="154"/>
      <c r="H108" s="154"/>
      <c r="I108" s="154"/>
      <c r="J108" s="154"/>
    </row>
    <row r="109" spans="4:10" x14ac:dyDescent="0.2">
      <c r="D109" s="155"/>
      <c r="E109" s="155"/>
      <c r="F109" s="154"/>
      <c r="G109" s="154"/>
      <c r="H109" s="154"/>
      <c r="I109" s="154"/>
      <c r="J109" s="154"/>
    </row>
    <row r="110" spans="4:10" x14ac:dyDescent="0.2">
      <c r="D110" s="155"/>
      <c r="E110" s="155"/>
      <c r="F110" s="154"/>
      <c r="G110" s="154"/>
      <c r="H110" s="154"/>
      <c r="I110" s="154"/>
      <c r="J110" s="154"/>
    </row>
    <row r="111" spans="4:10" x14ac:dyDescent="0.2">
      <c r="D111" s="155"/>
      <c r="E111" s="155"/>
      <c r="F111" s="154"/>
      <c r="G111" s="154"/>
      <c r="H111" s="154"/>
      <c r="I111" s="154"/>
      <c r="J111" s="154"/>
    </row>
    <row r="112" spans="4:10" x14ac:dyDescent="0.2">
      <c r="D112" s="155"/>
      <c r="E112" s="155"/>
      <c r="F112" s="154"/>
      <c r="G112" s="154"/>
      <c r="H112" s="154"/>
      <c r="I112" s="154"/>
      <c r="J112" s="154"/>
    </row>
    <row r="113" spans="4:10" x14ac:dyDescent="0.2">
      <c r="D113" s="155"/>
      <c r="E113" s="155"/>
      <c r="F113" s="154"/>
      <c r="G113" s="154"/>
      <c r="H113" s="154"/>
      <c r="I113" s="154"/>
      <c r="J113" s="154"/>
    </row>
    <row r="114" spans="4:10" x14ac:dyDescent="0.2">
      <c r="D114" s="155"/>
      <c r="E114" s="155"/>
      <c r="F114" s="154"/>
      <c r="G114" s="154"/>
      <c r="H114" s="154"/>
      <c r="I114" s="154"/>
      <c r="J114" s="154"/>
    </row>
    <row r="115" spans="4:10" x14ac:dyDescent="0.2">
      <c r="D115" s="155"/>
      <c r="E115" s="155"/>
      <c r="F115" s="154"/>
      <c r="G115" s="154"/>
      <c r="H115" s="154"/>
      <c r="I115" s="154"/>
      <c r="J115" s="154"/>
    </row>
    <row r="116" spans="4:10" x14ac:dyDescent="0.2">
      <c r="D116" s="155"/>
      <c r="E116" s="155"/>
      <c r="F116" s="154"/>
      <c r="G116" s="154"/>
      <c r="H116" s="154"/>
      <c r="I116" s="154"/>
      <c r="J116" s="154"/>
    </row>
    <row r="117" spans="4:10" x14ac:dyDescent="0.2">
      <c r="D117" s="155"/>
      <c r="E117" s="155"/>
      <c r="F117" s="154"/>
      <c r="G117" s="154"/>
      <c r="H117" s="154"/>
      <c r="I117" s="154"/>
      <c r="J117" s="154"/>
    </row>
    <row r="118" spans="4:10" x14ac:dyDescent="0.2">
      <c r="D118" s="155"/>
      <c r="E118" s="155"/>
      <c r="F118" s="154"/>
      <c r="G118" s="154"/>
      <c r="H118" s="154"/>
      <c r="I118" s="154"/>
      <c r="J118" s="154"/>
    </row>
    <row r="119" spans="4:10" x14ac:dyDescent="0.2">
      <c r="D119" s="155"/>
      <c r="E119" s="155"/>
      <c r="F119" s="154"/>
      <c r="G119" s="154"/>
      <c r="H119" s="154"/>
      <c r="I119" s="154"/>
      <c r="J119" s="154"/>
    </row>
    <row r="120" spans="4:10" x14ac:dyDescent="0.2">
      <c r="D120" s="155"/>
      <c r="E120" s="155"/>
      <c r="F120" s="154"/>
      <c r="G120" s="154"/>
      <c r="H120" s="154"/>
      <c r="I120" s="154"/>
      <c r="J120" s="154"/>
    </row>
    <row r="121" spans="4:10" x14ac:dyDescent="0.2">
      <c r="D121" s="155"/>
      <c r="E121" s="155"/>
      <c r="F121" s="154"/>
      <c r="G121" s="154"/>
      <c r="H121" s="154"/>
      <c r="I121" s="154"/>
      <c r="J121" s="154"/>
    </row>
    <row r="122" spans="4:10" x14ac:dyDescent="0.2">
      <c r="D122" s="155"/>
      <c r="E122" s="155"/>
      <c r="F122" s="154"/>
      <c r="G122" s="154"/>
      <c r="H122" s="154"/>
      <c r="I122" s="154"/>
      <c r="J122" s="154"/>
    </row>
    <row r="123" spans="4:10" x14ac:dyDescent="0.2">
      <c r="D123" s="155"/>
      <c r="E123" s="155"/>
      <c r="F123" s="154"/>
      <c r="G123" s="154"/>
      <c r="H123" s="154"/>
      <c r="I123" s="154"/>
      <c r="J123" s="154"/>
    </row>
    <row r="124" spans="4:10" x14ac:dyDescent="0.2">
      <c r="D124" s="155"/>
      <c r="E124" s="155"/>
      <c r="F124" s="154"/>
      <c r="G124" s="154"/>
      <c r="H124" s="154"/>
      <c r="I124" s="154"/>
      <c r="J124" s="154"/>
    </row>
    <row r="125" spans="4:10" x14ac:dyDescent="0.2">
      <c r="D125" s="155"/>
      <c r="E125" s="155"/>
      <c r="F125" s="154"/>
      <c r="G125" s="154"/>
      <c r="H125" s="154"/>
      <c r="I125" s="154"/>
      <c r="J125" s="154"/>
    </row>
    <row r="126" spans="4:10" x14ac:dyDescent="0.2">
      <c r="D126" s="155"/>
      <c r="E126" s="155"/>
      <c r="F126" s="154"/>
      <c r="G126" s="154"/>
      <c r="H126" s="154"/>
      <c r="I126" s="154"/>
      <c r="J126" s="154"/>
    </row>
    <row r="127" spans="4:10" x14ac:dyDescent="0.2">
      <c r="D127" s="155"/>
      <c r="E127" s="155"/>
      <c r="F127" s="154"/>
      <c r="G127" s="154"/>
      <c r="H127" s="154"/>
      <c r="I127" s="154"/>
      <c r="J127" s="154"/>
    </row>
    <row r="128" spans="4:10" x14ac:dyDescent="0.2">
      <c r="D128" s="155"/>
      <c r="E128" s="155"/>
      <c r="F128" s="154"/>
      <c r="G128" s="154"/>
      <c r="H128" s="154"/>
      <c r="I128" s="154"/>
      <c r="J128" s="154"/>
    </row>
  </sheetData>
  <mergeCells count="2">
    <mergeCell ref="L4:Q4"/>
    <mergeCell ref="C66:Q67"/>
  </mergeCells>
  <printOptions headings="1" gridLines="1"/>
  <pageMargins left="0.25" right="0.25" top="0.75" bottom="0.75" header="0.3" footer="0.3"/>
  <pageSetup scale="48" orientation="landscape" r:id="rId1"/>
  <headerFooter alignWithMargins="0">
    <oddHeader>&amp;LNH, DHHS&amp;C&amp;A</oddHeader>
    <oddFooter>&amp;L&amp;Z&amp;F&amp;CPage &amp;P of &amp;N&amp;R&amp;D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C26DA-70A4-4B5D-93F3-1BC9FA28E122}">
  <sheetPr>
    <pageSetUpPr fitToPage="1"/>
  </sheetPr>
  <dimension ref="A1:EC443"/>
  <sheetViews>
    <sheetView tabSelected="1" workbookViewId="0">
      <pane ySplit="5" topLeftCell="A6" activePane="bottomLeft" state="frozen"/>
      <selection pane="bottomLeft" activeCell="A231" sqref="A1:Q231"/>
    </sheetView>
  </sheetViews>
  <sheetFormatPr defaultColWidth="9.140625" defaultRowHeight="12.75" x14ac:dyDescent="0.2"/>
  <cols>
    <col min="1" max="1" width="16.85546875" style="45" customWidth="1"/>
    <col min="2" max="2" width="9.140625" style="45"/>
    <col min="3" max="3" width="35.140625" style="45" customWidth="1"/>
    <col min="4" max="5" width="15" style="45" customWidth="1"/>
    <col min="6" max="6" width="13.42578125" style="45" customWidth="1"/>
    <col min="7" max="7" width="14.42578125" style="45" customWidth="1"/>
    <col min="8" max="8" width="15" style="45" customWidth="1"/>
    <col min="9" max="9" width="12.140625" style="45" customWidth="1"/>
    <col min="10" max="10" width="3.28515625" style="45" customWidth="1"/>
    <col min="11" max="11" width="7.85546875" style="45" customWidth="1"/>
    <col min="12" max="13" width="11.42578125" style="45" customWidth="1"/>
    <col min="14" max="14" width="14.28515625" style="45" customWidth="1"/>
    <col min="15" max="15" width="12" style="45" customWidth="1"/>
    <col min="16" max="17" width="11.85546875" style="45" customWidth="1"/>
    <col min="18" max="16384" width="9.140625" style="45"/>
  </cols>
  <sheetData>
    <row r="1" spans="1:133" ht="15.75" x14ac:dyDescent="0.25">
      <c r="A1" s="42" t="s">
        <v>0</v>
      </c>
      <c r="B1" s="43"/>
      <c r="C1" s="44"/>
    </row>
    <row r="2" spans="1:133" ht="15.75" x14ac:dyDescent="0.25">
      <c r="A2" s="42" t="s">
        <v>1</v>
      </c>
      <c r="B2" s="43"/>
      <c r="C2" s="44"/>
    </row>
    <row r="3" spans="1:133" ht="48" thickBot="1" x14ac:dyDescent="0.25">
      <c r="A3" s="46" t="s">
        <v>60</v>
      </c>
      <c r="B3" s="43"/>
      <c r="C3" s="44" t="s">
        <v>521</v>
      </c>
      <c r="D3" s="47"/>
      <c r="E3" s="47"/>
      <c r="F3" s="47"/>
      <c r="G3" s="47"/>
      <c r="H3" s="47"/>
      <c r="L3" s="47"/>
      <c r="M3" s="47"/>
      <c r="N3" s="47"/>
      <c r="O3" s="47"/>
      <c r="P3" s="47"/>
      <c r="Q3" s="47"/>
    </row>
    <row r="4" spans="1:133" ht="15.75" x14ac:dyDescent="0.25">
      <c r="A4" s="42" t="s">
        <v>61</v>
      </c>
      <c r="B4" s="48"/>
      <c r="C4" s="49">
        <v>44241</v>
      </c>
      <c r="D4" s="50" t="s">
        <v>62</v>
      </c>
      <c r="E4" s="50" t="s">
        <v>62</v>
      </c>
      <c r="F4" s="50" t="s">
        <v>62</v>
      </c>
      <c r="G4" s="50" t="s">
        <v>63</v>
      </c>
      <c r="H4" s="50" t="s">
        <v>63</v>
      </c>
      <c r="I4" s="50" t="s">
        <v>63</v>
      </c>
      <c r="J4" s="50"/>
      <c r="K4" s="51"/>
      <c r="L4" s="52" t="s">
        <v>62</v>
      </c>
      <c r="M4" s="52" t="s">
        <v>62</v>
      </c>
      <c r="N4" s="52" t="s">
        <v>62</v>
      </c>
      <c r="O4" s="52" t="s">
        <v>63</v>
      </c>
      <c r="P4" s="52" t="s">
        <v>63</v>
      </c>
      <c r="Q4" s="53" t="s">
        <v>63</v>
      </c>
    </row>
    <row r="5" spans="1:133" ht="25.5" x14ac:dyDescent="0.2">
      <c r="A5" s="54" t="s">
        <v>4</v>
      </c>
      <c r="B5" s="54" t="s">
        <v>64</v>
      </c>
      <c r="C5" s="54" t="s">
        <v>65</v>
      </c>
      <c r="D5" s="55" t="s">
        <v>534</v>
      </c>
      <c r="E5" s="55" t="s">
        <v>67</v>
      </c>
      <c r="F5" s="55" t="s">
        <v>68</v>
      </c>
      <c r="G5" s="55" t="s">
        <v>534</v>
      </c>
      <c r="H5" s="55" t="s">
        <v>67</v>
      </c>
      <c r="I5" s="55" t="s">
        <v>68</v>
      </c>
      <c r="J5" s="55"/>
      <c r="K5" s="56"/>
      <c r="L5" s="55" t="s">
        <v>69</v>
      </c>
      <c r="M5" s="55" t="s">
        <v>70</v>
      </c>
      <c r="N5" s="55" t="s">
        <v>71</v>
      </c>
      <c r="O5" s="55" t="s">
        <v>69</v>
      </c>
      <c r="P5" s="55" t="s">
        <v>70</v>
      </c>
      <c r="Q5" s="57" t="s">
        <v>71</v>
      </c>
    </row>
    <row r="6" spans="1:133" s="66" customFormat="1" x14ac:dyDescent="0.2">
      <c r="C6" s="62"/>
      <c r="D6" s="63"/>
      <c r="E6" s="63"/>
      <c r="F6" s="63"/>
      <c r="G6" s="63"/>
      <c r="H6" s="63"/>
      <c r="I6" s="63"/>
      <c r="K6" s="206"/>
      <c r="Q6" s="207"/>
    </row>
    <row r="7" spans="1:133" s="66" customFormat="1" x14ac:dyDescent="0.2">
      <c r="A7" s="208">
        <v>7937</v>
      </c>
      <c r="B7" s="209" t="s">
        <v>72</v>
      </c>
      <c r="C7" s="62" t="s">
        <v>73</v>
      </c>
      <c r="D7" s="63">
        <v>2005285</v>
      </c>
      <c r="E7" s="63">
        <v>0</v>
      </c>
      <c r="F7" s="63">
        <f>+D7+E7</f>
        <v>2005285</v>
      </c>
      <c r="G7" s="63">
        <v>2125657</v>
      </c>
      <c r="H7" s="63">
        <v>0</v>
      </c>
      <c r="I7" s="63">
        <f>+G7+H7</f>
        <v>2125657</v>
      </c>
      <c r="J7" s="211"/>
      <c r="K7" s="212"/>
      <c r="L7" s="211">
        <f>E7*100%</f>
        <v>0</v>
      </c>
      <c r="M7" s="211"/>
      <c r="N7" s="211">
        <f>+L7+M7</f>
        <v>0</v>
      </c>
      <c r="O7" s="211">
        <f>H7*100%</f>
        <v>0</v>
      </c>
      <c r="P7" s="211">
        <f>+N7+O7</f>
        <v>0</v>
      </c>
      <c r="Q7" s="213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4"/>
      <c r="BN7" s="214"/>
      <c r="BO7" s="214"/>
      <c r="BP7" s="214"/>
      <c r="BQ7" s="214"/>
      <c r="BR7" s="214"/>
      <c r="BS7" s="214"/>
      <c r="BT7" s="214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214"/>
      <c r="CF7" s="214"/>
      <c r="CG7" s="214"/>
      <c r="CH7" s="214"/>
      <c r="CI7" s="214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214"/>
      <c r="CU7" s="214"/>
      <c r="CV7" s="214"/>
      <c r="CW7" s="214"/>
      <c r="CX7" s="214"/>
      <c r="CY7" s="214"/>
      <c r="CZ7" s="214"/>
      <c r="DA7" s="214"/>
      <c r="DB7" s="214"/>
      <c r="DC7" s="214"/>
      <c r="DD7" s="214"/>
      <c r="DE7" s="214"/>
      <c r="DF7" s="214"/>
      <c r="DG7" s="214"/>
      <c r="DH7" s="214"/>
      <c r="DI7" s="214"/>
      <c r="DJ7" s="214"/>
      <c r="DK7" s="214"/>
      <c r="DL7" s="214"/>
      <c r="DM7" s="214"/>
      <c r="DN7" s="214"/>
      <c r="DO7" s="214"/>
      <c r="DP7" s="214"/>
      <c r="DQ7" s="214"/>
      <c r="DR7" s="214"/>
      <c r="DS7" s="214"/>
      <c r="DT7" s="214"/>
      <c r="DU7" s="214"/>
      <c r="DV7" s="214"/>
      <c r="DW7" s="214"/>
      <c r="DX7" s="214"/>
      <c r="DY7" s="214"/>
      <c r="DZ7" s="214"/>
      <c r="EA7" s="214"/>
      <c r="EB7" s="214"/>
      <c r="EC7" s="214"/>
    </row>
    <row r="8" spans="1:133" s="66" customFormat="1" hidden="1" x14ac:dyDescent="0.2">
      <c r="A8" s="208">
        <v>7937</v>
      </c>
      <c r="B8" s="209" t="s">
        <v>74</v>
      </c>
      <c r="C8" s="62" t="s">
        <v>75</v>
      </c>
      <c r="D8" s="63">
        <v>0</v>
      </c>
      <c r="E8" s="63">
        <v>0</v>
      </c>
      <c r="F8" s="63">
        <f t="shared" ref="F8:F71" si="0">+D8+E8</f>
        <v>0</v>
      </c>
      <c r="G8" s="63">
        <v>0</v>
      </c>
      <c r="H8" s="63">
        <v>0</v>
      </c>
      <c r="I8" s="63">
        <f t="shared" ref="I8:I71" si="1">+G8+H8</f>
        <v>0</v>
      </c>
      <c r="J8" s="211"/>
      <c r="K8" s="212"/>
      <c r="L8" s="211">
        <f t="shared" ref="L8:L71" si="2">E8*100%</f>
        <v>0</v>
      </c>
      <c r="M8" s="211"/>
      <c r="N8" s="211">
        <f t="shared" ref="N8:N71" si="3">+L8+M8</f>
        <v>0</v>
      </c>
      <c r="O8" s="211">
        <f t="shared" ref="O8:O71" si="4">H8*100%</f>
        <v>0</v>
      </c>
      <c r="P8" s="211">
        <f t="shared" ref="P8:P71" si="5">+N8+O8</f>
        <v>0</v>
      </c>
      <c r="Q8" s="213"/>
      <c r="R8" s="214"/>
      <c r="S8" s="214"/>
      <c r="T8" s="214"/>
      <c r="U8" s="214"/>
      <c r="V8" s="214"/>
      <c r="W8" s="214"/>
      <c r="X8" s="214"/>
      <c r="Y8" s="214"/>
      <c r="Z8" s="214"/>
      <c r="AA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4"/>
      <c r="BN8" s="214"/>
      <c r="BO8" s="214"/>
      <c r="BP8" s="214"/>
      <c r="BQ8" s="214"/>
      <c r="BR8" s="214"/>
      <c r="BS8" s="214"/>
      <c r="BT8" s="214"/>
      <c r="BU8" s="214"/>
      <c r="BV8" s="214"/>
      <c r="BW8" s="214"/>
      <c r="BX8" s="214"/>
      <c r="BY8" s="214"/>
      <c r="BZ8" s="214"/>
      <c r="CA8" s="214"/>
      <c r="CB8" s="214"/>
      <c r="CC8" s="214"/>
      <c r="CD8" s="214"/>
      <c r="CE8" s="214"/>
      <c r="CF8" s="214"/>
      <c r="CG8" s="214"/>
      <c r="CH8" s="214"/>
      <c r="CI8" s="214"/>
      <c r="CJ8" s="214"/>
      <c r="CK8" s="214"/>
      <c r="CL8" s="214"/>
      <c r="CM8" s="214"/>
      <c r="CN8" s="214"/>
      <c r="CO8" s="214"/>
      <c r="CP8" s="214"/>
      <c r="CQ8" s="214"/>
      <c r="CR8" s="214"/>
      <c r="CS8" s="214"/>
      <c r="CT8" s="214"/>
      <c r="CU8" s="214"/>
      <c r="CV8" s="214"/>
      <c r="CW8" s="214"/>
      <c r="CX8" s="214"/>
      <c r="CY8" s="214"/>
      <c r="CZ8" s="214"/>
      <c r="DA8" s="214"/>
      <c r="DB8" s="214"/>
      <c r="DC8" s="214"/>
      <c r="DD8" s="214"/>
      <c r="DE8" s="214"/>
      <c r="DF8" s="214"/>
      <c r="DG8" s="214"/>
      <c r="DH8" s="214"/>
      <c r="DI8" s="214"/>
      <c r="DJ8" s="214"/>
      <c r="DK8" s="214"/>
      <c r="DL8" s="214"/>
      <c r="DM8" s="214"/>
      <c r="DN8" s="214"/>
      <c r="DO8" s="214"/>
      <c r="DP8" s="214"/>
      <c r="DQ8" s="214"/>
      <c r="DR8" s="214"/>
      <c r="DS8" s="214"/>
      <c r="DT8" s="214"/>
      <c r="DU8" s="214"/>
      <c r="DV8" s="214"/>
      <c r="DW8" s="214"/>
      <c r="DX8" s="214"/>
      <c r="DY8" s="214"/>
      <c r="DZ8" s="214"/>
      <c r="EA8" s="214"/>
      <c r="EB8" s="214"/>
      <c r="EC8" s="214"/>
    </row>
    <row r="9" spans="1:133" s="66" customFormat="1" x14ac:dyDescent="0.2">
      <c r="A9" s="208">
        <v>7937</v>
      </c>
      <c r="B9" s="209" t="s">
        <v>76</v>
      </c>
      <c r="C9" s="62" t="s">
        <v>75</v>
      </c>
      <c r="D9" s="63">
        <v>564648</v>
      </c>
      <c r="E9" s="63">
        <v>0</v>
      </c>
      <c r="F9" s="63">
        <f t="shared" si="0"/>
        <v>564648</v>
      </c>
      <c r="G9" s="63">
        <v>595952</v>
      </c>
      <c r="H9" s="63">
        <v>0</v>
      </c>
      <c r="I9" s="63">
        <f t="shared" si="1"/>
        <v>595952</v>
      </c>
      <c r="J9" s="211"/>
      <c r="K9" s="212"/>
      <c r="L9" s="211">
        <f t="shared" si="2"/>
        <v>0</v>
      </c>
      <c r="M9" s="211"/>
      <c r="N9" s="211">
        <f t="shared" si="3"/>
        <v>0</v>
      </c>
      <c r="O9" s="211">
        <f t="shared" si="4"/>
        <v>0</v>
      </c>
      <c r="P9" s="211">
        <f t="shared" si="5"/>
        <v>0</v>
      </c>
      <c r="Q9" s="213"/>
      <c r="R9" s="214"/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  <c r="DN9" s="214"/>
      <c r="DO9" s="214"/>
      <c r="DP9" s="214"/>
      <c r="DQ9" s="214"/>
      <c r="DR9" s="214"/>
      <c r="DS9" s="214"/>
      <c r="DT9" s="214"/>
      <c r="DU9" s="214"/>
      <c r="DV9" s="214"/>
      <c r="DW9" s="214"/>
      <c r="DX9" s="214"/>
      <c r="DY9" s="214"/>
      <c r="DZ9" s="214"/>
      <c r="EA9" s="214"/>
      <c r="EB9" s="214"/>
      <c r="EC9" s="214"/>
    </row>
    <row r="10" spans="1:133" s="66" customFormat="1" hidden="1" x14ac:dyDescent="0.2">
      <c r="A10" s="208">
        <v>7937</v>
      </c>
      <c r="B10" s="209" t="s">
        <v>77</v>
      </c>
      <c r="C10" s="62" t="s">
        <v>75</v>
      </c>
      <c r="D10" s="63">
        <v>0</v>
      </c>
      <c r="E10" s="63">
        <v>0</v>
      </c>
      <c r="F10" s="63">
        <f t="shared" si="0"/>
        <v>0</v>
      </c>
      <c r="G10" s="63">
        <v>0</v>
      </c>
      <c r="H10" s="63">
        <v>0</v>
      </c>
      <c r="I10" s="63">
        <f t="shared" si="1"/>
        <v>0</v>
      </c>
      <c r="J10" s="211"/>
      <c r="K10" s="212"/>
      <c r="L10" s="211">
        <f t="shared" si="2"/>
        <v>0</v>
      </c>
      <c r="M10" s="211"/>
      <c r="N10" s="211">
        <f t="shared" si="3"/>
        <v>0</v>
      </c>
      <c r="O10" s="211">
        <f t="shared" si="4"/>
        <v>0</v>
      </c>
      <c r="P10" s="211">
        <f t="shared" si="5"/>
        <v>0</v>
      </c>
      <c r="Q10" s="213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4"/>
      <c r="BN10" s="214"/>
      <c r="BO10" s="214"/>
      <c r="BP10" s="214"/>
      <c r="BQ10" s="214"/>
      <c r="BR10" s="214"/>
      <c r="BS10" s="214"/>
      <c r="BT10" s="214"/>
      <c r="BU10" s="214"/>
      <c r="BV10" s="214"/>
      <c r="BW10" s="214"/>
      <c r="BX10" s="214"/>
      <c r="BY10" s="214"/>
      <c r="BZ10" s="214"/>
      <c r="CA10" s="214"/>
      <c r="CB10" s="214"/>
      <c r="CC10" s="214"/>
      <c r="CD10" s="214"/>
      <c r="CE10" s="214"/>
      <c r="CF10" s="214"/>
      <c r="CG10" s="214"/>
      <c r="CH10" s="214"/>
      <c r="CI10" s="214"/>
      <c r="CJ10" s="214"/>
      <c r="CK10" s="214"/>
      <c r="CL10" s="214"/>
      <c r="CM10" s="214"/>
      <c r="CN10" s="214"/>
      <c r="CO10" s="214"/>
      <c r="CP10" s="214"/>
      <c r="CQ10" s="214"/>
      <c r="CR10" s="214"/>
      <c r="CS10" s="214"/>
      <c r="CT10" s="214"/>
      <c r="CU10" s="214"/>
      <c r="CV10" s="214"/>
      <c r="CW10" s="214"/>
      <c r="CX10" s="214"/>
      <c r="CY10" s="214"/>
      <c r="CZ10" s="214"/>
      <c r="DA10" s="214"/>
      <c r="DB10" s="214"/>
      <c r="DC10" s="214"/>
      <c r="DD10" s="214"/>
      <c r="DE10" s="214"/>
      <c r="DF10" s="214"/>
      <c r="DG10" s="214"/>
      <c r="DH10" s="214"/>
      <c r="DI10" s="214"/>
      <c r="DJ10" s="214"/>
      <c r="DK10" s="214"/>
      <c r="DL10" s="214"/>
      <c r="DM10" s="214"/>
      <c r="DN10" s="214"/>
      <c r="DO10" s="214"/>
      <c r="DP10" s="214"/>
      <c r="DQ10" s="214"/>
      <c r="DR10" s="214"/>
      <c r="DS10" s="214"/>
      <c r="DT10" s="214"/>
      <c r="DU10" s="214"/>
      <c r="DV10" s="214"/>
      <c r="DW10" s="214"/>
      <c r="DX10" s="214"/>
      <c r="DY10" s="214"/>
      <c r="DZ10" s="214"/>
      <c r="EA10" s="214"/>
      <c r="EB10" s="214"/>
      <c r="EC10" s="214"/>
    </row>
    <row r="11" spans="1:133" s="66" customFormat="1" hidden="1" x14ac:dyDescent="0.2">
      <c r="A11" s="208">
        <v>7937</v>
      </c>
      <c r="B11" s="209" t="s">
        <v>78</v>
      </c>
      <c r="C11" s="62" t="s">
        <v>75</v>
      </c>
      <c r="D11" s="63">
        <v>0</v>
      </c>
      <c r="E11" s="63">
        <v>0</v>
      </c>
      <c r="F11" s="63">
        <f t="shared" si="0"/>
        <v>0</v>
      </c>
      <c r="G11" s="63">
        <v>0</v>
      </c>
      <c r="H11" s="63">
        <v>0</v>
      </c>
      <c r="I11" s="63">
        <f t="shared" si="1"/>
        <v>0</v>
      </c>
      <c r="J11" s="211"/>
      <c r="K11" s="212"/>
      <c r="L11" s="211">
        <f t="shared" si="2"/>
        <v>0</v>
      </c>
      <c r="M11" s="211"/>
      <c r="N11" s="211">
        <f t="shared" si="3"/>
        <v>0</v>
      </c>
      <c r="O11" s="211">
        <f t="shared" si="4"/>
        <v>0</v>
      </c>
      <c r="P11" s="211">
        <f t="shared" si="5"/>
        <v>0</v>
      </c>
      <c r="Q11" s="213"/>
      <c r="R11" s="214"/>
      <c r="S11" s="214"/>
      <c r="T11" s="214"/>
      <c r="U11" s="214"/>
      <c r="V11" s="214"/>
      <c r="W11" s="214"/>
      <c r="X11" s="214"/>
      <c r="Y11" s="214"/>
      <c r="Z11" s="214"/>
      <c r="AA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14"/>
      <c r="BV11" s="214"/>
      <c r="BW11" s="214"/>
      <c r="BX11" s="214"/>
      <c r="BY11" s="214"/>
      <c r="BZ11" s="214"/>
      <c r="CA11" s="214"/>
      <c r="CB11" s="214"/>
      <c r="CC11" s="214"/>
      <c r="CD11" s="214"/>
      <c r="CE11" s="214"/>
      <c r="CF11" s="214"/>
      <c r="CG11" s="214"/>
      <c r="CH11" s="214"/>
      <c r="CI11" s="214"/>
      <c r="CJ11" s="214"/>
      <c r="CK11" s="214"/>
      <c r="CL11" s="214"/>
      <c r="CM11" s="214"/>
      <c r="CN11" s="214"/>
      <c r="CO11" s="214"/>
      <c r="CP11" s="214"/>
      <c r="CQ11" s="214"/>
      <c r="CR11" s="214"/>
      <c r="CS11" s="214"/>
      <c r="CT11" s="214"/>
      <c r="CU11" s="214"/>
      <c r="CV11" s="214"/>
      <c r="CW11" s="214"/>
      <c r="CX11" s="214"/>
      <c r="CY11" s="214"/>
      <c r="CZ11" s="214"/>
      <c r="DA11" s="214"/>
      <c r="DB11" s="214"/>
      <c r="DC11" s="214"/>
      <c r="DD11" s="214"/>
      <c r="DE11" s="214"/>
      <c r="DF11" s="214"/>
      <c r="DG11" s="214"/>
      <c r="DH11" s="214"/>
      <c r="DI11" s="214"/>
      <c r="DJ11" s="214"/>
      <c r="DK11" s="214"/>
      <c r="DL11" s="214"/>
      <c r="DM11" s="214"/>
      <c r="DN11" s="214"/>
      <c r="DO11" s="214"/>
      <c r="DP11" s="214"/>
      <c r="DQ11" s="214"/>
      <c r="DR11" s="214"/>
      <c r="DS11" s="214"/>
      <c r="DT11" s="214"/>
      <c r="DU11" s="214"/>
      <c r="DV11" s="214"/>
      <c r="DW11" s="214"/>
      <c r="DX11" s="214"/>
      <c r="DY11" s="214"/>
      <c r="DZ11" s="214"/>
      <c r="EA11" s="214"/>
      <c r="EB11" s="214"/>
      <c r="EC11" s="214"/>
    </row>
    <row r="12" spans="1:133" s="66" customFormat="1" hidden="1" x14ac:dyDescent="0.2">
      <c r="A12" s="208">
        <v>7937</v>
      </c>
      <c r="B12" s="209" t="s">
        <v>79</v>
      </c>
      <c r="C12" s="62" t="s">
        <v>75</v>
      </c>
      <c r="D12" s="63">
        <v>0</v>
      </c>
      <c r="E12" s="63">
        <v>0</v>
      </c>
      <c r="F12" s="63">
        <f t="shared" si="0"/>
        <v>0</v>
      </c>
      <c r="G12" s="63">
        <v>0</v>
      </c>
      <c r="H12" s="63">
        <v>0</v>
      </c>
      <c r="I12" s="63">
        <f t="shared" si="1"/>
        <v>0</v>
      </c>
      <c r="J12" s="211"/>
      <c r="K12" s="212"/>
      <c r="L12" s="211">
        <f t="shared" si="2"/>
        <v>0</v>
      </c>
      <c r="M12" s="211"/>
      <c r="N12" s="211">
        <f t="shared" si="3"/>
        <v>0</v>
      </c>
      <c r="O12" s="211">
        <f t="shared" si="4"/>
        <v>0</v>
      </c>
      <c r="P12" s="211">
        <f t="shared" si="5"/>
        <v>0</v>
      </c>
      <c r="Q12" s="213"/>
      <c r="R12" s="214"/>
      <c r="S12" s="214"/>
      <c r="T12" s="214"/>
      <c r="U12" s="214"/>
      <c r="V12" s="214"/>
      <c r="W12" s="214"/>
      <c r="X12" s="214"/>
      <c r="Y12" s="214"/>
      <c r="Z12" s="214"/>
      <c r="AA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  <c r="BI12" s="214"/>
      <c r="BJ12" s="214"/>
      <c r="BK12" s="214"/>
      <c r="BL12" s="214"/>
      <c r="BM12" s="214"/>
      <c r="BN12" s="214"/>
      <c r="BO12" s="214"/>
      <c r="BP12" s="214"/>
      <c r="BQ12" s="214"/>
      <c r="BR12" s="214"/>
      <c r="BS12" s="214"/>
      <c r="BT12" s="214"/>
      <c r="BU12" s="214"/>
      <c r="BV12" s="214"/>
      <c r="BW12" s="214"/>
      <c r="BX12" s="214"/>
      <c r="BY12" s="214"/>
      <c r="BZ12" s="214"/>
      <c r="CA12" s="214"/>
      <c r="CB12" s="214"/>
      <c r="CC12" s="214"/>
      <c r="CD12" s="214"/>
      <c r="CE12" s="214"/>
      <c r="CF12" s="214"/>
      <c r="CG12" s="214"/>
      <c r="CH12" s="214"/>
      <c r="CI12" s="214"/>
      <c r="CJ12" s="214"/>
      <c r="CK12" s="214"/>
      <c r="CL12" s="214"/>
      <c r="CM12" s="214"/>
      <c r="CN12" s="214"/>
      <c r="CO12" s="214"/>
      <c r="CP12" s="214"/>
      <c r="CQ12" s="214"/>
      <c r="CR12" s="214"/>
      <c r="CS12" s="214"/>
      <c r="CT12" s="214"/>
      <c r="CU12" s="214"/>
      <c r="CV12" s="214"/>
      <c r="CW12" s="214"/>
      <c r="CX12" s="214"/>
      <c r="CY12" s="214"/>
      <c r="CZ12" s="214"/>
      <c r="DA12" s="214"/>
      <c r="DB12" s="214"/>
      <c r="DC12" s="214"/>
      <c r="DD12" s="214"/>
      <c r="DE12" s="214"/>
      <c r="DF12" s="214"/>
      <c r="DG12" s="214"/>
      <c r="DH12" s="214"/>
      <c r="DI12" s="214"/>
      <c r="DJ12" s="214"/>
      <c r="DK12" s="214"/>
      <c r="DL12" s="214"/>
      <c r="DM12" s="214"/>
      <c r="DN12" s="214"/>
      <c r="DO12" s="214"/>
      <c r="DP12" s="214"/>
      <c r="DQ12" s="214"/>
      <c r="DR12" s="214"/>
      <c r="DS12" s="214"/>
      <c r="DT12" s="214"/>
      <c r="DU12" s="214"/>
      <c r="DV12" s="214"/>
      <c r="DW12" s="214"/>
      <c r="DX12" s="214"/>
      <c r="DY12" s="214"/>
      <c r="DZ12" s="214"/>
      <c r="EA12" s="214"/>
      <c r="EB12" s="214"/>
      <c r="EC12" s="214"/>
    </row>
    <row r="13" spans="1:133" s="66" customFormat="1" hidden="1" x14ac:dyDescent="0.2">
      <c r="A13" s="208">
        <v>7937</v>
      </c>
      <c r="B13" s="209" t="s">
        <v>80</v>
      </c>
      <c r="C13" s="62" t="s">
        <v>81</v>
      </c>
      <c r="D13" s="63">
        <v>0</v>
      </c>
      <c r="E13" s="63">
        <v>0</v>
      </c>
      <c r="F13" s="63">
        <f t="shared" si="0"/>
        <v>0</v>
      </c>
      <c r="G13" s="63">
        <v>0</v>
      </c>
      <c r="H13" s="63">
        <v>0</v>
      </c>
      <c r="I13" s="63">
        <f t="shared" si="1"/>
        <v>0</v>
      </c>
      <c r="J13" s="211"/>
      <c r="K13" s="212"/>
      <c r="L13" s="211">
        <f t="shared" si="2"/>
        <v>0</v>
      </c>
      <c r="M13" s="211"/>
      <c r="N13" s="211">
        <f t="shared" si="3"/>
        <v>0</v>
      </c>
      <c r="O13" s="211">
        <f t="shared" si="4"/>
        <v>0</v>
      </c>
      <c r="P13" s="211">
        <f t="shared" si="5"/>
        <v>0</v>
      </c>
      <c r="Q13" s="213"/>
      <c r="R13" s="214"/>
      <c r="S13" s="214"/>
      <c r="T13" s="214"/>
      <c r="U13" s="214"/>
      <c r="V13" s="214"/>
      <c r="W13" s="214"/>
      <c r="X13" s="214"/>
      <c r="Y13" s="214"/>
      <c r="Z13" s="214"/>
      <c r="AA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  <c r="CM13" s="214"/>
      <c r="CN13" s="214"/>
      <c r="CO13" s="214"/>
      <c r="CP13" s="214"/>
      <c r="CQ13" s="214"/>
      <c r="CR13" s="214"/>
      <c r="CS13" s="214"/>
      <c r="CT13" s="214"/>
      <c r="CU13" s="214"/>
      <c r="CV13" s="214"/>
      <c r="CW13" s="214"/>
      <c r="CX13" s="214"/>
      <c r="CY13" s="214"/>
      <c r="CZ13" s="214"/>
      <c r="DA13" s="214"/>
      <c r="DB13" s="214"/>
      <c r="DC13" s="214"/>
      <c r="DD13" s="214"/>
      <c r="DE13" s="214"/>
      <c r="DF13" s="214"/>
      <c r="DG13" s="214"/>
      <c r="DH13" s="214"/>
      <c r="DI13" s="214"/>
      <c r="DJ13" s="214"/>
      <c r="DK13" s="214"/>
      <c r="DL13" s="214"/>
      <c r="DM13" s="214"/>
      <c r="DN13" s="214"/>
      <c r="DO13" s="214"/>
      <c r="DP13" s="214"/>
      <c r="DQ13" s="214"/>
      <c r="DR13" s="214"/>
      <c r="DS13" s="214"/>
      <c r="DT13" s="214"/>
      <c r="DU13" s="214"/>
      <c r="DV13" s="214"/>
      <c r="DW13" s="214"/>
      <c r="DX13" s="214"/>
      <c r="DY13" s="214"/>
      <c r="DZ13" s="214"/>
      <c r="EA13" s="214"/>
      <c r="EB13" s="214"/>
      <c r="EC13" s="214"/>
    </row>
    <row r="14" spans="1:133" s="66" customFormat="1" hidden="1" x14ac:dyDescent="0.2">
      <c r="A14" s="208">
        <v>7937</v>
      </c>
      <c r="B14" s="209" t="s">
        <v>82</v>
      </c>
      <c r="C14" s="62" t="s">
        <v>83</v>
      </c>
      <c r="D14" s="63">
        <v>0</v>
      </c>
      <c r="E14" s="63">
        <v>0</v>
      </c>
      <c r="F14" s="63">
        <f t="shared" si="0"/>
        <v>0</v>
      </c>
      <c r="G14" s="63">
        <v>0</v>
      </c>
      <c r="H14" s="63">
        <v>0</v>
      </c>
      <c r="I14" s="63">
        <f t="shared" si="1"/>
        <v>0</v>
      </c>
      <c r="J14" s="211"/>
      <c r="K14" s="212"/>
      <c r="L14" s="211">
        <f t="shared" si="2"/>
        <v>0</v>
      </c>
      <c r="M14" s="211"/>
      <c r="N14" s="211">
        <f t="shared" si="3"/>
        <v>0</v>
      </c>
      <c r="O14" s="211">
        <f t="shared" si="4"/>
        <v>0</v>
      </c>
      <c r="P14" s="211">
        <f t="shared" si="5"/>
        <v>0</v>
      </c>
      <c r="Q14" s="213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214"/>
      <c r="BN14" s="214"/>
      <c r="BO14" s="214"/>
      <c r="BP14" s="214"/>
      <c r="BQ14" s="214"/>
      <c r="BR14" s="214"/>
      <c r="BS14" s="214"/>
      <c r="BT14" s="214"/>
      <c r="BU14" s="214"/>
      <c r="BV14" s="214"/>
      <c r="BW14" s="214"/>
      <c r="BX14" s="214"/>
      <c r="BY14" s="214"/>
      <c r="BZ14" s="214"/>
      <c r="CA14" s="214"/>
      <c r="CB14" s="214"/>
      <c r="CC14" s="214"/>
      <c r="CD14" s="214"/>
      <c r="CE14" s="214"/>
      <c r="CF14" s="214"/>
      <c r="CG14" s="214"/>
      <c r="CH14" s="214"/>
      <c r="CI14" s="214"/>
      <c r="CJ14" s="214"/>
      <c r="CK14" s="214"/>
      <c r="CL14" s="214"/>
      <c r="CM14" s="214"/>
      <c r="CN14" s="214"/>
      <c r="CO14" s="214"/>
      <c r="CP14" s="214"/>
      <c r="CQ14" s="214"/>
      <c r="CR14" s="214"/>
      <c r="CS14" s="214"/>
      <c r="CT14" s="214"/>
      <c r="CU14" s="214"/>
      <c r="CV14" s="214"/>
      <c r="CW14" s="214"/>
      <c r="CX14" s="214"/>
      <c r="CY14" s="214"/>
      <c r="CZ14" s="214"/>
      <c r="DA14" s="214"/>
      <c r="DB14" s="214"/>
      <c r="DC14" s="214"/>
      <c r="DD14" s="214"/>
      <c r="DE14" s="214"/>
      <c r="DF14" s="214"/>
      <c r="DG14" s="214"/>
      <c r="DH14" s="214"/>
      <c r="DI14" s="214"/>
      <c r="DJ14" s="214"/>
      <c r="DK14" s="214"/>
      <c r="DL14" s="214"/>
      <c r="DM14" s="214"/>
      <c r="DN14" s="214"/>
      <c r="DO14" s="214"/>
      <c r="DP14" s="214"/>
      <c r="DQ14" s="214"/>
      <c r="DR14" s="214"/>
      <c r="DS14" s="214"/>
      <c r="DT14" s="214"/>
      <c r="DU14" s="214"/>
      <c r="DV14" s="214"/>
      <c r="DW14" s="214"/>
      <c r="DX14" s="214"/>
      <c r="DY14" s="214"/>
      <c r="DZ14" s="214"/>
      <c r="EA14" s="214"/>
      <c r="EB14" s="214"/>
      <c r="EC14" s="214"/>
    </row>
    <row r="15" spans="1:133" s="66" customFormat="1" x14ac:dyDescent="0.2">
      <c r="A15" s="208">
        <v>7937</v>
      </c>
      <c r="B15" s="209" t="s">
        <v>84</v>
      </c>
      <c r="C15" s="62" t="s">
        <v>85</v>
      </c>
      <c r="D15" s="63">
        <v>7500</v>
      </c>
      <c r="E15" s="63">
        <v>0</v>
      </c>
      <c r="F15" s="63">
        <f t="shared" si="0"/>
        <v>7500</v>
      </c>
      <c r="G15" s="63">
        <v>7500</v>
      </c>
      <c r="H15" s="63">
        <v>0</v>
      </c>
      <c r="I15" s="63">
        <f t="shared" si="1"/>
        <v>7500</v>
      </c>
      <c r="J15" s="211"/>
      <c r="K15" s="212"/>
      <c r="L15" s="211">
        <f t="shared" si="2"/>
        <v>0</v>
      </c>
      <c r="M15" s="211"/>
      <c r="N15" s="211">
        <f t="shared" si="3"/>
        <v>0</v>
      </c>
      <c r="O15" s="211">
        <f t="shared" si="4"/>
        <v>0</v>
      </c>
      <c r="P15" s="211">
        <f t="shared" si="5"/>
        <v>0</v>
      </c>
      <c r="Q15" s="213"/>
      <c r="R15" s="214"/>
      <c r="S15" s="214"/>
      <c r="T15" s="214"/>
      <c r="U15" s="214"/>
      <c r="V15" s="214"/>
      <c r="W15" s="214"/>
      <c r="X15" s="214"/>
      <c r="Y15" s="214"/>
      <c r="Z15" s="214"/>
      <c r="AA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  <c r="CM15" s="214"/>
      <c r="CN15" s="214"/>
      <c r="CO15" s="214"/>
      <c r="CP15" s="214"/>
      <c r="CQ15" s="214"/>
      <c r="CR15" s="214"/>
      <c r="CS15" s="214"/>
      <c r="CT15" s="214"/>
      <c r="CU15" s="214"/>
      <c r="CV15" s="214"/>
      <c r="CW15" s="214"/>
      <c r="CX15" s="214"/>
      <c r="CY15" s="214"/>
      <c r="CZ15" s="214"/>
      <c r="DA15" s="214"/>
      <c r="DB15" s="214"/>
      <c r="DC15" s="214"/>
      <c r="DD15" s="214"/>
      <c r="DE15" s="214"/>
      <c r="DF15" s="214"/>
      <c r="DG15" s="214"/>
      <c r="DH15" s="214"/>
      <c r="DI15" s="214"/>
      <c r="DJ15" s="214"/>
      <c r="DK15" s="214"/>
      <c r="DL15" s="214"/>
      <c r="DM15" s="214"/>
      <c r="DN15" s="214"/>
      <c r="DO15" s="214"/>
      <c r="DP15" s="214"/>
      <c r="DQ15" s="214"/>
      <c r="DR15" s="214"/>
      <c r="DS15" s="214"/>
      <c r="DT15" s="214"/>
      <c r="DU15" s="214"/>
      <c r="DV15" s="214"/>
      <c r="DW15" s="214"/>
      <c r="DX15" s="214"/>
      <c r="DY15" s="214"/>
      <c r="DZ15" s="214"/>
      <c r="EA15" s="214"/>
      <c r="EB15" s="214"/>
      <c r="EC15" s="214"/>
    </row>
    <row r="16" spans="1:133" s="66" customFormat="1" hidden="1" x14ac:dyDescent="0.2">
      <c r="A16" s="208">
        <v>7937</v>
      </c>
      <c r="B16" s="209" t="s">
        <v>86</v>
      </c>
      <c r="C16" s="62" t="s">
        <v>87</v>
      </c>
      <c r="D16" s="63">
        <v>0</v>
      </c>
      <c r="E16" s="63">
        <v>0</v>
      </c>
      <c r="F16" s="63">
        <f t="shared" si="0"/>
        <v>0</v>
      </c>
      <c r="G16" s="63">
        <v>0</v>
      </c>
      <c r="H16" s="63">
        <v>0</v>
      </c>
      <c r="I16" s="63">
        <f t="shared" si="1"/>
        <v>0</v>
      </c>
      <c r="J16" s="211"/>
      <c r="K16" s="212"/>
      <c r="L16" s="211">
        <f t="shared" si="2"/>
        <v>0</v>
      </c>
      <c r="M16" s="211"/>
      <c r="N16" s="211">
        <f t="shared" si="3"/>
        <v>0</v>
      </c>
      <c r="O16" s="211">
        <f t="shared" si="4"/>
        <v>0</v>
      </c>
      <c r="P16" s="211">
        <f t="shared" si="5"/>
        <v>0</v>
      </c>
      <c r="Q16" s="213"/>
      <c r="R16" s="214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  <c r="BI16" s="214"/>
      <c r="BJ16" s="214"/>
      <c r="BK16" s="214"/>
      <c r="BL16" s="214"/>
      <c r="BM16" s="214"/>
      <c r="BN16" s="214"/>
      <c r="BO16" s="214"/>
      <c r="BP16" s="214"/>
      <c r="BQ16" s="214"/>
      <c r="BR16" s="214"/>
      <c r="BS16" s="214"/>
      <c r="BT16" s="214"/>
      <c r="BU16" s="214"/>
      <c r="BV16" s="214"/>
      <c r="BW16" s="214"/>
      <c r="BX16" s="214"/>
      <c r="BY16" s="214"/>
      <c r="BZ16" s="214"/>
      <c r="CA16" s="214"/>
      <c r="CB16" s="214"/>
      <c r="CC16" s="214"/>
      <c r="CD16" s="214"/>
      <c r="CE16" s="214"/>
      <c r="CF16" s="214"/>
      <c r="CG16" s="214"/>
      <c r="CH16" s="214"/>
      <c r="CI16" s="214"/>
      <c r="CJ16" s="214"/>
      <c r="CK16" s="214"/>
      <c r="CL16" s="214"/>
      <c r="CM16" s="214"/>
      <c r="CN16" s="214"/>
      <c r="CO16" s="214"/>
      <c r="CP16" s="214"/>
      <c r="CQ16" s="214"/>
      <c r="CR16" s="214"/>
      <c r="CS16" s="214"/>
      <c r="CT16" s="214"/>
      <c r="CU16" s="214"/>
      <c r="CV16" s="214"/>
      <c r="CW16" s="214"/>
      <c r="CX16" s="214"/>
      <c r="CY16" s="214"/>
      <c r="CZ16" s="214"/>
      <c r="DA16" s="214"/>
      <c r="DB16" s="214"/>
      <c r="DC16" s="214"/>
      <c r="DD16" s="214"/>
      <c r="DE16" s="214"/>
      <c r="DF16" s="214"/>
      <c r="DG16" s="214"/>
      <c r="DH16" s="214"/>
      <c r="DI16" s="214"/>
      <c r="DJ16" s="214"/>
      <c r="DK16" s="214"/>
      <c r="DL16" s="214"/>
      <c r="DM16" s="214"/>
      <c r="DN16" s="214"/>
      <c r="DO16" s="214"/>
      <c r="DP16" s="214"/>
      <c r="DQ16" s="214"/>
      <c r="DR16" s="214"/>
      <c r="DS16" s="214"/>
      <c r="DT16" s="214"/>
      <c r="DU16" s="214"/>
      <c r="DV16" s="214"/>
      <c r="DW16" s="214"/>
      <c r="DX16" s="214"/>
      <c r="DY16" s="214"/>
      <c r="DZ16" s="214"/>
      <c r="EA16" s="214"/>
      <c r="EB16" s="214"/>
      <c r="EC16" s="214"/>
    </row>
    <row r="17" spans="1:133" s="66" customFormat="1" x14ac:dyDescent="0.2">
      <c r="A17" s="208">
        <v>7937</v>
      </c>
      <c r="B17" s="209" t="s">
        <v>88</v>
      </c>
      <c r="C17" s="62" t="s">
        <v>89</v>
      </c>
      <c r="D17" s="63">
        <v>65000</v>
      </c>
      <c r="E17" s="63">
        <v>0</v>
      </c>
      <c r="F17" s="63">
        <f t="shared" si="0"/>
        <v>65000</v>
      </c>
      <c r="G17" s="63">
        <v>65000</v>
      </c>
      <c r="H17" s="63">
        <v>0</v>
      </c>
      <c r="I17" s="63">
        <f t="shared" si="1"/>
        <v>65000</v>
      </c>
      <c r="J17" s="211"/>
      <c r="K17" s="212"/>
      <c r="L17" s="211" t="s">
        <v>392</v>
      </c>
      <c r="M17" s="211"/>
      <c r="N17" s="211" t="s">
        <v>392</v>
      </c>
      <c r="O17" s="211">
        <f t="shared" si="4"/>
        <v>0</v>
      </c>
      <c r="P17" s="211" t="s">
        <v>392</v>
      </c>
      <c r="Q17" s="213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4"/>
      <c r="DF17" s="214"/>
      <c r="DG17" s="214"/>
      <c r="DH17" s="214"/>
      <c r="DI17" s="214"/>
      <c r="DJ17" s="214"/>
      <c r="DK17" s="214"/>
      <c r="DL17" s="214"/>
      <c r="DM17" s="214"/>
      <c r="DN17" s="214"/>
      <c r="DO17" s="214"/>
      <c r="DP17" s="214"/>
      <c r="DQ17" s="214"/>
      <c r="DR17" s="214"/>
      <c r="DS17" s="214"/>
      <c r="DT17" s="214"/>
      <c r="DU17" s="214"/>
      <c r="DV17" s="214"/>
      <c r="DW17" s="214"/>
      <c r="DX17" s="214"/>
      <c r="DY17" s="214"/>
      <c r="DZ17" s="214"/>
      <c r="EA17" s="214"/>
      <c r="EB17" s="214"/>
      <c r="EC17" s="214"/>
    </row>
    <row r="18" spans="1:133" s="66" customFormat="1" hidden="1" x14ac:dyDescent="0.2">
      <c r="A18" s="208">
        <v>7937</v>
      </c>
      <c r="B18" s="209" t="s">
        <v>90</v>
      </c>
      <c r="C18" s="62" t="s">
        <v>91</v>
      </c>
      <c r="D18" s="63">
        <v>0</v>
      </c>
      <c r="E18" s="63">
        <v>0</v>
      </c>
      <c r="F18" s="63">
        <f t="shared" si="0"/>
        <v>0</v>
      </c>
      <c r="G18" s="63">
        <v>0</v>
      </c>
      <c r="H18" s="63">
        <v>0</v>
      </c>
      <c r="I18" s="63">
        <f t="shared" si="1"/>
        <v>0</v>
      </c>
      <c r="J18" s="211"/>
      <c r="K18" s="212"/>
      <c r="L18" s="211">
        <f t="shared" si="2"/>
        <v>0</v>
      </c>
      <c r="M18" s="211"/>
      <c r="N18" s="211">
        <f t="shared" si="3"/>
        <v>0</v>
      </c>
      <c r="O18" s="211">
        <f t="shared" si="4"/>
        <v>0</v>
      </c>
      <c r="P18" s="211">
        <f t="shared" si="5"/>
        <v>0</v>
      </c>
      <c r="Q18" s="213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4"/>
      <c r="DF18" s="214"/>
      <c r="DG18" s="214"/>
      <c r="DH18" s="214"/>
      <c r="DI18" s="214"/>
      <c r="DJ18" s="214"/>
      <c r="DK18" s="214"/>
      <c r="DL18" s="214"/>
      <c r="DM18" s="214"/>
      <c r="DN18" s="214"/>
      <c r="DO18" s="214"/>
      <c r="DP18" s="214"/>
      <c r="DQ18" s="214"/>
      <c r="DR18" s="214"/>
      <c r="DS18" s="214"/>
      <c r="DT18" s="214"/>
      <c r="DU18" s="214"/>
      <c r="DV18" s="214"/>
      <c r="DW18" s="214"/>
      <c r="DX18" s="214"/>
      <c r="DY18" s="214"/>
      <c r="DZ18" s="214"/>
      <c r="EA18" s="214"/>
      <c r="EB18" s="214"/>
      <c r="EC18" s="214"/>
    </row>
    <row r="19" spans="1:133" s="66" customFormat="1" hidden="1" x14ac:dyDescent="0.2">
      <c r="A19" s="208">
        <v>7937</v>
      </c>
      <c r="B19" s="209" t="s">
        <v>92</v>
      </c>
      <c r="C19" s="62" t="s">
        <v>93</v>
      </c>
      <c r="D19" s="63">
        <v>0</v>
      </c>
      <c r="E19" s="63">
        <v>0</v>
      </c>
      <c r="F19" s="63">
        <f t="shared" si="0"/>
        <v>0</v>
      </c>
      <c r="G19" s="63">
        <v>0</v>
      </c>
      <c r="H19" s="63">
        <v>0</v>
      </c>
      <c r="I19" s="63">
        <f t="shared" si="1"/>
        <v>0</v>
      </c>
      <c r="J19" s="211"/>
      <c r="K19" s="212"/>
      <c r="L19" s="211">
        <f t="shared" si="2"/>
        <v>0</v>
      </c>
      <c r="M19" s="211"/>
      <c r="N19" s="211">
        <f t="shared" si="3"/>
        <v>0</v>
      </c>
      <c r="O19" s="211">
        <f t="shared" si="4"/>
        <v>0</v>
      </c>
      <c r="P19" s="211">
        <f t="shared" si="5"/>
        <v>0</v>
      </c>
      <c r="Q19" s="213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  <c r="DN19" s="214"/>
      <c r="DO19" s="214"/>
      <c r="DP19" s="214"/>
      <c r="DQ19" s="214"/>
      <c r="DR19" s="214"/>
      <c r="DS19" s="214"/>
      <c r="DT19" s="214"/>
      <c r="DU19" s="214"/>
      <c r="DV19" s="214"/>
      <c r="DW19" s="214"/>
      <c r="DX19" s="214"/>
      <c r="DY19" s="214"/>
      <c r="DZ19" s="214"/>
      <c r="EA19" s="214"/>
      <c r="EB19" s="214"/>
      <c r="EC19" s="214"/>
    </row>
    <row r="20" spans="1:133" s="66" customFormat="1" hidden="1" x14ac:dyDescent="0.2">
      <c r="A20" s="208">
        <v>7937</v>
      </c>
      <c r="B20" s="209" t="s">
        <v>94</v>
      </c>
      <c r="C20" s="62" t="s">
        <v>95</v>
      </c>
      <c r="D20" s="63">
        <v>0</v>
      </c>
      <c r="E20" s="63">
        <v>0</v>
      </c>
      <c r="F20" s="63">
        <f t="shared" si="0"/>
        <v>0</v>
      </c>
      <c r="G20" s="63">
        <v>0</v>
      </c>
      <c r="H20" s="63">
        <v>0</v>
      </c>
      <c r="I20" s="63">
        <f t="shared" si="1"/>
        <v>0</v>
      </c>
      <c r="J20" s="211"/>
      <c r="K20" s="212"/>
      <c r="L20" s="211">
        <f t="shared" si="2"/>
        <v>0</v>
      </c>
      <c r="M20" s="211"/>
      <c r="N20" s="211">
        <f t="shared" si="3"/>
        <v>0</v>
      </c>
      <c r="O20" s="211">
        <f t="shared" si="4"/>
        <v>0</v>
      </c>
      <c r="P20" s="211">
        <f t="shared" si="5"/>
        <v>0</v>
      </c>
      <c r="Q20" s="213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4"/>
      <c r="DF20" s="214"/>
      <c r="DG20" s="214"/>
      <c r="DH20" s="214"/>
      <c r="DI20" s="214"/>
      <c r="DJ20" s="214"/>
      <c r="DK20" s="214"/>
      <c r="DL20" s="214"/>
      <c r="DM20" s="214"/>
      <c r="DN20" s="214"/>
      <c r="DO20" s="214"/>
      <c r="DP20" s="214"/>
      <c r="DQ20" s="214"/>
      <c r="DR20" s="214"/>
      <c r="DS20" s="214"/>
      <c r="DT20" s="214"/>
      <c r="DU20" s="214"/>
      <c r="DV20" s="214"/>
      <c r="DW20" s="214"/>
      <c r="DX20" s="214"/>
      <c r="DY20" s="214"/>
      <c r="DZ20" s="214"/>
      <c r="EA20" s="214"/>
      <c r="EB20" s="214"/>
      <c r="EC20" s="214"/>
    </row>
    <row r="21" spans="1:133" s="66" customFormat="1" hidden="1" x14ac:dyDescent="0.2">
      <c r="A21" s="208">
        <v>7937</v>
      </c>
      <c r="B21" s="209" t="s">
        <v>96</v>
      </c>
      <c r="C21" s="62" t="s">
        <v>97</v>
      </c>
      <c r="D21" s="63">
        <v>0</v>
      </c>
      <c r="E21" s="63">
        <v>0</v>
      </c>
      <c r="F21" s="63">
        <f t="shared" si="0"/>
        <v>0</v>
      </c>
      <c r="G21" s="63">
        <v>0</v>
      </c>
      <c r="H21" s="63">
        <v>0</v>
      </c>
      <c r="I21" s="63">
        <f t="shared" si="1"/>
        <v>0</v>
      </c>
      <c r="J21" s="211"/>
      <c r="K21" s="212"/>
      <c r="L21" s="211">
        <f t="shared" si="2"/>
        <v>0</v>
      </c>
      <c r="M21" s="211"/>
      <c r="N21" s="211">
        <f t="shared" si="3"/>
        <v>0</v>
      </c>
      <c r="O21" s="211">
        <f t="shared" si="4"/>
        <v>0</v>
      </c>
      <c r="P21" s="211">
        <f t="shared" si="5"/>
        <v>0</v>
      </c>
      <c r="Q21" s="213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4"/>
      <c r="DF21" s="214"/>
      <c r="DG21" s="214"/>
      <c r="DH21" s="214"/>
      <c r="DI21" s="214"/>
      <c r="DJ21" s="214"/>
      <c r="DK21" s="214"/>
      <c r="DL21" s="214"/>
      <c r="DM21" s="214"/>
      <c r="DN21" s="214"/>
      <c r="DO21" s="214"/>
      <c r="DP21" s="214"/>
      <c r="DQ21" s="214"/>
      <c r="DR21" s="214"/>
      <c r="DS21" s="214"/>
      <c r="DT21" s="214"/>
      <c r="DU21" s="214"/>
      <c r="DV21" s="214"/>
      <c r="DW21" s="214"/>
      <c r="DX21" s="214"/>
      <c r="DY21" s="214"/>
      <c r="DZ21" s="214"/>
      <c r="EA21" s="214"/>
      <c r="EB21" s="214"/>
      <c r="EC21" s="214"/>
    </row>
    <row r="22" spans="1:133" s="66" customFormat="1" hidden="1" x14ac:dyDescent="0.2">
      <c r="A22" s="208">
        <v>7937</v>
      </c>
      <c r="B22" s="209" t="s">
        <v>98</v>
      </c>
      <c r="C22" s="62" t="s">
        <v>99</v>
      </c>
      <c r="D22" s="63">
        <v>0</v>
      </c>
      <c r="E22" s="63">
        <v>0</v>
      </c>
      <c r="F22" s="63">
        <f t="shared" si="0"/>
        <v>0</v>
      </c>
      <c r="G22" s="63">
        <v>0</v>
      </c>
      <c r="H22" s="63">
        <v>0</v>
      </c>
      <c r="I22" s="63">
        <f t="shared" si="1"/>
        <v>0</v>
      </c>
      <c r="J22" s="211"/>
      <c r="K22" s="212"/>
      <c r="L22" s="211">
        <f t="shared" si="2"/>
        <v>0</v>
      </c>
      <c r="M22" s="211"/>
      <c r="N22" s="211">
        <f t="shared" si="3"/>
        <v>0</v>
      </c>
      <c r="O22" s="211">
        <f t="shared" si="4"/>
        <v>0</v>
      </c>
      <c r="P22" s="211">
        <f t="shared" si="5"/>
        <v>0</v>
      </c>
      <c r="Q22" s="213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4"/>
      <c r="DF22" s="214"/>
      <c r="DG22" s="214"/>
      <c r="DH22" s="214"/>
      <c r="DI22" s="214"/>
      <c r="DJ22" s="214"/>
      <c r="DK22" s="214"/>
      <c r="DL22" s="214"/>
      <c r="DM22" s="214"/>
      <c r="DN22" s="214"/>
      <c r="DO22" s="214"/>
      <c r="DP22" s="214"/>
      <c r="DQ22" s="214"/>
      <c r="DR22" s="214"/>
      <c r="DS22" s="214"/>
      <c r="DT22" s="214"/>
      <c r="DU22" s="214"/>
      <c r="DV22" s="214"/>
      <c r="DW22" s="214"/>
      <c r="DX22" s="214"/>
      <c r="DY22" s="214"/>
      <c r="DZ22" s="214"/>
      <c r="EA22" s="214"/>
      <c r="EB22" s="214"/>
      <c r="EC22" s="214"/>
    </row>
    <row r="23" spans="1:133" s="66" customFormat="1" x14ac:dyDescent="0.2">
      <c r="A23" s="208">
        <v>7937</v>
      </c>
      <c r="B23" s="209" t="s">
        <v>100</v>
      </c>
      <c r="C23" s="62" t="s">
        <v>101</v>
      </c>
      <c r="D23" s="63">
        <v>12200</v>
      </c>
      <c r="E23" s="63">
        <v>0</v>
      </c>
      <c r="F23" s="63">
        <f t="shared" si="0"/>
        <v>12200</v>
      </c>
      <c r="G23" s="63">
        <v>12200</v>
      </c>
      <c r="H23" s="63">
        <v>0</v>
      </c>
      <c r="I23" s="63">
        <f t="shared" si="1"/>
        <v>12200</v>
      </c>
      <c r="J23" s="211"/>
      <c r="K23" s="212"/>
      <c r="L23" s="211">
        <f t="shared" si="2"/>
        <v>0</v>
      </c>
      <c r="M23" s="211"/>
      <c r="N23" s="211">
        <f t="shared" si="3"/>
        <v>0</v>
      </c>
      <c r="O23" s="211">
        <f t="shared" si="4"/>
        <v>0</v>
      </c>
      <c r="P23" s="211">
        <f t="shared" si="5"/>
        <v>0</v>
      </c>
      <c r="Q23" s="213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4"/>
      <c r="DF23" s="214"/>
      <c r="DG23" s="214"/>
      <c r="DH23" s="214"/>
      <c r="DI23" s="214"/>
      <c r="DJ23" s="214"/>
      <c r="DK23" s="214"/>
      <c r="DL23" s="214"/>
      <c r="DM23" s="214"/>
      <c r="DN23" s="214"/>
      <c r="DO23" s="214"/>
      <c r="DP23" s="214"/>
      <c r="DQ23" s="214"/>
      <c r="DR23" s="214"/>
      <c r="DS23" s="214"/>
      <c r="DT23" s="214"/>
      <c r="DU23" s="214"/>
      <c r="DV23" s="214"/>
      <c r="DW23" s="214"/>
      <c r="DX23" s="214"/>
      <c r="DY23" s="214"/>
      <c r="DZ23" s="214"/>
      <c r="EA23" s="214"/>
      <c r="EB23" s="214"/>
      <c r="EC23" s="214"/>
    </row>
    <row r="24" spans="1:133" s="66" customFormat="1" hidden="1" x14ac:dyDescent="0.2">
      <c r="A24" s="208">
        <v>7937</v>
      </c>
      <c r="B24" s="209" t="s">
        <v>102</v>
      </c>
      <c r="C24" s="62" t="s">
        <v>103</v>
      </c>
      <c r="D24" s="63">
        <v>0</v>
      </c>
      <c r="E24" s="63">
        <v>0</v>
      </c>
      <c r="F24" s="63">
        <f t="shared" si="0"/>
        <v>0</v>
      </c>
      <c r="G24" s="63">
        <v>0</v>
      </c>
      <c r="H24" s="63">
        <v>0</v>
      </c>
      <c r="I24" s="63">
        <f t="shared" si="1"/>
        <v>0</v>
      </c>
      <c r="J24" s="211"/>
      <c r="K24" s="212"/>
      <c r="L24" s="211">
        <f t="shared" si="2"/>
        <v>0</v>
      </c>
      <c r="M24" s="211"/>
      <c r="N24" s="211">
        <f t="shared" si="3"/>
        <v>0</v>
      </c>
      <c r="O24" s="211">
        <f t="shared" si="4"/>
        <v>0</v>
      </c>
      <c r="P24" s="211">
        <f t="shared" si="5"/>
        <v>0</v>
      </c>
      <c r="Q24" s="213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4"/>
      <c r="DF24" s="214"/>
      <c r="DG24" s="214"/>
      <c r="DH24" s="214"/>
      <c r="DI24" s="214"/>
      <c r="DJ24" s="214"/>
      <c r="DK24" s="214"/>
      <c r="DL24" s="214"/>
      <c r="DM24" s="214"/>
      <c r="DN24" s="214"/>
      <c r="DO24" s="214"/>
      <c r="DP24" s="214"/>
      <c r="DQ24" s="214"/>
      <c r="DR24" s="214"/>
      <c r="DS24" s="214"/>
      <c r="DT24" s="214"/>
      <c r="DU24" s="214"/>
      <c r="DV24" s="214"/>
      <c r="DW24" s="214"/>
      <c r="DX24" s="214"/>
      <c r="DY24" s="214"/>
      <c r="DZ24" s="214"/>
      <c r="EA24" s="214"/>
      <c r="EB24" s="214"/>
      <c r="EC24" s="214"/>
    </row>
    <row r="25" spans="1:133" s="66" customFormat="1" hidden="1" x14ac:dyDescent="0.2">
      <c r="A25" s="208">
        <v>7937</v>
      </c>
      <c r="B25" s="209" t="s">
        <v>104</v>
      </c>
      <c r="C25" s="62" t="s">
        <v>105</v>
      </c>
      <c r="D25" s="63">
        <v>0</v>
      </c>
      <c r="E25" s="63">
        <v>0</v>
      </c>
      <c r="F25" s="63">
        <f t="shared" si="0"/>
        <v>0</v>
      </c>
      <c r="G25" s="63">
        <v>0</v>
      </c>
      <c r="H25" s="63">
        <v>0</v>
      </c>
      <c r="I25" s="63">
        <f t="shared" si="1"/>
        <v>0</v>
      </c>
      <c r="J25" s="211"/>
      <c r="K25" s="212"/>
      <c r="L25" s="211">
        <f t="shared" si="2"/>
        <v>0</v>
      </c>
      <c r="M25" s="211"/>
      <c r="N25" s="211">
        <f t="shared" si="3"/>
        <v>0</v>
      </c>
      <c r="O25" s="211">
        <f t="shared" si="4"/>
        <v>0</v>
      </c>
      <c r="P25" s="211">
        <f t="shared" si="5"/>
        <v>0</v>
      </c>
      <c r="Q25" s="213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14"/>
      <c r="DI25" s="214"/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</row>
    <row r="26" spans="1:133" s="66" customFormat="1" hidden="1" x14ac:dyDescent="0.2">
      <c r="A26" s="208">
        <v>7937</v>
      </c>
      <c r="B26" s="209" t="s">
        <v>106</v>
      </c>
      <c r="C26" s="62" t="s">
        <v>107</v>
      </c>
      <c r="D26" s="63">
        <v>0</v>
      </c>
      <c r="E26" s="63">
        <v>0</v>
      </c>
      <c r="F26" s="63">
        <f t="shared" si="0"/>
        <v>0</v>
      </c>
      <c r="G26" s="63">
        <v>0</v>
      </c>
      <c r="H26" s="63">
        <v>0</v>
      </c>
      <c r="I26" s="63">
        <f t="shared" si="1"/>
        <v>0</v>
      </c>
      <c r="J26" s="211"/>
      <c r="K26" s="212"/>
      <c r="L26" s="211">
        <f t="shared" si="2"/>
        <v>0</v>
      </c>
      <c r="M26" s="211"/>
      <c r="N26" s="211">
        <f t="shared" si="3"/>
        <v>0</v>
      </c>
      <c r="O26" s="211">
        <f t="shared" si="4"/>
        <v>0</v>
      </c>
      <c r="P26" s="211">
        <f t="shared" si="5"/>
        <v>0</v>
      </c>
      <c r="Q26" s="213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  <c r="DJ26" s="214"/>
      <c r="DK26" s="214"/>
      <c r="DL26" s="214"/>
      <c r="DM26" s="214"/>
      <c r="DN26" s="214"/>
      <c r="DO26" s="214"/>
      <c r="DP26" s="214"/>
      <c r="DQ26" s="214"/>
      <c r="DR26" s="214"/>
      <c r="DS26" s="214"/>
      <c r="DT26" s="214"/>
      <c r="DU26" s="214"/>
      <c r="DV26" s="214"/>
      <c r="DW26" s="214"/>
      <c r="DX26" s="214"/>
      <c r="DY26" s="214"/>
      <c r="DZ26" s="214"/>
      <c r="EA26" s="214"/>
      <c r="EB26" s="214"/>
      <c r="EC26" s="214"/>
    </row>
    <row r="27" spans="1:133" s="66" customFormat="1" x14ac:dyDescent="0.2">
      <c r="A27" s="208">
        <v>7937</v>
      </c>
      <c r="B27" s="209" t="s">
        <v>108</v>
      </c>
      <c r="C27" s="62" t="s">
        <v>109</v>
      </c>
      <c r="D27" s="63">
        <v>4000</v>
      </c>
      <c r="E27" s="63">
        <v>0</v>
      </c>
      <c r="F27" s="63">
        <f t="shared" si="0"/>
        <v>4000</v>
      </c>
      <c r="G27" s="63">
        <v>4000</v>
      </c>
      <c r="H27" s="63">
        <v>0</v>
      </c>
      <c r="I27" s="63">
        <f t="shared" si="1"/>
        <v>4000</v>
      </c>
      <c r="J27" s="211"/>
      <c r="K27" s="212"/>
      <c r="L27" s="211">
        <f t="shared" si="2"/>
        <v>0</v>
      </c>
      <c r="M27" s="211"/>
      <c r="N27" s="211">
        <f t="shared" si="3"/>
        <v>0</v>
      </c>
      <c r="O27" s="211">
        <f t="shared" si="4"/>
        <v>0</v>
      </c>
      <c r="P27" s="211">
        <f t="shared" si="5"/>
        <v>0</v>
      </c>
      <c r="Q27" s="213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  <c r="DJ27" s="214"/>
      <c r="DK27" s="214"/>
      <c r="DL27" s="214"/>
      <c r="DM27" s="214"/>
      <c r="DN27" s="214"/>
      <c r="DO27" s="214"/>
      <c r="DP27" s="214"/>
      <c r="DQ27" s="214"/>
      <c r="DR27" s="214"/>
      <c r="DS27" s="214"/>
      <c r="DT27" s="214"/>
      <c r="DU27" s="214"/>
      <c r="DV27" s="214"/>
      <c r="DW27" s="214"/>
      <c r="DX27" s="214"/>
      <c r="DY27" s="214"/>
      <c r="DZ27" s="214"/>
      <c r="EA27" s="214"/>
      <c r="EB27" s="214"/>
      <c r="EC27" s="214"/>
    </row>
    <row r="28" spans="1:133" s="66" customFormat="1" hidden="1" x14ac:dyDescent="0.2">
      <c r="A28" s="208">
        <v>7937</v>
      </c>
      <c r="B28" s="209" t="s">
        <v>110</v>
      </c>
      <c r="C28" s="62" t="s">
        <v>111</v>
      </c>
      <c r="D28" s="63">
        <v>0</v>
      </c>
      <c r="E28" s="63">
        <v>0</v>
      </c>
      <c r="F28" s="63">
        <f t="shared" si="0"/>
        <v>0</v>
      </c>
      <c r="G28" s="63">
        <v>0</v>
      </c>
      <c r="H28" s="63">
        <v>0</v>
      </c>
      <c r="I28" s="63">
        <f t="shared" si="1"/>
        <v>0</v>
      </c>
      <c r="J28" s="211"/>
      <c r="K28" s="212"/>
      <c r="L28" s="211">
        <f t="shared" si="2"/>
        <v>0</v>
      </c>
      <c r="M28" s="211"/>
      <c r="N28" s="211">
        <f t="shared" si="3"/>
        <v>0</v>
      </c>
      <c r="O28" s="211">
        <f t="shared" si="4"/>
        <v>0</v>
      </c>
      <c r="P28" s="211">
        <f t="shared" si="5"/>
        <v>0</v>
      </c>
      <c r="Q28" s="213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  <c r="DJ28" s="214"/>
      <c r="DK28" s="214"/>
      <c r="DL28" s="214"/>
      <c r="DM28" s="214"/>
      <c r="DN28" s="214"/>
      <c r="DO28" s="214"/>
      <c r="DP28" s="214"/>
      <c r="DQ28" s="214"/>
      <c r="DR28" s="214"/>
      <c r="DS28" s="214"/>
      <c r="DT28" s="214"/>
      <c r="DU28" s="214"/>
      <c r="DV28" s="214"/>
      <c r="DW28" s="214"/>
      <c r="DX28" s="214"/>
      <c r="DY28" s="214"/>
      <c r="DZ28" s="214"/>
      <c r="EA28" s="214"/>
      <c r="EB28" s="214"/>
      <c r="EC28" s="214"/>
    </row>
    <row r="29" spans="1:133" s="66" customFormat="1" hidden="1" x14ac:dyDescent="0.2">
      <c r="A29" s="208">
        <v>7937</v>
      </c>
      <c r="B29" s="209" t="s">
        <v>112</v>
      </c>
      <c r="C29" s="62" t="s">
        <v>113</v>
      </c>
      <c r="D29" s="63">
        <v>0</v>
      </c>
      <c r="E29" s="63">
        <v>0</v>
      </c>
      <c r="F29" s="63">
        <f t="shared" si="0"/>
        <v>0</v>
      </c>
      <c r="G29" s="63">
        <v>0</v>
      </c>
      <c r="H29" s="63">
        <v>0</v>
      </c>
      <c r="I29" s="63">
        <f t="shared" si="1"/>
        <v>0</v>
      </c>
      <c r="J29" s="211"/>
      <c r="K29" s="212"/>
      <c r="L29" s="211">
        <f t="shared" si="2"/>
        <v>0</v>
      </c>
      <c r="M29" s="211"/>
      <c r="N29" s="211">
        <f t="shared" si="3"/>
        <v>0</v>
      </c>
      <c r="O29" s="211">
        <f t="shared" si="4"/>
        <v>0</v>
      </c>
      <c r="P29" s="211">
        <f t="shared" si="5"/>
        <v>0</v>
      </c>
      <c r="Q29" s="213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  <c r="DJ29" s="214"/>
      <c r="DK29" s="214"/>
      <c r="DL29" s="214"/>
      <c r="DM29" s="214"/>
      <c r="DN29" s="214"/>
      <c r="DO29" s="214"/>
      <c r="DP29" s="214"/>
      <c r="DQ29" s="214"/>
      <c r="DR29" s="214"/>
      <c r="DS29" s="214"/>
      <c r="DT29" s="214"/>
      <c r="DU29" s="214"/>
      <c r="DV29" s="214"/>
      <c r="DW29" s="214"/>
      <c r="DX29" s="214"/>
      <c r="DY29" s="214"/>
      <c r="DZ29" s="214"/>
      <c r="EA29" s="214"/>
      <c r="EB29" s="214"/>
      <c r="EC29" s="214"/>
    </row>
    <row r="30" spans="1:133" s="66" customFormat="1" hidden="1" x14ac:dyDescent="0.2">
      <c r="A30" s="208">
        <v>7937</v>
      </c>
      <c r="B30" s="209" t="s">
        <v>114</v>
      </c>
      <c r="C30" s="62" t="s">
        <v>115</v>
      </c>
      <c r="D30" s="63">
        <v>0</v>
      </c>
      <c r="E30" s="63">
        <v>0</v>
      </c>
      <c r="F30" s="63">
        <f t="shared" si="0"/>
        <v>0</v>
      </c>
      <c r="G30" s="63">
        <v>0</v>
      </c>
      <c r="H30" s="63">
        <v>0</v>
      </c>
      <c r="I30" s="63">
        <f t="shared" si="1"/>
        <v>0</v>
      </c>
      <c r="J30" s="211"/>
      <c r="K30" s="212"/>
      <c r="L30" s="211">
        <f t="shared" si="2"/>
        <v>0</v>
      </c>
      <c r="M30" s="211"/>
      <c r="N30" s="211">
        <f t="shared" si="3"/>
        <v>0</v>
      </c>
      <c r="O30" s="211">
        <f t="shared" si="4"/>
        <v>0</v>
      </c>
      <c r="P30" s="211">
        <f t="shared" si="5"/>
        <v>0</v>
      </c>
      <c r="Q30" s="213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  <c r="DJ30" s="214"/>
      <c r="DK30" s="214"/>
      <c r="DL30" s="214"/>
      <c r="DM30" s="214"/>
      <c r="DN30" s="214"/>
      <c r="DO30" s="214"/>
      <c r="DP30" s="214"/>
      <c r="DQ30" s="214"/>
      <c r="DR30" s="214"/>
      <c r="DS30" s="214"/>
      <c r="DT30" s="214"/>
      <c r="DU30" s="214"/>
      <c r="DV30" s="214"/>
      <c r="DW30" s="214"/>
      <c r="DX30" s="214"/>
      <c r="DY30" s="214"/>
      <c r="DZ30" s="214"/>
      <c r="EA30" s="214"/>
      <c r="EB30" s="214"/>
      <c r="EC30" s="214"/>
    </row>
    <row r="31" spans="1:133" s="66" customFormat="1" hidden="1" x14ac:dyDescent="0.2">
      <c r="A31" s="208">
        <v>7937</v>
      </c>
      <c r="B31" s="209" t="s">
        <v>116</v>
      </c>
      <c r="C31" s="62" t="s">
        <v>117</v>
      </c>
      <c r="D31" s="63">
        <v>0</v>
      </c>
      <c r="E31" s="63">
        <v>0</v>
      </c>
      <c r="F31" s="63">
        <f t="shared" si="0"/>
        <v>0</v>
      </c>
      <c r="G31" s="63">
        <v>0</v>
      </c>
      <c r="H31" s="63">
        <v>0</v>
      </c>
      <c r="I31" s="63">
        <f t="shared" si="1"/>
        <v>0</v>
      </c>
      <c r="J31" s="211"/>
      <c r="K31" s="212"/>
      <c r="L31" s="211">
        <f t="shared" si="2"/>
        <v>0</v>
      </c>
      <c r="M31" s="211"/>
      <c r="N31" s="211">
        <f t="shared" si="3"/>
        <v>0</v>
      </c>
      <c r="O31" s="211">
        <f t="shared" si="4"/>
        <v>0</v>
      </c>
      <c r="P31" s="211">
        <f t="shared" si="5"/>
        <v>0</v>
      </c>
      <c r="Q31" s="213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  <c r="DJ31" s="214"/>
      <c r="DK31" s="214"/>
      <c r="DL31" s="214"/>
      <c r="DM31" s="214"/>
      <c r="DN31" s="214"/>
      <c r="DO31" s="214"/>
      <c r="DP31" s="214"/>
      <c r="DQ31" s="214"/>
      <c r="DR31" s="214"/>
      <c r="DS31" s="214"/>
      <c r="DT31" s="214"/>
      <c r="DU31" s="214"/>
      <c r="DV31" s="214"/>
      <c r="DW31" s="214"/>
      <c r="DX31" s="214"/>
      <c r="DY31" s="214"/>
      <c r="DZ31" s="214"/>
      <c r="EA31" s="214"/>
      <c r="EB31" s="214"/>
      <c r="EC31" s="214"/>
    </row>
    <row r="32" spans="1:133" s="66" customFormat="1" hidden="1" x14ac:dyDescent="0.2">
      <c r="A32" s="208">
        <v>7937</v>
      </c>
      <c r="B32" s="209" t="s">
        <v>118</v>
      </c>
      <c r="C32" s="62" t="s">
        <v>119</v>
      </c>
      <c r="D32" s="63">
        <v>0</v>
      </c>
      <c r="E32" s="63">
        <v>0</v>
      </c>
      <c r="F32" s="63">
        <f t="shared" si="0"/>
        <v>0</v>
      </c>
      <c r="G32" s="63">
        <v>0</v>
      </c>
      <c r="H32" s="63">
        <v>0</v>
      </c>
      <c r="I32" s="63">
        <f t="shared" si="1"/>
        <v>0</v>
      </c>
      <c r="J32" s="211"/>
      <c r="K32" s="212"/>
      <c r="L32" s="211">
        <f t="shared" si="2"/>
        <v>0</v>
      </c>
      <c r="M32" s="211"/>
      <c r="N32" s="211">
        <f t="shared" si="3"/>
        <v>0</v>
      </c>
      <c r="O32" s="211">
        <f t="shared" si="4"/>
        <v>0</v>
      </c>
      <c r="P32" s="211">
        <f t="shared" si="5"/>
        <v>0</v>
      </c>
      <c r="Q32" s="213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4"/>
      <c r="DF32" s="214"/>
      <c r="DG32" s="214"/>
      <c r="DH32" s="214"/>
      <c r="DI32" s="214"/>
      <c r="DJ32" s="214"/>
      <c r="DK32" s="214"/>
      <c r="DL32" s="214"/>
      <c r="DM32" s="214"/>
      <c r="DN32" s="214"/>
      <c r="DO32" s="214"/>
      <c r="DP32" s="214"/>
      <c r="DQ32" s="214"/>
      <c r="DR32" s="214"/>
      <c r="DS32" s="214"/>
      <c r="DT32" s="214"/>
      <c r="DU32" s="214"/>
      <c r="DV32" s="214"/>
      <c r="DW32" s="214"/>
      <c r="DX32" s="214"/>
      <c r="DY32" s="214"/>
      <c r="DZ32" s="214"/>
      <c r="EA32" s="214"/>
      <c r="EB32" s="214"/>
      <c r="EC32" s="214"/>
    </row>
    <row r="33" spans="1:133" s="66" customFormat="1" hidden="1" x14ac:dyDescent="0.2">
      <c r="A33" s="208">
        <v>7937</v>
      </c>
      <c r="B33" s="209" t="s">
        <v>120</v>
      </c>
      <c r="C33" s="62" t="s">
        <v>121</v>
      </c>
      <c r="D33" s="63">
        <v>0</v>
      </c>
      <c r="E33" s="63">
        <v>0</v>
      </c>
      <c r="F33" s="63">
        <f t="shared" si="0"/>
        <v>0</v>
      </c>
      <c r="G33" s="63">
        <v>0</v>
      </c>
      <c r="H33" s="63">
        <v>0</v>
      </c>
      <c r="I33" s="63">
        <f t="shared" si="1"/>
        <v>0</v>
      </c>
      <c r="J33" s="211"/>
      <c r="K33" s="212"/>
      <c r="L33" s="211">
        <f t="shared" si="2"/>
        <v>0</v>
      </c>
      <c r="M33" s="211"/>
      <c r="N33" s="211">
        <f t="shared" si="3"/>
        <v>0</v>
      </c>
      <c r="O33" s="211">
        <f t="shared" si="4"/>
        <v>0</v>
      </c>
      <c r="P33" s="211">
        <f t="shared" si="5"/>
        <v>0</v>
      </c>
      <c r="Q33" s="213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4"/>
      <c r="DF33" s="214"/>
      <c r="DG33" s="214"/>
      <c r="DH33" s="214"/>
      <c r="DI33" s="214"/>
      <c r="DJ33" s="214"/>
      <c r="DK33" s="214"/>
      <c r="DL33" s="214"/>
      <c r="DM33" s="214"/>
      <c r="DN33" s="214"/>
      <c r="DO33" s="214"/>
      <c r="DP33" s="214"/>
      <c r="DQ33" s="214"/>
      <c r="DR33" s="214"/>
      <c r="DS33" s="214"/>
      <c r="DT33" s="214"/>
      <c r="DU33" s="214"/>
      <c r="DV33" s="214"/>
      <c r="DW33" s="214"/>
      <c r="DX33" s="214"/>
      <c r="DY33" s="214"/>
      <c r="DZ33" s="214"/>
      <c r="EA33" s="214"/>
      <c r="EB33" s="214"/>
      <c r="EC33" s="214"/>
    </row>
    <row r="34" spans="1:133" s="66" customFormat="1" x14ac:dyDescent="0.2">
      <c r="A34" s="208">
        <v>7937</v>
      </c>
      <c r="B34" s="209" t="s">
        <v>122</v>
      </c>
      <c r="C34" s="62" t="s">
        <v>123</v>
      </c>
      <c r="D34" s="63">
        <v>18000</v>
      </c>
      <c r="E34" s="63">
        <v>0</v>
      </c>
      <c r="F34" s="63">
        <f t="shared" si="0"/>
        <v>18000</v>
      </c>
      <c r="G34" s="63">
        <v>18000</v>
      </c>
      <c r="H34" s="63">
        <v>0</v>
      </c>
      <c r="I34" s="63">
        <f t="shared" si="1"/>
        <v>18000</v>
      </c>
      <c r="J34" s="211"/>
      <c r="K34" s="212"/>
      <c r="L34" s="211">
        <f t="shared" si="2"/>
        <v>0</v>
      </c>
      <c r="M34" s="211"/>
      <c r="N34" s="211">
        <f t="shared" si="3"/>
        <v>0</v>
      </c>
      <c r="O34" s="211">
        <f t="shared" si="4"/>
        <v>0</v>
      </c>
      <c r="P34" s="211">
        <f t="shared" si="5"/>
        <v>0</v>
      </c>
      <c r="Q34" s="213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4"/>
      <c r="DF34" s="214"/>
      <c r="DG34" s="214"/>
      <c r="DH34" s="214"/>
      <c r="DI34" s="214"/>
      <c r="DJ34" s="214"/>
      <c r="DK34" s="214"/>
      <c r="DL34" s="214"/>
      <c r="DM34" s="214"/>
      <c r="DN34" s="214"/>
      <c r="DO34" s="214"/>
      <c r="DP34" s="214"/>
      <c r="DQ34" s="214"/>
      <c r="DR34" s="214"/>
      <c r="DS34" s="214"/>
      <c r="DT34" s="214"/>
      <c r="DU34" s="214"/>
      <c r="DV34" s="214"/>
      <c r="DW34" s="214"/>
      <c r="DX34" s="214"/>
      <c r="DY34" s="214"/>
      <c r="DZ34" s="214"/>
      <c r="EA34" s="214"/>
      <c r="EB34" s="214"/>
      <c r="EC34" s="214"/>
    </row>
    <row r="35" spans="1:133" s="66" customFormat="1" x14ac:dyDescent="0.2">
      <c r="A35" s="208">
        <v>7937</v>
      </c>
      <c r="B35" s="209" t="s">
        <v>124</v>
      </c>
      <c r="C35" s="62" t="s">
        <v>125</v>
      </c>
      <c r="D35" s="63">
        <v>920882</v>
      </c>
      <c r="E35" s="63">
        <v>0</v>
      </c>
      <c r="F35" s="63">
        <f t="shared" si="0"/>
        <v>920882</v>
      </c>
      <c r="G35" s="63">
        <v>920882</v>
      </c>
      <c r="H35" s="63">
        <v>0</v>
      </c>
      <c r="I35" s="63">
        <f t="shared" si="1"/>
        <v>920882</v>
      </c>
      <c r="J35" s="211"/>
      <c r="K35" s="212"/>
      <c r="L35" s="211">
        <f t="shared" si="2"/>
        <v>0</v>
      </c>
      <c r="M35" s="211"/>
      <c r="N35" s="211">
        <f t="shared" si="3"/>
        <v>0</v>
      </c>
      <c r="O35" s="211">
        <f t="shared" si="4"/>
        <v>0</v>
      </c>
      <c r="P35" s="211">
        <f t="shared" si="5"/>
        <v>0</v>
      </c>
      <c r="Q35" s="213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4"/>
      <c r="DF35" s="214"/>
      <c r="DG35" s="214"/>
      <c r="DH35" s="214"/>
      <c r="DI35" s="214"/>
      <c r="DJ35" s="214"/>
      <c r="DK35" s="214"/>
      <c r="DL35" s="214"/>
      <c r="DM35" s="214"/>
      <c r="DN35" s="214"/>
      <c r="DO35" s="214"/>
      <c r="DP35" s="214"/>
      <c r="DQ35" s="214"/>
      <c r="DR35" s="214"/>
      <c r="DS35" s="214"/>
      <c r="DT35" s="214"/>
      <c r="DU35" s="214"/>
      <c r="DV35" s="214"/>
      <c r="DW35" s="214"/>
      <c r="DX35" s="214"/>
      <c r="DY35" s="214"/>
      <c r="DZ35" s="214"/>
      <c r="EA35" s="214"/>
      <c r="EB35" s="214"/>
      <c r="EC35" s="214"/>
    </row>
    <row r="36" spans="1:133" s="66" customFormat="1" x14ac:dyDescent="0.2">
      <c r="A36" s="208">
        <v>7937</v>
      </c>
      <c r="B36" s="209" t="s">
        <v>126</v>
      </c>
      <c r="C36" s="62" t="s">
        <v>127</v>
      </c>
      <c r="D36" s="63">
        <v>44779</v>
      </c>
      <c r="E36" s="63">
        <v>-6512</v>
      </c>
      <c r="F36" s="63">
        <f t="shared" si="0"/>
        <v>38267</v>
      </c>
      <c r="G36" s="63">
        <v>45584.657019999999</v>
      </c>
      <c r="H36" s="63">
        <v>-6656</v>
      </c>
      <c r="I36" s="63">
        <f t="shared" si="1"/>
        <v>38928.657019999999</v>
      </c>
      <c r="J36" s="211"/>
      <c r="K36" s="212"/>
      <c r="L36" s="211">
        <f>E36</f>
        <v>-6512</v>
      </c>
      <c r="M36" s="211"/>
      <c r="N36" s="211" t="s">
        <v>392</v>
      </c>
      <c r="O36" s="211">
        <f t="shared" si="4"/>
        <v>-6656</v>
      </c>
      <c r="P36" s="211" t="s">
        <v>392</v>
      </c>
      <c r="Q36" s="213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  <c r="DN36" s="214"/>
      <c r="DO36" s="214"/>
      <c r="DP36" s="214"/>
      <c r="DQ36" s="214"/>
      <c r="DR36" s="214"/>
      <c r="DS36" s="214"/>
      <c r="DT36" s="214"/>
      <c r="DU36" s="214"/>
      <c r="DV36" s="214"/>
      <c r="DW36" s="214"/>
      <c r="DX36" s="214"/>
      <c r="DY36" s="214"/>
      <c r="DZ36" s="214"/>
      <c r="EA36" s="214"/>
      <c r="EB36" s="214"/>
      <c r="EC36" s="214"/>
    </row>
    <row r="37" spans="1:133" s="66" customFormat="1" x14ac:dyDescent="0.2">
      <c r="A37" s="208">
        <v>7937</v>
      </c>
      <c r="B37" s="209" t="s">
        <v>128</v>
      </c>
      <c r="C37" s="62" t="s">
        <v>129</v>
      </c>
      <c r="D37" s="63">
        <v>104604</v>
      </c>
      <c r="E37" s="63">
        <v>0</v>
      </c>
      <c r="F37" s="63">
        <f t="shared" si="0"/>
        <v>104604</v>
      </c>
      <c r="G37" s="63">
        <v>110378</v>
      </c>
      <c r="H37" s="63">
        <v>0</v>
      </c>
      <c r="I37" s="63">
        <f t="shared" si="1"/>
        <v>110378</v>
      </c>
      <c r="J37" s="211"/>
      <c r="K37" s="212"/>
      <c r="L37" s="211">
        <f t="shared" si="2"/>
        <v>0</v>
      </c>
      <c r="M37" s="211"/>
      <c r="N37" s="211">
        <f t="shared" si="3"/>
        <v>0</v>
      </c>
      <c r="O37" s="211">
        <f t="shared" si="4"/>
        <v>0</v>
      </c>
      <c r="P37" s="211">
        <f t="shared" si="5"/>
        <v>0</v>
      </c>
      <c r="Q37" s="213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4"/>
      <c r="DF37" s="214"/>
      <c r="DG37" s="214"/>
      <c r="DH37" s="214"/>
      <c r="DI37" s="214"/>
      <c r="DJ37" s="214"/>
      <c r="DK37" s="214"/>
      <c r="DL37" s="214"/>
      <c r="DM37" s="214"/>
      <c r="DN37" s="214"/>
      <c r="DO37" s="214"/>
      <c r="DP37" s="214"/>
      <c r="DQ37" s="214"/>
      <c r="DR37" s="214"/>
      <c r="DS37" s="214"/>
      <c r="DT37" s="214"/>
      <c r="DU37" s="214"/>
      <c r="DV37" s="214"/>
      <c r="DW37" s="214"/>
      <c r="DX37" s="214"/>
      <c r="DY37" s="214"/>
      <c r="DZ37" s="214"/>
      <c r="EA37" s="214"/>
      <c r="EB37" s="214"/>
      <c r="EC37" s="214"/>
    </row>
    <row r="38" spans="1:133" s="66" customFormat="1" hidden="1" x14ac:dyDescent="0.2">
      <c r="A38" s="208">
        <v>7937</v>
      </c>
      <c r="B38" s="209" t="s">
        <v>130</v>
      </c>
      <c r="C38" s="62" t="s">
        <v>131</v>
      </c>
      <c r="D38" s="63">
        <v>0</v>
      </c>
      <c r="E38" s="63">
        <v>0</v>
      </c>
      <c r="F38" s="63">
        <f t="shared" si="0"/>
        <v>0</v>
      </c>
      <c r="G38" s="63">
        <v>0</v>
      </c>
      <c r="H38" s="63">
        <v>0</v>
      </c>
      <c r="I38" s="63">
        <f t="shared" si="1"/>
        <v>0</v>
      </c>
      <c r="J38" s="211"/>
      <c r="K38" s="212"/>
      <c r="L38" s="211">
        <f t="shared" si="2"/>
        <v>0</v>
      </c>
      <c r="M38" s="211"/>
      <c r="N38" s="211">
        <f t="shared" si="3"/>
        <v>0</v>
      </c>
      <c r="O38" s="211">
        <f t="shared" si="4"/>
        <v>0</v>
      </c>
      <c r="P38" s="211">
        <f t="shared" si="5"/>
        <v>0</v>
      </c>
      <c r="Q38" s="213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4"/>
      <c r="DF38" s="214"/>
      <c r="DG38" s="214"/>
      <c r="DH38" s="214"/>
      <c r="DI38" s="214"/>
      <c r="DJ38" s="214"/>
      <c r="DK38" s="214"/>
      <c r="DL38" s="214"/>
      <c r="DM38" s="214"/>
      <c r="DN38" s="214"/>
      <c r="DO38" s="214"/>
      <c r="DP38" s="214"/>
      <c r="DQ38" s="214"/>
      <c r="DR38" s="214"/>
      <c r="DS38" s="214"/>
      <c r="DT38" s="214"/>
      <c r="DU38" s="214"/>
      <c r="DV38" s="214"/>
      <c r="DW38" s="214"/>
      <c r="DX38" s="214"/>
      <c r="DY38" s="214"/>
      <c r="DZ38" s="214"/>
      <c r="EA38" s="214"/>
      <c r="EB38" s="214"/>
      <c r="EC38" s="214"/>
    </row>
    <row r="39" spans="1:133" s="66" customFormat="1" hidden="1" x14ac:dyDescent="0.2">
      <c r="A39" s="208">
        <v>7937</v>
      </c>
      <c r="B39" s="209" t="s">
        <v>132</v>
      </c>
      <c r="C39" s="62" t="s">
        <v>133</v>
      </c>
      <c r="D39" s="63">
        <v>0</v>
      </c>
      <c r="E39" s="63">
        <v>0</v>
      </c>
      <c r="F39" s="63">
        <f t="shared" si="0"/>
        <v>0</v>
      </c>
      <c r="G39" s="63">
        <v>0</v>
      </c>
      <c r="H39" s="63">
        <v>0</v>
      </c>
      <c r="I39" s="63">
        <f t="shared" si="1"/>
        <v>0</v>
      </c>
      <c r="J39" s="211"/>
      <c r="K39" s="212"/>
      <c r="L39" s="211">
        <f t="shared" si="2"/>
        <v>0</v>
      </c>
      <c r="M39" s="211"/>
      <c r="N39" s="211">
        <f t="shared" si="3"/>
        <v>0</v>
      </c>
      <c r="O39" s="211">
        <f t="shared" si="4"/>
        <v>0</v>
      </c>
      <c r="P39" s="211">
        <f t="shared" si="5"/>
        <v>0</v>
      </c>
      <c r="Q39" s="213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4"/>
      <c r="DF39" s="214"/>
      <c r="DG39" s="214"/>
      <c r="DH39" s="214"/>
      <c r="DI39" s="214"/>
      <c r="DJ39" s="214"/>
      <c r="DK39" s="214"/>
      <c r="DL39" s="214"/>
      <c r="DM39" s="214"/>
      <c r="DN39" s="214"/>
      <c r="DO39" s="214"/>
      <c r="DP39" s="214"/>
      <c r="DQ39" s="214"/>
      <c r="DR39" s="214"/>
      <c r="DS39" s="214"/>
      <c r="DT39" s="214"/>
      <c r="DU39" s="214"/>
      <c r="DV39" s="214"/>
      <c r="DW39" s="214"/>
      <c r="DX39" s="214"/>
      <c r="DY39" s="214"/>
      <c r="DZ39" s="214"/>
      <c r="EA39" s="214"/>
      <c r="EB39" s="214"/>
      <c r="EC39" s="214"/>
    </row>
    <row r="40" spans="1:133" s="66" customFormat="1" hidden="1" x14ac:dyDescent="0.2">
      <c r="A40" s="208">
        <v>7937</v>
      </c>
      <c r="B40" s="209" t="s">
        <v>134</v>
      </c>
      <c r="C40" s="62" t="s">
        <v>135</v>
      </c>
      <c r="D40" s="63">
        <v>0</v>
      </c>
      <c r="E40" s="63">
        <v>0</v>
      </c>
      <c r="F40" s="63">
        <f t="shared" si="0"/>
        <v>0</v>
      </c>
      <c r="G40" s="63">
        <v>0</v>
      </c>
      <c r="H40" s="63">
        <v>0</v>
      </c>
      <c r="I40" s="63">
        <f t="shared" si="1"/>
        <v>0</v>
      </c>
      <c r="J40" s="211"/>
      <c r="K40" s="212"/>
      <c r="L40" s="211">
        <f t="shared" si="2"/>
        <v>0</v>
      </c>
      <c r="M40" s="211"/>
      <c r="N40" s="211">
        <f t="shared" si="3"/>
        <v>0</v>
      </c>
      <c r="O40" s="211">
        <f t="shared" si="4"/>
        <v>0</v>
      </c>
      <c r="P40" s="211">
        <f t="shared" si="5"/>
        <v>0</v>
      </c>
      <c r="Q40" s="213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4"/>
      <c r="DF40" s="214"/>
      <c r="DG40" s="214"/>
      <c r="DH40" s="214"/>
      <c r="DI40" s="214"/>
      <c r="DJ40" s="214"/>
      <c r="DK40" s="214"/>
      <c r="DL40" s="214"/>
      <c r="DM40" s="214"/>
      <c r="DN40" s="214"/>
      <c r="DO40" s="214"/>
      <c r="DP40" s="214"/>
      <c r="DQ40" s="214"/>
      <c r="DR40" s="214"/>
      <c r="DS40" s="214"/>
      <c r="DT40" s="214"/>
      <c r="DU40" s="214"/>
      <c r="DV40" s="214"/>
      <c r="DW40" s="214"/>
      <c r="DX40" s="214"/>
      <c r="DY40" s="214"/>
      <c r="DZ40" s="214"/>
      <c r="EA40" s="214"/>
      <c r="EB40" s="214"/>
      <c r="EC40" s="214"/>
    </row>
    <row r="41" spans="1:133" s="66" customFormat="1" hidden="1" x14ac:dyDescent="0.2">
      <c r="A41" s="208">
        <v>7937</v>
      </c>
      <c r="B41" s="209" t="s">
        <v>136</v>
      </c>
      <c r="C41" s="62" t="s">
        <v>137</v>
      </c>
      <c r="D41" s="63">
        <v>0</v>
      </c>
      <c r="E41" s="63">
        <v>0</v>
      </c>
      <c r="F41" s="63">
        <f t="shared" si="0"/>
        <v>0</v>
      </c>
      <c r="G41" s="63">
        <v>0</v>
      </c>
      <c r="H41" s="63">
        <v>0</v>
      </c>
      <c r="I41" s="63">
        <f t="shared" si="1"/>
        <v>0</v>
      </c>
      <c r="J41" s="211"/>
      <c r="K41" s="212"/>
      <c r="L41" s="211">
        <f t="shared" si="2"/>
        <v>0</v>
      </c>
      <c r="M41" s="211"/>
      <c r="N41" s="211">
        <f t="shared" si="3"/>
        <v>0</v>
      </c>
      <c r="O41" s="211">
        <f t="shared" si="4"/>
        <v>0</v>
      </c>
      <c r="P41" s="211">
        <f t="shared" si="5"/>
        <v>0</v>
      </c>
      <c r="Q41" s="213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4"/>
      <c r="DF41" s="214"/>
      <c r="DG41" s="214"/>
      <c r="DH41" s="214"/>
      <c r="DI41" s="214"/>
      <c r="DJ41" s="214"/>
      <c r="DK41" s="214"/>
      <c r="DL41" s="214"/>
      <c r="DM41" s="214"/>
      <c r="DN41" s="214"/>
      <c r="DO41" s="214"/>
      <c r="DP41" s="214"/>
      <c r="DQ41" s="214"/>
      <c r="DR41" s="214"/>
      <c r="DS41" s="214"/>
      <c r="DT41" s="214"/>
      <c r="DU41" s="214"/>
      <c r="DV41" s="214"/>
      <c r="DW41" s="214"/>
      <c r="DX41" s="214"/>
      <c r="DY41" s="214"/>
      <c r="DZ41" s="214"/>
      <c r="EA41" s="214"/>
      <c r="EB41" s="214"/>
      <c r="EC41" s="214"/>
    </row>
    <row r="42" spans="1:133" s="66" customFormat="1" hidden="1" x14ac:dyDescent="0.2">
      <c r="A42" s="208">
        <v>7937</v>
      </c>
      <c r="B42" s="209" t="s">
        <v>138</v>
      </c>
      <c r="C42" s="62" t="s">
        <v>139</v>
      </c>
      <c r="D42" s="63">
        <v>0</v>
      </c>
      <c r="E42" s="63">
        <v>0</v>
      </c>
      <c r="F42" s="63">
        <f t="shared" si="0"/>
        <v>0</v>
      </c>
      <c r="G42" s="63">
        <v>0</v>
      </c>
      <c r="H42" s="63">
        <v>0</v>
      </c>
      <c r="I42" s="63">
        <f t="shared" si="1"/>
        <v>0</v>
      </c>
      <c r="J42" s="211"/>
      <c r="K42" s="212"/>
      <c r="L42" s="211">
        <f t="shared" si="2"/>
        <v>0</v>
      </c>
      <c r="M42" s="211"/>
      <c r="N42" s="211">
        <f t="shared" si="3"/>
        <v>0</v>
      </c>
      <c r="O42" s="211">
        <f t="shared" si="4"/>
        <v>0</v>
      </c>
      <c r="P42" s="211">
        <f t="shared" si="5"/>
        <v>0</v>
      </c>
      <c r="Q42" s="213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4"/>
      <c r="DF42" s="214"/>
      <c r="DG42" s="214"/>
      <c r="DH42" s="214"/>
      <c r="DI42" s="214"/>
      <c r="DJ42" s="214"/>
      <c r="DK42" s="214"/>
      <c r="DL42" s="214"/>
      <c r="DM42" s="214"/>
      <c r="DN42" s="214"/>
      <c r="DO42" s="214"/>
      <c r="DP42" s="214"/>
      <c r="DQ42" s="214"/>
      <c r="DR42" s="214"/>
      <c r="DS42" s="214"/>
      <c r="DT42" s="214"/>
      <c r="DU42" s="214"/>
      <c r="DV42" s="214"/>
      <c r="DW42" s="214"/>
      <c r="DX42" s="214"/>
      <c r="DY42" s="214"/>
      <c r="DZ42" s="214"/>
      <c r="EA42" s="214"/>
      <c r="EB42" s="214"/>
      <c r="EC42" s="214"/>
    </row>
    <row r="43" spans="1:133" s="66" customFormat="1" hidden="1" x14ac:dyDescent="0.2">
      <c r="A43" s="208">
        <v>7937</v>
      </c>
      <c r="B43" s="209" t="s">
        <v>140</v>
      </c>
      <c r="C43" s="62" t="s">
        <v>141</v>
      </c>
      <c r="D43" s="63">
        <v>0</v>
      </c>
      <c r="E43" s="63">
        <v>0</v>
      </c>
      <c r="F43" s="63">
        <f t="shared" si="0"/>
        <v>0</v>
      </c>
      <c r="G43" s="63">
        <v>0</v>
      </c>
      <c r="H43" s="63">
        <v>0</v>
      </c>
      <c r="I43" s="63">
        <f t="shared" si="1"/>
        <v>0</v>
      </c>
      <c r="J43" s="211"/>
      <c r="K43" s="212"/>
      <c r="L43" s="211">
        <f t="shared" si="2"/>
        <v>0</v>
      </c>
      <c r="M43" s="211"/>
      <c r="N43" s="211">
        <f t="shared" si="3"/>
        <v>0</v>
      </c>
      <c r="O43" s="211">
        <f t="shared" si="4"/>
        <v>0</v>
      </c>
      <c r="P43" s="211">
        <f t="shared" si="5"/>
        <v>0</v>
      </c>
      <c r="Q43" s="213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4"/>
      <c r="DF43" s="214"/>
      <c r="DG43" s="214"/>
      <c r="DH43" s="214"/>
      <c r="DI43" s="214"/>
      <c r="DJ43" s="214"/>
      <c r="DK43" s="214"/>
      <c r="DL43" s="214"/>
      <c r="DM43" s="214"/>
      <c r="DN43" s="214"/>
      <c r="DO43" s="214"/>
      <c r="DP43" s="214"/>
      <c r="DQ43" s="214"/>
      <c r="DR43" s="214"/>
      <c r="DS43" s="214"/>
      <c r="DT43" s="214"/>
      <c r="DU43" s="214"/>
      <c r="DV43" s="214"/>
      <c r="DW43" s="214"/>
      <c r="DX43" s="214"/>
      <c r="DY43" s="214"/>
      <c r="DZ43" s="214"/>
      <c r="EA43" s="214"/>
      <c r="EB43" s="214"/>
      <c r="EC43" s="214"/>
    </row>
    <row r="44" spans="1:133" s="66" customFormat="1" x14ac:dyDescent="0.2">
      <c r="A44" s="208">
        <v>7937</v>
      </c>
      <c r="B44" s="209" t="s">
        <v>142</v>
      </c>
      <c r="C44" s="62" t="s">
        <v>143</v>
      </c>
      <c r="D44" s="63">
        <v>34294200</v>
      </c>
      <c r="E44" s="63">
        <v>-6512608</v>
      </c>
      <c r="F44" s="63">
        <f t="shared" si="0"/>
        <v>27781592</v>
      </c>
      <c r="G44" s="63">
        <v>36181985</v>
      </c>
      <c r="H44" s="63">
        <v>-6656288</v>
      </c>
      <c r="I44" s="63">
        <f t="shared" si="1"/>
        <v>29525697</v>
      </c>
      <c r="J44" s="211"/>
      <c r="K44" s="212"/>
      <c r="L44" s="211">
        <f t="shared" si="2"/>
        <v>-6512608</v>
      </c>
      <c r="M44" s="211"/>
      <c r="N44" s="211">
        <v>0</v>
      </c>
      <c r="O44" s="211">
        <f t="shared" si="4"/>
        <v>-6656288</v>
      </c>
      <c r="P44" s="211">
        <v>0</v>
      </c>
      <c r="Q44" s="213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4"/>
      <c r="DF44" s="214"/>
      <c r="DG44" s="214"/>
      <c r="DH44" s="214"/>
      <c r="DI44" s="214"/>
      <c r="DJ44" s="214"/>
      <c r="DK44" s="214"/>
      <c r="DL44" s="214"/>
      <c r="DM44" s="214"/>
      <c r="DN44" s="214"/>
      <c r="DO44" s="214"/>
      <c r="DP44" s="214"/>
      <c r="DQ44" s="214"/>
      <c r="DR44" s="214"/>
      <c r="DS44" s="214"/>
      <c r="DT44" s="214"/>
      <c r="DU44" s="214"/>
      <c r="DV44" s="214"/>
      <c r="DW44" s="214"/>
      <c r="DX44" s="214"/>
      <c r="DY44" s="214"/>
      <c r="DZ44" s="214"/>
      <c r="EA44" s="214"/>
      <c r="EB44" s="214"/>
      <c r="EC44" s="214"/>
    </row>
    <row r="45" spans="1:133" s="66" customFormat="1" x14ac:dyDescent="0.2">
      <c r="A45" s="208">
        <v>7937</v>
      </c>
      <c r="B45" s="209" t="s">
        <v>144</v>
      </c>
      <c r="C45" s="62" t="s">
        <v>145</v>
      </c>
      <c r="D45" s="63">
        <v>145743</v>
      </c>
      <c r="E45" s="63">
        <v>0</v>
      </c>
      <c r="F45" s="63">
        <f t="shared" si="0"/>
        <v>145743</v>
      </c>
      <c r="G45" s="63">
        <v>157867</v>
      </c>
      <c r="H45" s="63">
        <v>0</v>
      </c>
      <c r="I45" s="63">
        <f t="shared" si="1"/>
        <v>157867</v>
      </c>
      <c r="J45" s="63"/>
      <c r="K45" s="212"/>
      <c r="L45" s="211">
        <f t="shared" si="2"/>
        <v>0</v>
      </c>
      <c r="M45" s="211"/>
      <c r="N45" s="211">
        <f t="shared" si="3"/>
        <v>0</v>
      </c>
      <c r="O45" s="211">
        <f t="shared" si="4"/>
        <v>0</v>
      </c>
      <c r="P45" s="211">
        <f t="shared" si="5"/>
        <v>0</v>
      </c>
      <c r="Q45" s="213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4"/>
      <c r="DF45" s="214"/>
      <c r="DG45" s="214"/>
      <c r="DH45" s="214"/>
      <c r="DI45" s="214"/>
      <c r="DJ45" s="214"/>
      <c r="DK45" s="214"/>
      <c r="DL45" s="214"/>
      <c r="DM45" s="214"/>
      <c r="DN45" s="214"/>
      <c r="DO45" s="214"/>
      <c r="DP45" s="214"/>
      <c r="DQ45" s="214"/>
      <c r="DR45" s="214"/>
      <c r="DS45" s="214"/>
      <c r="DT45" s="214"/>
      <c r="DU45" s="214"/>
      <c r="DV45" s="214"/>
      <c r="DW45" s="214"/>
      <c r="DX45" s="214"/>
      <c r="DY45" s="214"/>
      <c r="DZ45" s="214"/>
      <c r="EA45" s="214"/>
      <c r="EB45" s="214"/>
      <c r="EC45" s="214"/>
    </row>
    <row r="46" spans="1:133" s="66" customFormat="1" hidden="1" x14ac:dyDescent="0.2">
      <c r="A46" s="208">
        <v>7937</v>
      </c>
      <c r="B46" s="209" t="s">
        <v>146</v>
      </c>
      <c r="C46" s="62" t="s">
        <v>147</v>
      </c>
      <c r="D46" s="63">
        <v>0</v>
      </c>
      <c r="E46" s="63">
        <v>0</v>
      </c>
      <c r="F46" s="63">
        <f t="shared" si="0"/>
        <v>0</v>
      </c>
      <c r="G46" s="63">
        <v>0</v>
      </c>
      <c r="H46" s="63">
        <v>0</v>
      </c>
      <c r="I46" s="63">
        <f t="shared" si="1"/>
        <v>0</v>
      </c>
      <c r="J46" s="63"/>
      <c r="K46" s="212"/>
      <c r="L46" s="211">
        <f t="shared" si="2"/>
        <v>0</v>
      </c>
      <c r="M46" s="211"/>
      <c r="N46" s="211">
        <f t="shared" si="3"/>
        <v>0</v>
      </c>
      <c r="O46" s="211">
        <f t="shared" si="4"/>
        <v>0</v>
      </c>
      <c r="P46" s="211">
        <f t="shared" si="5"/>
        <v>0</v>
      </c>
      <c r="Q46" s="213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4"/>
      <c r="DF46" s="214"/>
      <c r="DG46" s="214"/>
      <c r="DH46" s="214"/>
      <c r="DI46" s="214"/>
      <c r="DJ46" s="214"/>
      <c r="DK46" s="214"/>
      <c r="DL46" s="214"/>
      <c r="DM46" s="214"/>
      <c r="DN46" s="214"/>
      <c r="DO46" s="214"/>
      <c r="DP46" s="214"/>
      <c r="DQ46" s="214"/>
      <c r="DR46" s="214"/>
      <c r="DS46" s="214"/>
      <c r="DT46" s="214"/>
      <c r="DU46" s="214"/>
      <c r="DV46" s="214"/>
      <c r="DW46" s="214"/>
      <c r="DX46" s="214"/>
      <c r="DY46" s="214"/>
      <c r="DZ46" s="214"/>
      <c r="EA46" s="214"/>
      <c r="EB46" s="214"/>
      <c r="EC46" s="214"/>
    </row>
    <row r="47" spans="1:133" s="66" customFormat="1" hidden="1" x14ac:dyDescent="0.2">
      <c r="A47" s="208">
        <v>7937</v>
      </c>
      <c r="B47" s="209" t="s">
        <v>148</v>
      </c>
      <c r="C47" s="62" t="s">
        <v>149</v>
      </c>
      <c r="D47" s="63">
        <v>0</v>
      </c>
      <c r="E47" s="63">
        <v>0</v>
      </c>
      <c r="F47" s="63">
        <f t="shared" si="0"/>
        <v>0</v>
      </c>
      <c r="G47" s="63">
        <v>0</v>
      </c>
      <c r="H47" s="63">
        <v>0</v>
      </c>
      <c r="I47" s="63">
        <f t="shared" si="1"/>
        <v>0</v>
      </c>
      <c r="J47" s="63"/>
      <c r="K47" s="212"/>
      <c r="L47" s="211">
        <f t="shared" si="2"/>
        <v>0</v>
      </c>
      <c r="M47" s="211"/>
      <c r="N47" s="211">
        <f t="shared" si="3"/>
        <v>0</v>
      </c>
      <c r="O47" s="211">
        <f t="shared" si="4"/>
        <v>0</v>
      </c>
      <c r="P47" s="211">
        <f t="shared" si="5"/>
        <v>0</v>
      </c>
      <c r="Q47" s="213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4"/>
      <c r="DF47" s="214"/>
      <c r="DG47" s="214"/>
      <c r="DH47" s="214"/>
      <c r="DI47" s="214"/>
      <c r="DJ47" s="214"/>
      <c r="DK47" s="214"/>
      <c r="DL47" s="214"/>
      <c r="DM47" s="214"/>
      <c r="DN47" s="214"/>
      <c r="DO47" s="214"/>
      <c r="DP47" s="214"/>
      <c r="DQ47" s="214"/>
      <c r="DR47" s="214"/>
      <c r="DS47" s="214"/>
      <c r="DT47" s="214"/>
      <c r="DU47" s="214"/>
      <c r="DV47" s="214"/>
      <c r="DW47" s="214"/>
      <c r="DX47" s="214"/>
      <c r="DY47" s="214"/>
      <c r="DZ47" s="214"/>
      <c r="EA47" s="214"/>
      <c r="EB47" s="214"/>
      <c r="EC47" s="214"/>
    </row>
    <row r="48" spans="1:133" s="66" customFormat="1" hidden="1" x14ac:dyDescent="0.2">
      <c r="A48" s="208">
        <v>7937</v>
      </c>
      <c r="B48" s="209" t="s">
        <v>150</v>
      </c>
      <c r="C48" s="62" t="s">
        <v>151</v>
      </c>
      <c r="D48" s="63">
        <v>0</v>
      </c>
      <c r="E48" s="63">
        <v>0</v>
      </c>
      <c r="F48" s="63">
        <f t="shared" si="0"/>
        <v>0</v>
      </c>
      <c r="G48" s="63">
        <v>0</v>
      </c>
      <c r="H48" s="63">
        <v>0</v>
      </c>
      <c r="I48" s="63">
        <f t="shared" si="1"/>
        <v>0</v>
      </c>
      <c r="J48" s="63"/>
      <c r="K48" s="212"/>
      <c r="L48" s="211">
        <f t="shared" si="2"/>
        <v>0</v>
      </c>
      <c r="M48" s="211"/>
      <c r="N48" s="211">
        <f t="shared" si="3"/>
        <v>0</v>
      </c>
      <c r="O48" s="211">
        <f t="shared" si="4"/>
        <v>0</v>
      </c>
      <c r="P48" s="211">
        <f t="shared" si="5"/>
        <v>0</v>
      </c>
      <c r="Q48" s="213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4"/>
      <c r="DF48" s="214"/>
      <c r="DG48" s="214"/>
      <c r="DH48" s="214"/>
      <c r="DI48" s="214"/>
      <c r="DJ48" s="214"/>
      <c r="DK48" s="214"/>
      <c r="DL48" s="214"/>
      <c r="DM48" s="214"/>
      <c r="DN48" s="214"/>
      <c r="DO48" s="214"/>
      <c r="DP48" s="214"/>
      <c r="DQ48" s="214"/>
      <c r="DR48" s="214"/>
      <c r="DS48" s="214"/>
      <c r="DT48" s="214"/>
      <c r="DU48" s="214"/>
      <c r="DV48" s="214"/>
      <c r="DW48" s="214"/>
      <c r="DX48" s="214"/>
      <c r="DY48" s="214"/>
      <c r="DZ48" s="214"/>
      <c r="EA48" s="214"/>
      <c r="EB48" s="214"/>
      <c r="EC48" s="214"/>
    </row>
    <row r="49" spans="1:133" s="66" customFormat="1" ht="18" customHeight="1" x14ac:dyDescent="0.2">
      <c r="A49" s="208">
        <v>7937</v>
      </c>
      <c r="B49" s="209" t="s">
        <v>152</v>
      </c>
      <c r="C49" s="62" t="s">
        <v>153</v>
      </c>
      <c r="D49" s="63">
        <v>126360</v>
      </c>
      <c r="E49" s="63">
        <v>0</v>
      </c>
      <c r="F49" s="63">
        <f t="shared" si="0"/>
        <v>126360</v>
      </c>
      <c r="G49" s="63">
        <v>136545</v>
      </c>
      <c r="H49" s="63">
        <v>0</v>
      </c>
      <c r="I49" s="63">
        <f t="shared" si="1"/>
        <v>136545</v>
      </c>
      <c r="J49" s="63"/>
      <c r="K49" s="212"/>
      <c r="L49" s="211">
        <f t="shared" si="2"/>
        <v>0</v>
      </c>
      <c r="M49" s="211"/>
      <c r="N49" s="211">
        <f t="shared" si="3"/>
        <v>0</v>
      </c>
      <c r="O49" s="211">
        <f t="shared" si="4"/>
        <v>0</v>
      </c>
      <c r="P49" s="211">
        <f t="shared" si="5"/>
        <v>0</v>
      </c>
      <c r="Q49" s="213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4"/>
      <c r="DF49" s="214"/>
      <c r="DG49" s="214"/>
      <c r="DH49" s="214"/>
      <c r="DI49" s="214"/>
      <c r="DJ49" s="214"/>
      <c r="DK49" s="214"/>
      <c r="DL49" s="214"/>
      <c r="DM49" s="214"/>
      <c r="DN49" s="214"/>
      <c r="DO49" s="214"/>
      <c r="DP49" s="214"/>
      <c r="DQ49" s="214"/>
      <c r="DR49" s="214"/>
      <c r="DS49" s="214"/>
      <c r="DT49" s="214"/>
      <c r="DU49" s="214"/>
      <c r="DV49" s="214"/>
      <c r="DW49" s="214"/>
      <c r="DX49" s="214"/>
      <c r="DY49" s="214"/>
      <c r="DZ49" s="214"/>
      <c r="EA49" s="214"/>
      <c r="EB49" s="214"/>
      <c r="EC49" s="214"/>
    </row>
    <row r="50" spans="1:133" s="66" customFormat="1" x14ac:dyDescent="0.2">
      <c r="A50" s="208">
        <v>7937</v>
      </c>
      <c r="B50" s="209" t="s">
        <v>154</v>
      </c>
      <c r="C50" s="62" t="s">
        <v>155</v>
      </c>
      <c r="D50" s="63">
        <v>1301296</v>
      </c>
      <c r="E50" s="63">
        <v>0</v>
      </c>
      <c r="F50" s="63">
        <f t="shared" si="0"/>
        <v>1301296</v>
      </c>
      <c r="G50" s="63">
        <v>1374704</v>
      </c>
      <c r="H50" s="63">
        <v>0</v>
      </c>
      <c r="I50" s="63">
        <f t="shared" si="1"/>
        <v>1374704</v>
      </c>
      <c r="J50" s="63"/>
      <c r="K50" s="212"/>
      <c r="L50" s="211">
        <f t="shared" si="2"/>
        <v>0</v>
      </c>
      <c r="M50" s="211"/>
      <c r="N50" s="211">
        <f t="shared" si="3"/>
        <v>0</v>
      </c>
      <c r="O50" s="211">
        <f t="shared" si="4"/>
        <v>0</v>
      </c>
      <c r="P50" s="211">
        <f t="shared" si="5"/>
        <v>0</v>
      </c>
      <c r="Q50" s="213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4"/>
      <c r="DF50" s="214"/>
      <c r="DG50" s="214"/>
      <c r="DH50" s="214"/>
      <c r="DI50" s="214"/>
      <c r="DJ50" s="214"/>
      <c r="DK50" s="214"/>
      <c r="DL50" s="214"/>
      <c r="DM50" s="214"/>
      <c r="DN50" s="214"/>
      <c r="DO50" s="214"/>
      <c r="DP50" s="214"/>
      <c r="DQ50" s="214"/>
      <c r="DR50" s="214"/>
      <c r="DS50" s="214"/>
      <c r="DT50" s="214"/>
      <c r="DU50" s="214"/>
      <c r="DV50" s="214"/>
      <c r="DW50" s="214"/>
      <c r="DX50" s="214"/>
      <c r="DY50" s="214"/>
      <c r="DZ50" s="214"/>
      <c r="EA50" s="214"/>
      <c r="EB50" s="214"/>
      <c r="EC50" s="214"/>
    </row>
    <row r="51" spans="1:133" s="66" customFormat="1" hidden="1" x14ac:dyDescent="0.2">
      <c r="A51" s="208">
        <v>7937</v>
      </c>
      <c r="B51" s="209" t="s">
        <v>156</v>
      </c>
      <c r="C51" s="62" t="s">
        <v>157</v>
      </c>
      <c r="D51" s="63">
        <v>0</v>
      </c>
      <c r="E51" s="63">
        <v>0</v>
      </c>
      <c r="F51" s="63">
        <f t="shared" si="0"/>
        <v>0</v>
      </c>
      <c r="G51" s="63">
        <v>0</v>
      </c>
      <c r="H51" s="63">
        <v>0</v>
      </c>
      <c r="I51" s="63">
        <f t="shared" si="1"/>
        <v>0</v>
      </c>
      <c r="J51" s="63"/>
      <c r="K51" s="212"/>
      <c r="L51" s="211">
        <f t="shared" si="2"/>
        <v>0</v>
      </c>
      <c r="M51" s="211"/>
      <c r="N51" s="211">
        <f t="shared" si="3"/>
        <v>0</v>
      </c>
      <c r="O51" s="211">
        <f t="shared" si="4"/>
        <v>0</v>
      </c>
      <c r="P51" s="211">
        <f t="shared" si="5"/>
        <v>0</v>
      </c>
      <c r="Q51" s="213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4"/>
      <c r="DF51" s="214"/>
      <c r="DG51" s="214"/>
      <c r="DH51" s="214"/>
      <c r="DI51" s="214"/>
      <c r="DJ51" s="214"/>
      <c r="DK51" s="214"/>
      <c r="DL51" s="214"/>
      <c r="DM51" s="214"/>
      <c r="DN51" s="214"/>
      <c r="DO51" s="214"/>
      <c r="DP51" s="214"/>
      <c r="DQ51" s="214"/>
      <c r="DR51" s="214"/>
      <c r="DS51" s="214"/>
      <c r="DT51" s="214"/>
      <c r="DU51" s="214"/>
      <c r="DV51" s="214"/>
      <c r="DW51" s="214"/>
      <c r="DX51" s="214"/>
      <c r="DY51" s="214"/>
      <c r="DZ51" s="214"/>
      <c r="EA51" s="214"/>
      <c r="EB51" s="214"/>
      <c r="EC51" s="214"/>
    </row>
    <row r="52" spans="1:133" s="66" customFormat="1" hidden="1" x14ac:dyDescent="0.2">
      <c r="A52" s="208">
        <v>7937</v>
      </c>
      <c r="B52" s="209" t="s">
        <v>158</v>
      </c>
      <c r="C52" s="62" t="s">
        <v>159</v>
      </c>
      <c r="D52" s="63">
        <v>0</v>
      </c>
      <c r="E52" s="63">
        <v>0</v>
      </c>
      <c r="F52" s="63">
        <f t="shared" si="0"/>
        <v>0</v>
      </c>
      <c r="G52" s="63">
        <v>0</v>
      </c>
      <c r="H52" s="63">
        <v>0</v>
      </c>
      <c r="I52" s="63">
        <f t="shared" si="1"/>
        <v>0</v>
      </c>
      <c r="J52" s="63"/>
      <c r="K52" s="212"/>
      <c r="L52" s="211">
        <f t="shared" si="2"/>
        <v>0</v>
      </c>
      <c r="M52" s="211"/>
      <c r="N52" s="211">
        <f t="shared" si="3"/>
        <v>0</v>
      </c>
      <c r="O52" s="211">
        <f t="shared" si="4"/>
        <v>0</v>
      </c>
      <c r="P52" s="211">
        <f t="shared" si="5"/>
        <v>0</v>
      </c>
      <c r="Q52" s="213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4"/>
      <c r="DF52" s="214"/>
      <c r="DG52" s="214"/>
      <c r="DH52" s="214"/>
      <c r="DI52" s="214"/>
      <c r="DJ52" s="214"/>
      <c r="DK52" s="214"/>
      <c r="DL52" s="214"/>
      <c r="DM52" s="214"/>
      <c r="DN52" s="214"/>
      <c r="DO52" s="214"/>
      <c r="DP52" s="214"/>
      <c r="DQ52" s="214"/>
      <c r="DR52" s="214"/>
      <c r="DS52" s="214"/>
      <c r="DT52" s="214"/>
      <c r="DU52" s="214"/>
      <c r="DV52" s="214"/>
      <c r="DW52" s="214"/>
      <c r="DX52" s="214"/>
      <c r="DY52" s="214"/>
      <c r="DZ52" s="214"/>
      <c r="EA52" s="214"/>
      <c r="EB52" s="214"/>
      <c r="EC52" s="214"/>
    </row>
    <row r="53" spans="1:133" s="66" customFormat="1" hidden="1" x14ac:dyDescent="0.2">
      <c r="A53" s="208">
        <v>7937</v>
      </c>
      <c r="B53" s="209" t="s">
        <v>160</v>
      </c>
      <c r="C53" s="62" t="s">
        <v>161</v>
      </c>
      <c r="D53" s="63">
        <v>0</v>
      </c>
      <c r="E53" s="63">
        <v>0</v>
      </c>
      <c r="F53" s="63">
        <f t="shared" si="0"/>
        <v>0</v>
      </c>
      <c r="G53" s="63">
        <v>0</v>
      </c>
      <c r="H53" s="63">
        <v>0</v>
      </c>
      <c r="I53" s="63">
        <f t="shared" si="1"/>
        <v>0</v>
      </c>
      <c r="J53" s="63"/>
      <c r="K53" s="212"/>
      <c r="L53" s="211">
        <f t="shared" si="2"/>
        <v>0</v>
      </c>
      <c r="M53" s="211"/>
      <c r="N53" s="211">
        <f t="shared" si="3"/>
        <v>0</v>
      </c>
      <c r="O53" s="211">
        <f t="shared" si="4"/>
        <v>0</v>
      </c>
      <c r="P53" s="211">
        <f t="shared" si="5"/>
        <v>0</v>
      </c>
      <c r="Q53" s="213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4"/>
      <c r="DF53" s="214"/>
      <c r="DG53" s="214"/>
      <c r="DH53" s="214"/>
      <c r="DI53" s="214"/>
      <c r="DJ53" s="214"/>
      <c r="DK53" s="214"/>
      <c r="DL53" s="214"/>
      <c r="DM53" s="214"/>
      <c r="DN53" s="214"/>
      <c r="DO53" s="214"/>
      <c r="DP53" s="214"/>
      <c r="DQ53" s="214"/>
      <c r="DR53" s="214"/>
      <c r="DS53" s="214"/>
      <c r="DT53" s="214"/>
      <c r="DU53" s="214"/>
      <c r="DV53" s="214"/>
      <c r="DW53" s="214"/>
      <c r="DX53" s="214"/>
      <c r="DY53" s="214"/>
      <c r="DZ53" s="214"/>
      <c r="EA53" s="214"/>
      <c r="EB53" s="214"/>
      <c r="EC53" s="214"/>
    </row>
    <row r="54" spans="1:133" s="66" customFormat="1" hidden="1" x14ac:dyDescent="0.2">
      <c r="A54" s="208">
        <v>7937</v>
      </c>
      <c r="B54" s="209" t="s">
        <v>162</v>
      </c>
      <c r="C54" s="62" t="s">
        <v>163</v>
      </c>
      <c r="D54" s="63">
        <v>0</v>
      </c>
      <c r="E54" s="63">
        <v>0</v>
      </c>
      <c r="F54" s="63">
        <f t="shared" si="0"/>
        <v>0</v>
      </c>
      <c r="G54" s="63">
        <v>0</v>
      </c>
      <c r="H54" s="63">
        <v>0</v>
      </c>
      <c r="I54" s="63">
        <f t="shared" si="1"/>
        <v>0</v>
      </c>
      <c r="J54" s="63"/>
      <c r="K54" s="212"/>
      <c r="L54" s="211">
        <f t="shared" si="2"/>
        <v>0</v>
      </c>
      <c r="M54" s="211"/>
      <c r="N54" s="211">
        <f t="shared" si="3"/>
        <v>0</v>
      </c>
      <c r="O54" s="211">
        <f t="shared" si="4"/>
        <v>0</v>
      </c>
      <c r="P54" s="211">
        <f t="shared" si="5"/>
        <v>0</v>
      </c>
      <c r="Q54" s="213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4"/>
      <c r="DF54" s="214"/>
      <c r="DG54" s="214"/>
      <c r="DH54" s="214"/>
      <c r="DI54" s="214"/>
      <c r="DJ54" s="214"/>
      <c r="DK54" s="214"/>
      <c r="DL54" s="214"/>
      <c r="DM54" s="214"/>
      <c r="DN54" s="214"/>
      <c r="DO54" s="214"/>
      <c r="DP54" s="214"/>
      <c r="DQ54" s="214"/>
      <c r="DR54" s="214"/>
      <c r="DS54" s="214"/>
      <c r="DT54" s="214"/>
      <c r="DU54" s="214"/>
      <c r="DV54" s="214"/>
      <c r="DW54" s="214"/>
      <c r="DX54" s="214"/>
      <c r="DY54" s="214"/>
      <c r="DZ54" s="214"/>
      <c r="EA54" s="214"/>
      <c r="EB54" s="214"/>
      <c r="EC54" s="214"/>
    </row>
    <row r="55" spans="1:133" s="66" customFormat="1" hidden="1" x14ac:dyDescent="0.2">
      <c r="A55" s="208">
        <v>7937</v>
      </c>
      <c r="B55" s="209" t="s">
        <v>164</v>
      </c>
      <c r="C55" s="62" t="s">
        <v>165</v>
      </c>
      <c r="D55" s="63">
        <v>0</v>
      </c>
      <c r="E55" s="63">
        <v>0</v>
      </c>
      <c r="F55" s="63">
        <f t="shared" si="0"/>
        <v>0</v>
      </c>
      <c r="G55" s="63">
        <v>0</v>
      </c>
      <c r="H55" s="63">
        <v>0</v>
      </c>
      <c r="I55" s="63">
        <f t="shared" si="1"/>
        <v>0</v>
      </c>
      <c r="J55" s="63"/>
      <c r="K55" s="212"/>
      <c r="L55" s="211">
        <f t="shared" si="2"/>
        <v>0</v>
      </c>
      <c r="M55" s="211"/>
      <c r="N55" s="211">
        <f t="shared" si="3"/>
        <v>0</v>
      </c>
      <c r="O55" s="211">
        <f t="shared" si="4"/>
        <v>0</v>
      </c>
      <c r="P55" s="211">
        <f t="shared" si="5"/>
        <v>0</v>
      </c>
      <c r="Q55" s="213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4"/>
      <c r="DF55" s="214"/>
      <c r="DG55" s="214"/>
      <c r="DH55" s="214"/>
      <c r="DI55" s="214"/>
      <c r="DJ55" s="214"/>
      <c r="DK55" s="214"/>
      <c r="DL55" s="214"/>
      <c r="DM55" s="214"/>
      <c r="DN55" s="214"/>
      <c r="DO55" s="214"/>
      <c r="DP55" s="214"/>
      <c r="DQ55" s="214"/>
      <c r="DR55" s="214"/>
      <c r="DS55" s="214"/>
      <c r="DT55" s="214"/>
      <c r="DU55" s="214"/>
      <c r="DV55" s="214"/>
      <c r="DW55" s="214"/>
      <c r="DX55" s="214"/>
      <c r="DY55" s="214"/>
      <c r="DZ55" s="214"/>
      <c r="EA55" s="214"/>
      <c r="EB55" s="214"/>
      <c r="EC55" s="214"/>
    </row>
    <row r="56" spans="1:133" s="66" customFormat="1" x14ac:dyDescent="0.2">
      <c r="A56" s="208">
        <v>7937</v>
      </c>
      <c r="B56" s="209" t="s">
        <v>166</v>
      </c>
      <c r="C56" s="62" t="s">
        <v>167</v>
      </c>
      <c r="D56" s="63">
        <v>1000</v>
      </c>
      <c r="E56" s="63">
        <v>0</v>
      </c>
      <c r="F56" s="63">
        <f t="shared" si="0"/>
        <v>1000</v>
      </c>
      <c r="G56" s="63">
        <v>1000</v>
      </c>
      <c r="H56" s="63">
        <v>0</v>
      </c>
      <c r="I56" s="63">
        <f t="shared" si="1"/>
        <v>1000</v>
      </c>
      <c r="J56" s="63"/>
      <c r="K56" s="212"/>
      <c r="L56" s="211">
        <f t="shared" si="2"/>
        <v>0</v>
      </c>
      <c r="M56" s="211"/>
      <c r="N56" s="211">
        <f t="shared" si="3"/>
        <v>0</v>
      </c>
      <c r="O56" s="211">
        <f t="shared" si="4"/>
        <v>0</v>
      </c>
      <c r="P56" s="211">
        <f t="shared" si="5"/>
        <v>0</v>
      </c>
      <c r="Q56" s="213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4"/>
      <c r="DF56" s="214"/>
      <c r="DG56" s="214"/>
      <c r="DH56" s="214"/>
      <c r="DI56" s="214"/>
      <c r="DJ56" s="214"/>
      <c r="DK56" s="214"/>
      <c r="DL56" s="214"/>
      <c r="DM56" s="214"/>
      <c r="DN56" s="214"/>
      <c r="DO56" s="214"/>
      <c r="DP56" s="214"/>
      <c r="DQ56" s="214"/>
      <c r="DR56" s="214"/>
      <c r="DS56" s="214"/>
      <c r="DT56" s="214"/>
      <c r="DU56" s="214"/>
      <c r="DV56" s="214"/>
      <c r="DW56" s="214"/>
      <c r="DX56" s="214"/>
      <c r="DY56" s="214"/>
      <c r="DZ56" s="214"/>
      <c r="EA56" s="214"/>
      <c r="EB56" s="214"/>
      <c r="EC56" s="214"/>
    </row>
    <row r="57" spans="1:133" s="66" customFormat="1" hidden="1" x14ac:dyDescent="0.2">
      <c r="A57" s="208">
        <v>7937</v>
      </c>
      <c r="B57" s="209" t="s">
        <v>168</v>
      </c>
      <c r="C57" s="62" t="s">
        <v>169</v>
      </c>
      <c r="D57" s="63">
        <v>0</v>
      </c>
      <c r="E57" s="63">
        <v>0</v>
      </c>
      <c r="F57" s="63">
        <f t="shared" si="0"/>
        <v>0</v>
      </c>
      <c r="G57" s="63">
        <v>0</v>
      </c>
      <c r="H57" s="63">
        <v>0</v>
      </c>
      <c r="I57" s="63">
        <f t="shared" si="1"/>
        <v>0</v>
      </c>
      <c r="J57" s="63"/>
      <c r="K57" s="212"/>
      <c r="L57" s="211">
        <f t="shared" si="2"/>
        <v>0</v>
      </c>
      <c r="M57" s="211"/>
      <c r="N57" s="211">
        <f t="shared" si="3"/>
        <v>0</v>
      </c>
      <c r="O57" s="211">
        <f t="shared" si="4"/>
        <v>0</v>
      </c>
      <c r="P57" s="211">
        <f t="shared" si="5"/>
        <v>0</v>
      </c>
      <c r="Q57" s="213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4"/>
      <c r="DF57" s="214"/>
      <c r="DG57" s="214"/>
      <c r="DH57" s="214"/>
      <c r="DI57" s="214"/>
      <c r="DJ57" s="214"/>
      <c r="DK57" s="214"/>
      <c r="DL57" s="214"/>
      <c r="DM57" s="214"/>
      <c r="DN57" s="214"/>
      <c r="DO57" s="214"/>
      <c r="DP57" s="214"/>
      <c r="DQ57" s="214"/>
      <c r="DR57" s="214"/>
      <c r="DS57" s="214"/>
      <c r="DT57" s="214"/>
      <c r="DU57" s="214"/>
      <c r="DV57" s="214"/>
      <c r="DW57" s="214"/>
      <c r="DX57" s="214"/>
      <c r="DY57" s="214"/>
      <c r="DZ57" s="214"/>
      <c r="EA57" s="214"/>
      <c r="EB57" s="214"/>
      <c r="EC57" s="214"/>
    </row>
    <row r="58" spans="1:133" s="66" customFormat="1" hidden="1" x14ac:dyDescent="0.2">
      <c r="A58" s="208">
        <v>7937</v>
      </c>
      <c r="B58" s="209" t="s">
        <v>170</v>
      </c>
      <c r="C58" s="62" t="s">
        <v>171</v>
      </c>
      <c r="D58" s="63">
        <v>0</v>
      </c>
      <c r="E58" s="63">
        <v>0</v>
      </c>
      <c r="F58" s="63">
        <f t="shared" si="0"/>
        <v>0</v>
      </c>
      <c r="G58" s="63">
        <v>0</v>
      </c>
      <c r="H58" s="63">
        <v>0</v>
      </c>
      <c r="I58" s="63">
        <f t="shared" si="1"/>
        <v>0</v>
      </c>
      <c r="J58" s="63"/>
      <c r="K58" s="212"/>
      <c r="L58" s="211">
        <f t="shared" si="2"/>
        <v>0</v>
      </c>
      <c r="M58" s="211"/>
      <c r="N58" s="211">
        <f t="shared" si="3"/>
        <v>0</v>
      </c>
      <c r="O58" s="211">
        <f t="shared" si="4"/>
        <v>0</v>
      </c>
      <c r="P58" s="211">
        <f t="shared" si="5"/>
        <v>0</v>
      </c>
      <c r="Q58" s="213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4"/>
      <c r="DF58" s="214"/>
      <c r="DG58" s="214"/>
      <c r="DH58" s="214"/>
      <c r="DI58" s="214"/>
      <c r="DJ58" s="214"/>
      <c r="DK58" s="214"/>
      <c r="DL58" s="214"/>
      <c r="DM58" s="214"/>
      <c r="DN58" s="214"/>
      <c r="DO58" s="214"/>
      <c r="DP58" s="214"/>
      <c r="DQ58" s="214"/>
      <c r="DR58" s="214"/>
      <c r="DS58" s="214"/>
      <c r="DT58" s="214"/>
      <c r="DU58" s="214"/>
      <c r="DV58" s="214"/>
      <c r="DW58" s="214"/>
      <c r="DX58" s="214"/>
      <c r="DY58" s="214"/>
      <c r="DZ58" s="214"/>
      <c r="EA58" s="214"/>
      <c r="EB58" s="214"/>
      <c r="EC58" s="214"/>
    </row>
    <row r="59" spans="1:133" s="66" customFormat="1" hidden="1" x14ac:dyDescent="0.2">
      <c r="A59" s="208">
        <v>7937</v>
      </c>
      <c r="B59" s="209" t="s">
        <v>172</v>
      </c>
      <c r="C59" s="62" t="s">
        <v>173</v>
      </c>
      <c r="D59" s="63">
        <v>0</v>
      </c>
      <c r="E59" s="63">
        <v>0</v>
      </c>
      <c r="F59" s="63">
        <f t="shared" si="0"/>
        <v>0</v>
      </c>
      <c r="G59" s="63">
        <v>0</v>
      </c>
      <c r="H59" s="63">
        <v>0</v>
      </c>
      <c r="I59" s="63">
        <f t="shared" si="1"/>
        <v>0</v>
      </c>
      <c r="J59" s="63"/>
      <c r="K59" s="212"/>
      <c r="L59" s="211">
        <f t="shared" si="2"/>
        <v>0</v>
      </c>
      <c r="M59" s="211"/>
      <c r="N59" s="211">
        <f t="shared" si="3"/>
        <v>0</v>
      </c>
      <c r="O59" s="211">
        <f t="shared" si="4"/>
        <v>0</v>
      </c>
      <c r="P59" s="211">
        <f t="shared" si="5"/>
        <v>0</v>
      </c>
      <c r="Q59" s="213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4"/>
      <c r="DF59" s="214"/>
      <c r="DG59" s="214"/>
      <c r="DH59" s="214"/>
      <c r="DI59" s="214"/>
      <c r="DJ59" s="214"/>
      <c r="DK59" s="214"/>
      <c r="DL59" s="214"/>
      <c r="DM59" s="214"/>
      <c r="DN59" s="214"/>
      <c r="DO59" s="214"/>
      <c r="DP59" s="214"/>
      <c r="DQ59" s="214"/>
      <c r="DR59" s="214"/>
      <c r="DS59" s="214"/>
      <c r="DT59" s="214"/>
      <c r="DU59" s="214"/>
      <c r="DV59" s="214"/>
      <c r="DW59" s="214"/>
      <c r="DX59" s="214"/>
      <c r="DY59" s="214"/>
      <c r="DZ59" s="214"/>
      <c r="EA59" s="214"/>
      <c r="EB59" s="214"/>
      <c r="EC59" s="214"/>
    </row>
    <row r="60" spans="1:133" s="66" customFormat="1" x14ac:dyDescent="0.2">
      <c r="A60" s="208">
        <v>7937</v>
      </c>
      <c r="B60" s="209" t="s">
        <v>174</v>
      </c>
      <c r="C60" s="62" t="s">
        <v>175</v>
      </c>
      <c r="D60" s="63">
        <v>1500</v>
      </c>
      <c r="E60" s="63">
        <v>0</v>
      </c>
      <c r="F60" s="63">
        <f t="shared" si="0"/>
        <v>1500</v>
      </c>
      <c r="G60" s="63">
        <v>1500</v>
      </c>
      <c r="H60" s="63">
        <v>0</v>
      </c>
      <c r="I60" s="63">
        <f t="shared" si="1"/>
        <v>1500</v>
      </c>
      <c r="J60" s="63"/>
      <c r="K60" s="212"/>
      <c r="L60" s="211">
        <f t="shared" si="2"/>
        <v>0</v>
      </c>
      <c r="M60" s="211"/>
      <c r="N60" s="211">
        <f t="shared" si="3"/>
        <v>0</v>
      </c>
      <c r="O60" s="211">
        <f t="shared" si="4"/>
        <v>0</v>
      </c>
      <c r="P60" s="211">
        <f t="shared" si="5"/>
        <v>0</v>
      </c>
      <c r="Q60" s="213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4"/>
      <c r="DF60" s="214"/>
      <c r="DG60" s="214"/>
      <c r="DH60" s="214"/>
      <c r="DI60" s="214"/>
      <c r="DJ60" s="214"/>
      <c r="DK60" s="214"/>
      <c r="DL60" s="214"/>
      <c r="DM60" s="214"/>
      <c r="DN60" s="214"/>
      <c r="DO60" s="214"/>
      <c r="DP60" s="214"/>
      <c r="DQ60" s="214"/>
      <c r="DR60" s="214"/>
      <c r="DS60" s="214"/>
      <c r="DT60" s="214"/>
      <c r="DU60" s="214"/>
      <c r="DV60" s="214"/>
      <c r="DW60" s="214"/>
      <c r="DX60" s="214"/>
      <c r="DY60" s="214"/>
      <c r="DZ60" s="214"/>
      <c r="EA60" s="214"/>
      <c r="EB60" s="214"/>
      <c r="EC60" s="214"/>
    </row>
    <row r="61" spans="1:133" s="66" customFormat="1" hidden="1" x14ac:dyDescent="0.2">
      <c r="A61" s="208">
        <v>7937</v>
      </c>
      <c r="B61" s="209" t="s">
        <v>176</v>
      </c>
      <c r="C61" s="62" t="s">
        <v>177</v>
      </c>
      <c r="D61" s="63">
        <v>0</v>
      </c>
      <c r="E61" s="63">
        <v>0</v>
      </c>
      <c r="F61" s="63">
        <f t="shared" si="0"/>
        <v>0</v>
      </c>
      <c r="G61" s="63">
        <v>0</v>
      </c>
      <c r="H61" s="63">
        <v>0</v>
      </c>
      <c r="I61" s="63">
        <f t="shared" si="1"/>
        <v>0</v>
      </c>
      <c r="J61" s="63"/>
      <c r="K61" s="212"/>
      <c r="L61" s="211">
        <f t="shared" si="2"/>
        <v>0</v>
      </c>
      <c r="M61" s="211"/>
      <c r="N61" s="211">
        <f t="shared" si="3"/>
        <v>0</v>
      </c>
      <c r="O61" s="211">
        <f t="shared" si="4"/>
        <v>0</v>
      </c>
      <c r="P61" s="211">
        <f t="shared" si="5"/>
        <v>0</v>
      </c>
      <c r="Q61" s="213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4"/>
      <c r="DF61" s="214"/>
      <c r="DG61" s="214"/>
      <c r="DH61" s="214"/>
      <c r="DI61" s="214"/>
      <c r="DJ61" s="214"/>
      <c r="DK61" s="214"/>
      <c r="DL61" s="214"/>
      <c r="DM61" s="214"/>
      <c r="DN61" s="214"/>
      <c r="DO61" s="214"/>
      <c r="DP61" s="214"/>
      <c r="DQ61" s="214"/>
      <c r="DR61" s="214"/>
      <c r="DS61" s="214"/>
      <c r="DT61" s="214"/>
      <c r="DU61" s="214"/>
      <c r="DV61" s="214"/>
      <c r="DW61" s="214"/>
      <c r="DX61" s="214"/>
      <c r="DY61" s="214"/>
      <c r="DZ61" s="214"/>
      <c r="EA61" s="214"/>
      <c r="EB61" s="214"/>
      <c r="EC61" s="214"/>
    </row>
    <row r="62" spans="1:133" s="66" customFormat="1" hidden="1" x14ac:dyDescent="0.2">
      <c r="A62" s="208">
        <v>7937</v>
      </c>
      <c r="B62" s="209" t="s">
        <v>178</v>
      </c>
      <c r="C62" s="62" t="s">
        <v>179</v>
      </c>
      <c r="D62" s="63">
        <v>0</v>
      </c>
      <c r="E62" s="63">
        <v>0</v>
      </c>
      <c r="F62" s="63">
        <f t="shared" si="0"/>
        <v>0</v>
      </c>
      <c r="G62" s="63">
        <v>0</v>
      </c>
      <c r="H62" s="63">
        <v>0</v>
      </c>
      <c r="I62" s="63">
        <f t="shared" si="1"/>
        <v>0</v>
      </c>
      <c r="J62" s="63"/>
      <c r="K62" s="212"/>
      <c r="L62" s="211">
        <f t="shared" si="2"/>
        <v>0</v>
      </c>
      <c r="M62" s="211"/>
      <c r="N62" s="211">
        <f t="shared" si="3"/>
        <v>0</v>
      </c>
      <c r="O62" s="211">
        <f t="shared" si="4"/>
        <v>0</v>
      </c>
      <c r="P62" s="211">
        <f t="shared" si="5"/>
        <v>0</v>
      </c>
      <c r="Q62" s="213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4"/>
      <c r="DF62" s="214"/>
      <c r="DG62" s="214"/>
      <c r="DH62" s="214"/>
      <c r="DI62" s="214"/>
      <c r="DJ62" s="214"/>
      <c r="DK62" s="214"/>
      <c r="DL62" s="214"/>
      <c r="DM62" s="214"/>
      <c r="DN62" s="214"/>
      <c r="DO62" s="214"/>
      <c r="DP62" s="214"/>
      <c r="DQ62" s="214"/>
      <c r="DR62" s="214"/>
      <c r="DS62" s="214"/>
      <c r="DT62" s="214"/>
      <c r="DU62" s="214"/>
      <c r="DV62" s="214"/>
      <c r="DW62" s="214"/>
      <c r="DX62" s="214"/>
      <c r="DY62" s="214"/>
      <c r="DZ62" s="214"/>
      <c r="EA62" s="214"/>
      <c r="EB62" s="214"/>
      <c r="EC62" s="214"/>
    </row>
    <row r="63" spans="1:133" s="66" customFormat="1" hidden="1" x14ac:dyDescent="0.2">
      <c r="A63" s="208">
        <v>7937</v>
      </c>
      <c r="B63" s="209" t="s">
        <v>180</v>
      </c>
      <c r="C63" s="62" t="s">
        <v>181</v>
      </c>
      <c r="D63" s="63">
        <v>0</v>
      </c>
      <c r="E63" s="63">
        <v>0</v>
      </c>
      <c r="F63" s="63">
        <f t="shared" si="0"/>
        <v>0</v>
      </c>
      <c r="G63" s="63">
        <v>0</v>
      </c>
      <c r="H63" s="63">
        <v>0</v>
      </c>
      <c r="I63" s="63">
        <f t="shared" si="1"/>
        <v>0</v>
      </c>
      <c r="J63" s="63"/>
      <c r="K63" s="212"/>
      <c r="L63" s="211">
        <f t="shared" si="2"/>
        <v>0</v>
      </c>
      <c r="M63" s="211"/>
      <c r="N63" s="211">
        <f t="shared" si="3"/>
        <v>0</v>
      </c>
      <c r="O63" s="211">
        <f t="shared" si="4"/>
        <v>0</v>
      </c>
      <c r="P63" s="211">
        <f t="shared" si="5"/>
        <v>0</v>
      </c>
      <c r="Q63" s="213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4"/>
      <c r="DF63" s="214"/>
      <c r="DG63" s="214"/>
      <c r="DH63" s="214"/>
      <c r="DI63" s="214"/>
      <c r="DJ63" s="214"/>
      <c r="DK63" s="214"/>
      <c r="DL63" s="214"/>
      <c r="DM63" s="214"/>
      <c r="DN63" s="214"/>
      <c r="DO63" s="214"/>
      <c r="DP63" s="214"/>
      <c r="DQ63" s="214"/>
      <c r="DR63" s="214"/>
      <c r="DS63" s="214"/>
      <c r="DT63" s="214"/>
      <c r="DU63" s="214"/>
      <c r="DV63" s="214"/>
      <c r="DW63" s="214"/>
      <c r="DX63" s="214"/>
      <c r="DY63" s="214"/>
      <c r="DZ63" s="214"/>
      <c r="EA63" s="214"/>
      <c r="EB63" s="214"/>
      <c r="EC63" s="214"/>
    </row>
    <row r="64" spans="1:133" s="66" customFormat="1" hidden="1" x14ac:dyDescent="0.2">
      <c r="A64" s="208">
        <v>7937</v>
      </c>
      <c r="B64" s="209" t="s">
        <v>182</v>
      </c>
      <c r="C64" s="62" t="s">
        <v>183</v>
      </c>
      <c r="D64" s="63">
        <v>0</v>
      </c>
      <c r="E64" s="63">
        <v>0</v>
      </c>
      <c r="F64" s="63">
        <f t="shared" si="0"/>
        <v>0</v>
      </c>
      <c r="G64" s="63">
        <v>0</v>
      </c>
      <c r="H64" s="63">
        <v>0</v>
      </c>
      <c r="I64" s="63">
        <f t="shared" si="1"/>
        <v>0</v>
      </c>
      <c r="J64" s="63"/>
      <c r="K64" s="212"/>
      <c r="L64" s="211">
        <f t="shared" si="2"/>
        <v>0</v>
      </c>
      <c r="M64" s="211"/>
      <c r="N64" s="211">
        <f t="shared" si="3"/>
        <v>0</v>
      </c>
      <c r="O64" s="211">
        <f t="shared" si="4"/>
        <v>0</v>
      </c>
      <c r="P64" s="211">
        <f t="shared" si="5"/>
        <v>0</v>
      </c>
      <c r="Q64" s="213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4"/>
      <c r="DF64" s="214"/>
      <c r="DG64" s="214"/>
      <c r="DH64" s="214"/>
      <c r="DI64" s="214"/>
      <c r="DJ64" s="214"/>
      <c r="DK64" s="214"/>
      <c r="DL64" s="214"/>
      <c r="DM64" s="214"/>
      <c r="DN64" s="214"/>
      <c r="DO64" s="214"/>
      <c r="DP64" s="214"/>
      <c r="DQ64" s="214"/>
      <c r="DR64" s="214"/>
      <c r="DS64" s="214"/>
      <c r="DT64" s="214"/>
      <c r="DU64" s="214"/>
      <c r="DV64" s="214"/>
      <c r="DW64" s="214"/>
      <c r="DX64" s="214"/>
      <c r="DY64" s="214"/>
      <c r="DZ64" s="214"/>
      <c r="EA64" s="214"/>
      <c r="EB64" s="214"/>
      <c r="EC64" s="214"/>
    </row>
    <row r="65" spans="1:133" s="66" customFormat="1" hidden="1" x14ac:dyDescent="0.2">
      <c r="A65" s="208">
        <v>7937</v>
      </c>
      <c r="B65" s="209" t="s">
        <v>184</v>
      </c>
      <c r="C65" s="62" t="s">
        <v>185</v>
      </c>
      <c r="D65" s="63">
        <v>0</v>
      </c>
      <c r="E65" s="63">
        <v>0</v>
      </c>
      <c r="F65" s="63">
        <f t="shared" si="0"/>
        <v>0</v>
      </c>
      <c r="G65" s="63">
        <v>0</v>
      </c>
      <c r="H65" s="63">
        <v>0</v>
      </c>
      <c r="I65" s="63">
        <f t="shared" si="1"/>
        <v>0</v>
      </c>
      <c r="J65" s="63"/>
      <c r="K65" s="212"/>
      <c r="L65" s="211">
        <f t="shared" si="2"/>
        <v>0</v>
      </c>
      <c r="M65" s="211"/>
      <c r="N65" s="211">
        <f t="shared" si="3"/>
        <v>0</v>
      </c>
      <c r="O65" s="211">
        <f t="shared" si="4"/>
        <v>0</v>
      </c>
      <c r="P65" s="211">
        <f t="shared" si="5"/>
        <v>0</v>
      </c>
      <c r="Q65" s="213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4"/>
      <c r="DF65" s="214"/>
      <c r="DG65" s="214"/>
      <c r="DH65" s="214"/>
      <c r="DI65" s="214"/>
      <c r="DJ65" s="214"/>
      <c r="DK65" s="214"/>
      <c r="DL65" s="214"/>
      <c r="DM65" s="214"/>
      <c r="DN65" s="214"/>
      <c r="DO65" s="214"/>
      <c r="DP65" s="214"/>
      <c r="DQ65" s="214"/>
      <c r="DR65" s="214"/>
      <c r="DS65" s="214"/>
      <c r="DT65" s="214"/>
      <c r="DU65" s="214"/>
      <c r="DV65" s="214"/>
      <c r="DW65" s="214"/>
      <c r="DX65" s="214"/>
      <c r="DY65" s="214"/>
      <c r="DZ65" s="214"/>
      <c r="EA65" s="214"/>
      <c r="EB65" s="214"/>
      <c r="EC65" s="214"/>
    </row>
    <row r="66" spans="1:133" s="66" customFormat="1" hidden="1" x14ac:dyDescent="0.2">
      <c r="A66" s="208">
        <v>7937</v>
      </c>
      <c r="B66" s="209" t="s">
        <v>186</v>
      </c>
      <c r="C66" s="62" t="s">
        <v>187</v>
      </c>
      <c r="D66" s="63">
        <v>0</v>
      </c>
      <c r="E66" s="63">
        <v>0</v>
      </c>
      <c r="F66" s="63">
        <f t="shared" si="0"/>
        <v>0</v>
      </c>
      <c r="G66" s="63">
        <v>0</v>
      </c>
      <c r="H66" s="63">
        <v>0</v>
      </c>
      <c r="I66" s="63">
        <f t="shared" si="1"/>
        <v>0</v>
      </c>
      <c r="J66" s="63"/>
      <c r="K66" s="212"/>
      <c r="L66" s="211">
        <f t="shared" si="2"/>
        <v>0</v>
      </c>
      <c r="M66" s="211"/>
      <c r="N66" s="211">
        <f t="shared" si="3"/>
        <v>0</v>
      </c>
      <c r="O66" s="211">
        <f t="shared" si="4"/>
        <v>0</v>
      </c>
      <c r="P66" s="211">
        <f t="shared" si="5"/>
        <v>0</v>
      </c>
      <c r="Q66" s="213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4"/>
      <c r="DF66" s="214"/>
      <c r="DG66" s="214"/>
      <c r="DH66" s="214"/>
      <c r="DI66" s="214"/>
      <c r="DJ66" s="214"/>
      <c r="DK66" s="214"/>
      <c r="DL66" s="214"/>
      <c r="DM66" s="214"/>
      <c r="DN66" s="214"/>
      <c r="DO66" s="214"/>
      <c r="DP66" s="214"/>
      <c r="DQ66" s="214"/>
      <c r="DR66" s="214"/>
      <c r="DS66" s="214"/>
      <c r="DT66" s="214"/>
      <c r="DU66" s="214"/>
      <c r="DV66" s="214"/>
      <c r="DW66" s="214"/>
      <c r="DX66" s="214"/>
      <c r="DY66" s="214"/>
      <c r="DZ66" s="214"/>
      <c r="EA66" s="214"/>
      <c r="EB66" s="214"/>
      <c r="EC66" s="214"/>
    </row>
    <row r="67" spans="1:133" s="66" customFormat="1" hidden="1" x14ac:dyDescent="0.2">
      <c r="A67" s="208">
        <v>7937</v>
      </c>
      <c r="B67" s="209" t="s">
        <v>188</v>
      </c>
      <c r="C67" s="62" t="s">
        <v>189</v>
      </c>
      <c r="D67" s="63">
        <v>0</v>
      </c>
      <c r="E67" s="63">
        <v>0</v>
      </c>
      <c r="F67" s="63">
        <f t="shared" si="0"/>
        <v>0</v>
      </c>
      <c r="G67" s="63">
        <v>0</v>
      </c>
      <c r="H67" s="63">
        <v>0</v>
      </c>
      <c r="I67" s="63">
        <f t="shared" si="1"/>
        <v>0</v>
      </c>
      <c r="J67" s="63"/>
      <c r="K67" s="212"/>
      <c r="L67" s="211">
        <f t="shared" si="2"/>
        <v>0</v>
      </c>
      <c r="M67" s="211"/>
      <c r="N67" s="211">
        <f t="shared" si="3"/>
        <v>0</v>
      </c>
      <c r="O67" s="211">
        <f t="shared" si="4"/>
        <v>0</v>
      </c>
      <c r="P67" s="211">
        <f t="shared" si="5"/>
        <v>0</v>
      </c>
      <c r="Q67" s="213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4"/>
      <c r="DF67" s="214"/>
      <c r="DG67" s="214"/>
      <c r="DH67" s="214"/>
      <c r="DI67" s="214"/>
      <c r="DJ67" s="214"/>
      <c r="DK67" s="214"/>
      <c r="DL67" s="214"/>
      <c r="DM67" s="214"/>
      <c r="DN67" s="214"/>
      <c r="DO67" s="214"/>
      <c r="DP67" s="214"/>
      <c r="DQ67" s="214"/>
      <c r="DR67" s="214"/>
      <c r="DS67" s="214"/>
      <c r="DT67" s="214"/>
      <c r="DU67" s="214"/>
      <c r="DV67" s="214"/>
      <c r="DW67" s="214"/>
      <c r="DX67" s="214"/>
      <c r="DY67" s="214"/>
      <c r="DZ67" s="214"/>
      <c r="EA67" s="214"/>
      <c r="EB67" s="214"/>
      <c r="EC67" s="214"/>
    </row>
    <row r="68" spans="1:133" s="66" customFormat="1" hidden="1" x14ac:dyDescent="0.2">
      <c r="A68" s="208">
        <v>7937</v>
      </c>
      <c r="B68" s="209" t="s">
        <v>190</v>
      </c>
      <c r="C68" s="62" t="s">
        <v>191</v>
      </c>
      <c r="D68" s="63">
        <v>0</v>
      </c>
      <c r="E68" s="63">
        <v>0</v>
      </c>
      <c r="F68" s="63">
        <f t="shared" si="0"/>
        <v>0</v>
      </c>
      <c r="G68" s="63">
        <v>0</v>
      </c>
      <c r="H68" s="63">
        <v>0</v>
      </c>
      <c r="I68" s="63">
        <f t="shared" si="1"/>
        <v>0</v>
      </c>
      <c r="J68" s="63"/>
      <c r="K68" s="212"/>
      <c r="L68" s="211">
        <f t="shared" si="2"/>
        <v>0</v>
      </c>
      <c r="M68" s="211"/>
      <c r="N68" s="211">
        <f t="shared" si="3"/>
        <v>0</v>
      </c>
      <c r="O68" s="211">
        <f t="shared" si="4"/>
        <v>0</v>
      </c>
      <c r="P68" s="211">
        <f t="shared" si="5"/>
        <v>0</v>
      </c>
      <c r="Q68" s="213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4"/>
      <c r="DF68" s="214"/>
      <c r="DG68" s="214"/>
      <c r="DH68" s="214"/>
      <c r="DI68" s="214"/>
      <c r="DJ68" s="214"/>
      <c r="DK68" s="214"/>
      <c r="DL68" s="214"/>
      <c r="DM68" s="214"/>
      <c r="DN68" s="214"/>
      <c r="DO68" s="214"/>
      <c r="DP68" s="214"/>
      <c r="DQ68" s="214"/>
      <c r="DR68" s="214"/>
      <c r="DS68" s="214"/>
      <c r="DT68" s="214"/>
      <c r="DU68" s="214"/>
      <c r="DV68" s="214"/>
      <c r="DW68" s="214"/>
      <c r="DX68" s="214"/>
      <c r="DY68" s="214"/>
      <c r="DZ68" s="214"/>
      <c r="EA68" s="214"/>
      <c r="EB68" s="214"/>
      <c r="EC68" s="214"/>
    </row>
    <row r="69" spans="1:133" s="66" customFormat="1" hidden="1" x14ac:dyDescent="0.2">
      <c r="A69" s="208">
        <v>7937</v>
      </c>
      <c r="B69" s="209" t="s">
        <v>192</v>
      </c>
      <c r="C69" s="62" t="s">
        <v>193</v>
      </c>
      <c r="D69" s="63">
        <v>0</v>
      </c>
      <c r="E69" s="63">
        <v>0</v>
      </c>
      <c r="F69" s="63">
        <f t="shared" si="0"/>
        <v>0</v>
      </c>
      <c r="G69" s="63">
        <v>0</v>
      </c>
      <c r="H69" s="63">
        <v>0</v>
      </c>
      <c r="I69" s="63">
        <f t="shared" si="1"/>
        <v>0</v>
      </c>
      <c r="J69" s="63"/>
      <c r="K69" s="212"/>
      <c r="L69" s="211">
        <f t="shared" si="2"/>
        <v>0</v>
      </c>
      <c r="M69" s="211"/>
      <c r="N69" s="211">
        <f t="shared" si="3"/>
        <v>0</v>
      </c>
      <c r="O69" s="211">
        <f t="shared" si="4"/>
        <v>0</v>
      </c>
      <c r="P69" s="211">
        <f t="shared" si="5"/>
        <v>0</v>
      </c>
      <c r="Q69" s="213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4"/>
      <c r="DF69" s="214"/>
      <c r="DG69" s="214"/>
      <c r="DH69" s="214"/>
      <c r="DI69" s="214"/>
      <c r="DJ69" s="214"/>
      <c r="DK69" s="214"/>
      <c r="DL69" s="214"/>
      <c r="DM69" s="214"/>
      <c r="DN69" s="214"/>
      <c r="DO69" s="214"/>
      <c r="DP69" s="214"/>
      <c r="DQ69" s="214"/>
      <c r="DR69" s="214"/>
      <c r="DS69" s="214"/>
      <c r="DT69" s="214"/>
      <c r="DU69" s="214"/>
      <c r="DV69" s="214"/>
      <c r="DW69" s="214"/>
      <c r="DX69" s="214"/>
      <c r="DY69" s="214"/>
      <c r="DZ69" s="214"/>
      <c r="EA69" s="214"/>
      <c r="EB69" s="214"/>
      <c r="EC69" s="214"/>
    </row>
    <row r="70" spans="1:133" s="66" customFormat="1" hidden="1" x14ac:dyDescent="0.2">
      <c r="A70" s="208">
        <v>7937</v>
      </c>
      <c r="B70" s="209" t="s">
        <v>194</v>
      </c>
      <c r="C70" s="62" t="s">
        <v>195</v>
      </c>
      <c r="D70" s="63">
        <v>0</v>
      </c>
      <c r="E70" s="63">
        <v>0</v>
      </c>
      <c r="F70" s="63">
        <f t="shared" si="0"/>
        <v>0</v>
      </c>
      <c r="G70" s="63">
        <v>0</v>
      </c>
      <c r="H70" s="63">
        <v>0</v>
      </c>
      <c r="I70" s="63">
        <f t="shared" si="1"/>
        <v>0</v>
      </c>
      <c r="J70" s="63"/>
      <c r="K70" s="212"/>
      <c r="L70" s="211">
        <f t="shared" si="2"/>
        <v>0</v>
      </c>
      <c r="M70" s="211"/>
      <c r="N70" s="211">
        <f t="shared" si="3"/>
        <v>0</v>
      </c>
      <c r="O70" s="211">
        <f t="shared" si="4"/>
        <v>0</v>
      </c>
      <c r="P70" s="211">
        <f t="shared" si="5"/>
        <v>0</v>
      </c>
      <c r="Q70" s="213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4"/>
      <c r="DF70" s="214"/>
      <c r="DG70" s="214"/>
      <c r="DH70" s="214"/>
      <c r="DI70" s="214"/>
      <c r="DJ70" s="214"/>
      <c r="DK70" s="214"/>
      <c r="DL70" s="214"/>
      <c r="DM70" s="214"/>
      <c r="DN70" s="214"/>
      <c r="DO70" s="214"/>
      <c r="DP70" s="214"/>
      <c r="DQ70" s="214"/>
      <c r="DR70" s="214"/>
      <c r="DS70" s="214"/>
      <c r="DT70" s="214"/>
      <c r="DU70" s="214"/>
      <c r="DV70" s="214"/>
      <c r="DW70" s="214"/>
      <c r="DX70" s="214"/>
      <c r="DY70" s="214"/>
      <c r="DZ70" s="214"/>
      <c r="EA70" s="214"/>
      <c r="EB70" s="214"/>
      <c r="EC70" s="214"/>
    </row>
    <row r="71" spans="1:133" s="66" customFormat="1" hidden="1" x14ac:dyDescent="0.2">
      <c r="A71" s="208">
        <v>7937</v>
      </c>
      <c r="B71" s="209" t="s">
        <v>196</v>
      </c>
      <c r="C71" s="62" t="s">
        <v>197</v>
      </c>
      <c r="D71" s="63">
        <v>0</v>
      </c>
      <c r="E71" s="63">
        <v>0</v>
      </c>
      <c r="F71" s="63">
        <f t="shared" si="0"/>
        <v>0</v>
      </c>
      <c r="G71" s="63">
        <v>0</v>
      </c>
      <c r="H71" s="63">
        <v>0</v>
      </c>
      <c r="I71" s="63">
        <f t="shared" si="1"/>
        <v>0</v>
      </c>
      <c r="J71" s="63"/>
      <c r="K71" s="212"/>
      <c r="L71" s="211">
        <f t="shared" si="2"/>
        <v>0</v>
      </c>
      <c r="M71" s="211"/>
      <c r="N71" s="211">
        <f t="shared" si="3"/>
        <v>0</v>
      </c>
      <c r="O71" s="211">
        <f t="shared" si="4"/>
        <v>0</v>
      </c>
      <c r="P71" s="211">
        <f t="shared" si="5"/>
        <v>0</v>
      </c>
      <c r="Q71" s="213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4"/>
      <c r="DF71" s="214"/>
      <c r="DG71" s="214"/>
      <c r="DH71" s="214"/>
      <c r="DI71" s="214"/>
      <c r="DJ71" s="214"/>
      <c r="DK71" s="214"/>
      <c r="DL71" s="214"/>
      <c r="DM71" s="214"/>
      <c r="DN71" s="214"/>
      <c r="DO71" s="214"/>
      <c r="DP71" s="214"/>
      <c r="DQ71" s="214"/>
      <c r="DR71" s="214"/>
      <c r="DS71" s="214"/>
      <c r="DT71" s="214"/>
      <c r="DU71" s="214"/>
      <c r="DV71" s="214"/>
      <c r="DW71" s="214"/>
      <c r="DX71" s="214"/>
      <c r="DY71" s="214"/>
      <c r="DZ71" s="214"/>
      <c r="EA71" s="214"/>
      <c r="EB71" s="214"/>
      <c r="EC71" s="214"/>
    </row>
    <row r="72" spans="1:133" s="66" customFormat="1" hidden="1" x14ac:dyDescent="0.2">
      <c r="A72" s="208">
        <v>7937</v>
      </c>
      <c r="B72" s="209" t="s">
        <v>198</v>
      </c>
      <c r="C72" s="62" t="s">
        <v>199</v>
      </c>
      <c r="D72" s="63">
        <v>0</v>
      </c>
      <c r="E72" s="63">
        <v>0</v>
      </c>
      <c r="F72" s="63">
        <f t="shared" ref="F72:F136" si="6">+D72+E72</f>
        <v>0</v>
      </c>
      <c r="G72" s="63">
        <v>0</v>
      </c>
      <c r="H72" s="63">
        <v>0</v>
      </c>
      <c r="I72" s="63">
        <f t="shared" ref="I72:I136" si="7">+G72+H72</f>
        <v>0</v>
      </c>
      <c r="J72" s="63"/>
      <c r="K72" s="212"/>
      <c r="L72" s="211">
        <f t="shared" ref="L72:L135" si="8">E72*100%</f>
        <v>0</v>
      </c>
      <c r="M72" s="211"/>
      <c r="N72" s="211">
        <f t="shared" ref="N72:N136" si="9">+L72+M72</f>
        <v>0</v>
      </c>
      <c r="O72" s="211">
        <f t="shared" ref="O72:O135" si="10">H72*100%</f>
        <v>0</v>
      </c>
      <c r="P72" s="211">
        <f t="shared" ref="P72:P136" si="11">+N72+O72</f>
        <v>0</v>
      </c>
      <c r="Q72" s="213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4"/>
      <c r="DF72" s="214"/>
      <c r="DG72" s="214"/>
      <c r="DH72" s="214"/>
      <c r="DI72" s="214"/>
      <c r="DJ72" s="214"/>
      <c r="DK72" s="214"/>
      <c r="DL72" s="214"/>
      <c r="DM72" s="214"/>
      <c r="DN72" s="214"/>
      <c r="DO72" s="214"/>
      <c r="DP72" s="214"/>
      <c r="DQ72" s="214"/>
      <c r="DR72" s="214"/>
      <c r="DS72" s="214"/>
      <c r="DT72" s="214"/>
      <c r="DU72" s="214"/>
      <c r="DV72" s="214"/>
      <c r="DW72" s="214"/>
      <c r="DX72" s="214"/>
      <c r="DY72" s="214"/>
      <c r="DZ72" s="214"/>
      <c r="EA72" s="214"/>
      <c r="EB72" s="214"/>
      <c r="EC72" s="214"/>
    </row>
    <row r="73" spans="1:133" s="66" customFormat="1" hidden="1" x14ac:dyDescent="0.2">
      <c r="A73" s="208">
        <v>7937</v>
      </c>
      <c r="B73" s="209" t="s">
        <v>200</v>
      </c>
      <c r="C73" s="62" t="s">
        <v>201</v>
      </c>
      <c r="D73" s="63">
        <v>0</v>
      </c>
      <c r="E73" s="63">
        <v>0</v>
      </c>
      <c r="F73" s="63">
        <f t="shared" si="6"/>
        <v>0</v>
      </c>
      <c r="G73" s="63">
        <v>0</v>
      </c>
      <c r="H73" s="63">
        <v>0</v>
      </c>
      <c r="I73" s="63">
        <f t="shared" si="7"/>
        <v>0</v>
      </c>
      <c r="J73" s="63"/>
      <c r="K73" s="212"/>
      <c r="L73" s="211">
        <f t="shared" si="8"/>
        <v>0</v>
      </c>
      <c r="M73" s="211"/>
      <c r="N73" s="211">
        <f t="shared" si="9"/>
        <v>0</v>
      </c>
      <c r="O73" s="211">
        <f t="shared" si="10"/>
        <v>0</v>
      </c>
      <c r="P73" s="211">
        <f t="shared" si="11"/>
        <v>0</v>
      </c>
      <c r="Q73" s="213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4"/>
      <c r="DF73" s="214"/>
      <c r="DG73" s="214"/>
      <c r="DH73" s="214"/>
      <c r="DI73" s="214"/>
      <c r="DJ73" s="214"/>
      <c r="DK73" s="214"/>
      <c r="DL73" s="214"/>
      <c r="DM73" s="214"/>
      <c r="DN73" s="214"/>
      <c r="DO73" s="214"/>
      <c r="DP73" s="214"/>
      <c r="DQ73" s="214"/>
      <c r="DR73" s="214"/>
      <c r="DS73" s="214"/>
      <c r="DT73" s="214"/>
      <c r="DU73" s="214"/>
      <c r="DV73" s="214"/>
      <c r="DW73" s="214"/>
      <c r="DX73" s="214"/>
      <c r="DY73" s="214"/>
      <c r="DZ73" s="214"/>
      <c r="EA73" s="214"/>
      <c r="EB73" s="214"/>
      <c r="EC73" s="214"/>
    </row>
    <row r="74" spans="1:133" s="66" customFormat="1" hidden="1" x14ac:dyDescent="0.2">
      <c r="A74" s="208">
        <v>7937</v>
      </c>
      <c r="B74" s="209">
        <v>89</v>
      </c>
      <c r="C74" s="62" t="s">
        <v>202</v>
      </c>
      <c r="D74" s="63">
        <v>0</v>
      </c>
      <c r="E74" s="63">
        <v>0</v>
      </c>
      <c r="F74" s="63">
        <f t="shared" si="6"/>
        <v>0</v>
      </c>
      <c r="G74" s="63">
        <v>0</v>
      </c>
      <c r="H74" s="63">
        <v>0</v>
      </c>
      <c r="I74" s="63">
        <f t="shared" si="7"/>
        <v>0</v>
      </c>
      <c r="J74" s="63"/>
      <c r="K74" s="212"/>
      <c r="L74" s="211">
        <f t="shared" si="8"/>
        <v>0</v>
      </c>
      <c r="M74" s="211"/>
      <c r="N74" s="211">
        <f t="shared" si="9"/>
        <v>0</v>
      </c>
      <c r="O74" s="211">
        <f t="shared" si="10"/>
        <v>0</v>
      </c>
      <c r="P74" s="211">
        <f t="shared" si="11"/>
        <v>0</v>
      </c>
      <c r="Q74" s="213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4"/>
      <c r="DF74" s="214"/>
      <c r="DG74" s="214"/>
      <c r="DH74" s="214"/>
      <c r="DI74" s="214"/>
      <c r="DJ74" s="214"/>
      <c r="DK74" s="214"/>
      <c r="DL74" s="214"/>
      <c r="DM74" s="214"/>
      <c r="DN74" s="214"/>
      <c r="DO74" s="214"/>
      <c r="DP74" s="214"/>
      <c r="DQ74" s="214"/>
      <c r="DR74" s="214"/>
      <c r="DS74" s="214"/>
      <c r="DT74" s="214"/>
      <c r="DU74" s="214"/>
      <c r="DV74" s="214"/>
      <c r="DW74" s="214"/>
      <c r="DX74" s="214"/>
      <c r="DY74" s="214"/>
      <c r="DZ74" s="214"/>
      <c r="EA74" s="214"/>
      <c r="EB74" s="214"/>
      <c r="EC74" s="214"/>
    </row>
    <row r="75" spans="1:133" s="66" customFormat="1" hidden="1" x14ac:dyDescent="0.2">
      <c r="A75" s="208">
        <v>7937</v>
      </c>
      <c r="B75" s="209">
        <v>100</v>
      </c>
      <c r="C75" s="62" t="s">
        <v>203</v>
      </c>
      <c r="D75" s="63">
        <v>0</v>
      </c>
      <c r="E75" s="63">
        <v>0</v>
      </c>
      <c r="F75" s="63">
        <f t="shared" si="6"/>
        <v>0</v>
      </c>
      <c r="G75" s="63">
        <v>0</v>
      </c>
      <c r="H75" s="63">
        <v>0</v>
      </c>
      <c r="I75" s="63">
        <f t="shared" si="7"/>
        <v>0</v>
      </c>
      <c r="J75" s="63"/>
      <c r="K75" s="212"/>
      <c r="L75" s="211">
        <f t="shared" si="8"/>
        <v>0</v>
      </c>
      <c r="M75" s="211"/>
      <c r="N75" s="211">
        <f t="shared" si="9"/>
        <v>0</v>
      </c>
      <c r="O75" s="211">
        <f t="shared" si="10"/>
        <v>0</v>
      </c>
      <c r="P75" s="211">
        <f t="shared" si="11"/>
        <v>0</v>
      </c>
      <c r="Q75" s="213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4"/>
      <c r="DE75" s="214"/>
      <c r="DF75" s="214"/>
      <c r="DG75" s="214"/>
      <c r="DH75" s="214"/>
      <c r="DI75" s="214"/>
      <c r="DJ75" s="214"/>
      <c r="DK75" s="214"/>
      <c r="DL75" s="214"/>
      <c r="DM75" s="214"/>
      <c r="DN75" s="214"/>
      <c r="DO75" s="214"/>
      <c r="DP75" s="214"/>
      <c r="DQ75" s="214"/>
      <c r="DR75" s="214"/>
      <c r="DS75" s="214"/>
      <c r="DT75" s="214"/>
      <c r="DU75" s="214"/>
      <c r="DV75" s="214"/>
      <c r="DW75" s="214"/>
      <c r="DX75" s="214"/>
      <c r="DY75" s="214"/>
      <c r="DZ75" s="214"/>
      <c r="EA75" s="214"/>
      <c r="EB75" s="214"/>
      <c r="EC75" s="214"/>
    </row>
    <row r="76" spans="1:133" s="66" customFormat="1" x14ac:dyDescent="0.2">
      <c r="A76" s="208">
        <v>7937</v>
      </c>
      <c r="B76" s="209">
        <v>101</v>
      </c>
      <c r="C76" s="62" t="s">
        <v>204</v>
      </c>
      <c r="D76" s="63">
        <v>364616</v>
      </c>
      <c r="E76" s="63">
        <v>0</v>
      </c>
      <c r="F76" s="63">
        <f t="shared" si="6"/>
        <v>364616</v>
      </c>
      <c r="G76" s="63">
        <v>364616</v>
      </c>
      <c r="H76" s="63">
        <v>0</v>
      </c>
      <c r="I76" s="63">
        <f t="shared" si="7"/>
        <v>364616</v>
      </c>
      <c r="J76" s="63"/>
      <c r="K76" s="212"/>
      <c r="L76" s="211">
        <f t="shared" si="8"/>
        <v>0</v>
      </c>
      <c r="M76" s="211"/>
      <c r="N76" s="211">
        <f t="shared" si="9"/>
        <v>0</v>
      </c>
      <c r="O76" s="211">
        <f t="shared" si="10"/>
        <v>0</v>
      </c>
      <c r="P76" s="211">
        <f t="shared" si="11"/>
        <v>0</v>
      </c>
      <c r="Q76" s="213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4"/>
      <c r="DE76" s="214"/>
      <c r="DF76" s="214"/>
      <c r="DG76" s="214"/>
      <c r="DH76" s="214"/>
      <c r="DI76" s="214"/>
      <c r="DJ76" s="214"/>
      <c r="DK76" s="214"/>
      <c r="DL76" s="214"/>
      <c r="DM76" s="214"/>
      <c r="DN76" s="214"/>
      <c r="DO76" s="214"/>
      <c r="DP76" s="214"/>
      <c r="DQ76" s="214"/>
      <c r="DR76" s="214"/>
      <c r="DS76" s="214"/>
      <c r="DT76" s="214"/>
      <c r="DU76" s="214"/>
      <c r="DV76" s="214"/>
      <c r="DW76" s="214"/>
      <c r="DX76" s="214"/>
      <c r="DY76" s="214"/>
      <c r="DZ76" s="214"/>
      <c r="EA76" s="214"/>
      <c r="EB76" s="214"/>
      <c r="EC76" s="214"/>
    </row>
    <row r="77" spans="1:133" s="66" customFormat="1" x14ac:dyDescent="0.2">
      <c r="A77" s="208">
        <v>7937</v>
      </c>
      <c r="B77" s="209" t="s">
        <v>205</v>
      </c>
      <c r="C77" s="62" t="s">
        <v>206</v>
      </c>
      <c r="D77" s="63">
        <v>12755006</v>
      </c>
      <c r="E77" s="63">
        <v>0</v>
      </c>
      <c r="F77" s="63">
        <f t="shared" si="6"/>
        <v>12755006</v>
      </c>
      <c r="G77" s="63">
        <v>12866980</v>
      </c>
      <c r="H77" s="63">
        <v>0</v>
      </c>
      <c r="I77" s="63">
        <f t="shared" si="7"/>
        <v>12866980</v>
      </c>
      <c r="J77" s="63"/>
      <c r="K77" s="212"/>
      <c r="L77" s="211" t="s">
        <v>392</v>
      </c>
      <c r="M77" s="211"/>
      <c r="N77" s="211">
        <v>0</v>
      </c>
      <c r="O77" s="211">
        <f t="shared" si="10"/>
        <v>0</v>
      </c>
      <c r="P77" s="211">
        <v>0</v>
      </c>
      <c r="Q77" s="213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4"/>
      <c r="DE77" s="214"/>
      <c r="DF77" s="214"/>
      <c r="DG77" s="214"/>
      <c r="DH77" s="214"/>
      <c r="DI77" s="214"/>
      <c r="DJ77" s="214"/>
      <c r="DK77" s="214"/>
      <c r="DL77" s="214"/>
      <c r="DM77" s="214"/>
      <c r="DN77" s="214"/>
      <c r="DO77" s="214"/>
      <c r="DP77" s="214"/>
      <c r="DQ77" s="214"/>
      <c r="DR77" s="214"/>
      <c r="DS77" s="214"/>
      <c r="DT77" s="214"/>
      <c r="DU77" s="214"/>
      <c r="DV77" s="214"/>
      <c r="DW77" s="214"/>
      <c r="DX77" s="214"/>
      <c r="DY77" s="214"/>
      <c r="DZ77" s="214"/>
      <c r="EA77" s="214"/>
      <c r="EB77" s="214"/>
      <c r="EC77" s="214"/>
    </row>
    <row r="78" spans="1:133" s="66" customFormat="1" hidden="1" x14ac:dyDescent="0.2">
      <c r="A78" s="210"/>
      <c r="B78" s="209">
        <v>103</v>
      </c>
      <c r="C78" s="62" t="s">
        <v>207</v>
      </c>
      <c r="D78" s="63">
        <v>0</v>
      </c>
      <c r="E78" s="63">
        <v>0</v>
      </c>
      <c r="F78" s="63">
        <f t="shared" si="6"/>
        <v>0</v>
      </c>
      <c r="G78" s="63">
        <v>0</v>
      </c>
      <c r="H78" s="63">
        <v>0</v>
      </c>
      <c r="I78" s="63">
        <f t="shared" si="7"/>
        <v>0</v>
      </c>
      <c r="J78" s="63"/>
      <c r="K78" s="212"/>
      <c r="L78" s="211">
        <f t="shared" si="8"/>
        <v>0</v>
      </c>
      <c r="M78" s="211"/>
      <c r="N78" s="211">
        <f t="shared" si="9"/>
        <v>0</v>
      </c>
      <c r="O78" s="211">
        <f t="shared" si="10"/>
        <v>0</v>
      </c>
      <c r="P78" s="211">
        <f t="shared" si="11"/>
        <v>0</v>
      </c>
      <c r="Q78" s="213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4"/>
      <c r="DE78" s="214"/>
      <c r="DF78" s="214"/>
      <c r="DG78" s="214"/>
      <c r="DH78" s="214"/>
      <c r="DI78" s="214"/>
      <c r="DJ78" s="214"/>
      <c r="DK78" s="214"/>
      <c r="DL78" s="214"/>
      <c r="DM78" s="214"/>
      <c r="DN78" s="214"/>
      <c r="DO78" s="214"/>
      <c r="DP78" s="214"/>
      <c r="DQ78" s="214"/>
      <c r="DR78" s="214"/>
      <c r="DS78" s="214"/>
      <c r="DT78" s="214"/>
      <c r="DU78" s="214"/>
      <c r="DV78" s="214"/>
      <c r="DW78" s="214"/>
      <c r="DX78" s="214"/>
      <c r="DY78" s="214"/>
      <c r="DZ78" s="214"/>
      <c r="EA78" s="214"/>
      <c r="EB78" s="214"/>
      <c r="EC78" s="214"/>
    </row>
    <row r="79" spans="1:133" s="66" customFormat="1" hidden="1" x14ac:dyDescent="0.2">
      <c r="A79" s="210"/>
      <c r="B79" s="209">
        <v>104</v>
      </c>
      <c r="C79" s="62" t="s">
        <v>208</v>
      </c>
      <c r="D79" s="63">
        <v>0</v>
      </c>
      <c r="E79" s="63">
        <v>0</v>
      </c>
      <c r="F79" s="63">
        <f t="shared" si="6"/>
        <v>0</v>
      </c>
      <c r="G79" s="63">
        <v>0</v>
      </c>
      <c r="H79" s="63">
        <v>0</v>
      </c>
      <c r="I79" s="63">
        <f t="shared" si="7"/>
        <v>0</v>
      </c>
      <c r="J79" s="63"/>
      <c r="K79" s="212"/>
      <c r="L79" s="211">
        <f t="shared" si="8"/>
        <v>0</v>
      </c>
      <c r="M79" s="211"/>
      <c r="N79" s="211">
        <f t="shared" si="9"/>
        <v>0</v>
      </c>
      <c r="O79" s="211">
        <f t="shared" si="10"/>
        <v>0</v>
      </c>
      <c r="P79" s="211">
        <f t="shared" si="11"/>
        <v>0</v>
      </c>
      <c r="Q79" s="213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4"/>
      <c r="DE79" s="214"/>
      <c r="DF79" s="214"/>
      <c r="DG79" s="214"/>
      <c r="DH79" s="214"/>
      <c r="DI79" s="214"/>
      <c r="DJ79" s="214"/>
      <c r="DK79" s="214"/>
      <c r="DL79" s="214"/>
      <c r="DM79" s="214"/>
      <c r="DN79" s="214"/>
      <c r="DO79" s="214"/>
      <c r="DP79" s="214"/>
      <c r="DQ79" s="214"/>
      <c r="DR79" s="214"/>
      <c r="DS79" s="214"/>
      <c r="DT79" s="214"/>
      <c r="DU79" s="214"/>
      <c r="DV79" s="214"/>
      <c r="DW79" s="214"/>
      <c r="DX79" s="214"/>
      <c r="DY79" s="214"/>
      <c r="DZ79" s="214"/>
      <c r="EA79" s="214"/>
      <c r="EB79" s="214"/>
      <c r="EC79" s="214"/>
    </row>
    <row r="80" spans="1:133" s="66" customFormat="1" hidden="1" x14ac:dyDescent="0.2">
      <c r="A80" s="210"/>
      <c r="B80" s="209">
        <v>105</v>
      </c>
      <c r="C80" s="62" t="s">
        <v>209</v>
      </c>
      <c r="D80" s="63">
        <v>0</v>
      </c>
      <c r="E80" s="63">
        <v>0</v>
      </c>
      <c r="F80" s="63">
        <f t="shared" si="6"/>
        <v>0</v>
      </c>
      <c r="G80" s="63">
        <v>0</v>
      </c>
      <c r="H80" s="63">
        <v>0</v>
      </c>
      <c r="I80" s="63">
        <f t="shared" si="7"/>
        <v>0</v>
      </c>
      <c r="J80" s="63"/>
      <c r="K80" s="212"/>
      <c r="L80" s="211">
        <f t="shared" si="8"/>
        <v>0</v>
      </c>
      <c r="M80" s="211"/>
      <c r="N80" s="211">
        <f t="shared" si="9"/>
        <v>0</v>
      </c>
      <c r="O80" s="211">
        <f t="shared" si="10"/>
        <v>0</v>
      </c>
      <c r="P80" s="211">
        <f t="shared" si="11"/>
        <v>0</v>
      </c>
      <c r="Q80" s="213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4"/>
      <c r="DE80" s="214"/>
      <c r="DF80" s="214"/>
      <c r="DG80" s="214"/>
      <c r="DH80" s="214"/>
      <c r="DI80" s="214"/>
      <c r="DJ80" s="214"/>
      <c r="DK80" s="214"/>
      <c r="DL80" s="214"/>
      <c r="DM80" s="214"/>
      <c r="DN80" s="214"/>
      <c r="DO80" s="214"/>
      <c r="DP80" s="214"/>
      <c r="DQ80" s="214"/>
      <c r="DR80" s="214"/>
      <c r="DS80" s="214"/>
      <c r="DT80" s="214"/>
      <c r="DU80" s="214"/>
      <c r="DV80" s="214"/>
      <c r="DW80" s="214"/>
      <c r="DX80" s="214"/>
      <c r="DY80" s="214"/>
      <c r="DZ80" s="214"/>
      <c r="EA80" s="214"/>
      <c r="EB80" s="214"/>
      <c r="EC80" s="214"/>
    </row>
    <row r="81" spans="1:133" s="66" customFormat="1" hidden="1" x14ac:dyDescent="0.2">
      <c r="A81" s="210"/>
      <c r="B81" s="209">
        <v>106</v>
      </c>
      <c r="C81" s="62" t="s">
        <v>210</v>
      </c>
      <c r="D81" s="63">
        <v>0</v>
      </c>
      <c r="E81" s="63">
        <v>0</v>
      </c>
      <c r="F81" s="63">
        <f t="shared" si="6"/>
        <v>0</v>
      </c>
      <c r="G81" s="63">
        <v>0</v>
      </c>
      <c r="H81" s="63">
        <v>0</v>
      </c>
      <c r="I81" s="63">
        <f t="shared" si="7"/>
        <v>0</v>
      </c>
      <c r="J81" s="63"/>
      <c r="K81" s="212"/>
      <c r="L81" s="211">
        <f t="shared" si="8"/>
        <v>0</v>
      </c>
      <c r="M81" s="211"/>
      <c r="N81" s="211">
        <f t="shared" si="9"/>
        <v>0</v>
      </c>
      <c r="O81" s="211">
        <f t="shared" si="10"/>
        <v>0</v>
      </c>
      <c r="P81" s="211">
        <f t="shared" si="11"/>
        <v>0</v>
      </c>
      <c r="Q81" s="213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4"/>
      <c r="DE81" s="214"/>
      <c r="DF81" s="214"/>
      <c r="DG81" s="214"/>
      <c r="DH81" s="214"/>
      <c r="DI81" s="214"/>
      <c r="DJ81" s="214"/>
      <c r="DK81" s="214"/>
      <c r="DL81" s="214"/>
      <c r="DM81" s="214"/>
      <c r="DN81" s="214"/>
      <c r="DO81" s="214"/>
      <c r="DP81" s="214"/>
      <c r="DQ81" s="214"/>
      <c r="DR81" s="214"/>
      <c r="DS81" s="214"/>
      <c r="DT81" s="214"/>
      <c r="DU81" s="214"/>
      <c r="DV81" s="214"/>
      <c r="DW81" s="214"/>
      <c r="DX81" s="214"/>
      <c r="DY81" s="214"/>
      <c r="DZ81" s="214"/>
      <c r="EA81" s="214"/>
      <c r="EB81" s="214"/>
      <c r="EC81" s="214"/>
    </row>
    <row r="82" spans="1:133" s="66" customFormat="1" hidden="1" x14ac:dyDescent="0.2">
      <c r="A82" s="210"/>
      <c r="B82" s="209">
        <v>107</v>
      </c>
      <c r="C82" s="62" t="s">
        <v>211</v>
      </c>
      <c r="D82" s="63">
        <v>0</v>
      </c>
      <c r="E82" s="63">
        <v>0</v>
      </c>
      <c r="F82" s="63">
        <f t="shared" si="6"/>
        <v>0</v>
      </c>
      <c r="G82" s="63">
        <v>0</v>
      </c>
      <c r="H82" s="63">
        <v>0</v>
      </c>
      <c r="I82" s="63">
        <f t="shared" si="7"/>
        <v>0</v>
      </c>
      <c r="J82" s="63"/>
      <c r="K82" s="212"/>
      <c r="L82" s="211">
        <f t="shared" si="8"/>
        <v>0</v>
      </c>
      <c r="M82" s="211"/>
      <c r="N82" s="211">
        <f t="shared" si="9"/>
        <v>0</v>
      </c>
      <c r="O82" s="211">
        <f t="shared" si="10"/>
        <v>0</v>
      </c>
      <c r="P82" s="211">
        <f t="shared" si="11"/>
        <v>0</v>
      </c>
      <c r="Q82" s="213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4"/>
      <c r="DE82" s="214"/>
      <c r="DF82" s="214"/>
      <c r="DG82" s="214"/>
      <c r="DH82" s="214"/>
      <c r="DI82" s="214"/>
      <c r="DJ82" s="214"/>
      <c r="DK82" s="214"/>
      <c r="DL82" s="214"/>
      <c r="DM82" s="214"/>
      <c r="DN82" s="214"/>
      <c r="DO82" s="214"/>
      <c r="DP82" s="214"/>
      <c r="DQ82" s="214"/>
      <c r="DR82" s="214"/>
      <c r="DS82" s="214"/>
      <c r="DT82" s="214"/>
      <c r="DU82" s="214"/>
      <c r="DV82" s="214"/>
      <c r="DW82" s="214"/>
      <c r="DX82" s="214"/>
      <c r="DY82" s="214"/>
      <c r="DZ82" s="214"/>
      <c r="EA82" s="214"/>
      <c r="EB82" s="214"/>
      <c r="EC82" s="214"/>
    </row>
    <row r="83" spans="1:133" s="66" customFormat="1" hidden="1" x14ac:dyDescent="0.2">
      <c r="A83" s="210"/>
      <c r="B83" s="209">
        <v>108</v>
      </c>
      <c r="C83" s="62" t="s">
        <v>212</v>
      </c>
      <c r="D83" s="63">
        <v>0</v>
      </c>
      <c r="E83" s="63">
        <v>0</v>
      </c>
      <c r="F83" s="63">
        <f t="shared" si="6"/>
        <v>0</v>
      </c>
      <c r="G83" s="63">
        <v>0</v>
      </c>
      <c r="H83" s="63">
        <v>0</v>
      </c>
      <c r="I83" s="63">
        <f t="shared" si="7"/>
        <v>0</v>
      </c>
      <c r="J83" s="63"/>
      <c r="K83" s="212"/>
      <c r="L83" s="211">
        <f t="shared" si="8"/>
        <v>0</v>
      </c>
      <c r="M83" s="211"/>
      <c r="N83" s="211">
        <f t="shared" si="9"/>
        <v>0</v>
      </c>
      <c r="O83" s="211">
        <f t="shared" si="10"/>
        <v>0</v>
      </c>
      <c r="P83" s="211">
        <f t="shared" si="11"/>
        <v>0</v>
      </c>
      <c r="Q83" s="213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4"/>
      <c r="DB83" s="214"/>
      <c r="DC83" s="214"/>
      <c r="DD83" s="214"/>
      <c r="DE83" s="214"/>
      <c r="DF83" s="214"/>
      <c r="DG83" s="214"/>
      <c r="DH83" s="214"/>
      <c r="DI83" s="214"/>
      <c r="DJ83" s="214"/>
      <c r="DK83" s="214"/>
      <c r="DL83" s="214"/>
      <c r="DM83" s="214"/>
      <c r="DN83" s="214"/>
      <c r="DO83" s="214"/>
      <c r="DP83" s="214"/>
      <c r="DQ83" s="214"/>
      <c r="DR83" s="214"/>
      <c r="DS83" s="214"/>
      <c r="DT83" s="214"/>
      <c r="DU83" s="214"/>
      <c r="DV83" s="214"/>
      <c r="DW83" s="214"/>
      <c r="DX83" s="214"/>
      <c r="DY83" s="214"/>
      <c r="DZ83" s="214"/>
      <c r="EA83" s="214"/>
      <c r="EB83" s="214"/>
      <c r="EC83" s="214"/>
    </row>
    <row r="84" spans="1:133" s="66" customFormat="1" hidden="1" x14ac:dyDescent="0.2">
      <c r="A84" s="210"/>
      <c r="B84" s="209">
        <v>200</v>
      </c>
      <c r="C84" s="62" t="s">
        <v>213</v>
      </c>
      <c r="D84" s="63">
        <v>0</v>
      </c>
      <c r="E84" s="63">
        <v>0</v>
      </c>
      <c r="F84" s="63">
        <f t="shared" si="6"/>
        <v>0</v>
      </c>
      <c r="G84" s="63">
        <v>0</v>
      </c>
      <c r="H84" s="63">
        <v>0</v>
      </c>
      <c r="I84" s="63">
        <f t="shared" si="7"/>
        <v>0</v>
      </c>
      <c r="J84" s="63"/>
      <c r="K84" s="212"/>
      <c r="L84" s="211">
        <f t="shared" si="8"/>
        <v>0</v>
      </c>
      <c r="M84" s="211"/>
      <c r="N84" s="211">
        <f t="shared" si="9"/>
        <v>0</v>
      </c>
      <c r="O84" s="211">
        <f t="shared" si="10"/>
        <v>0</v>
      </c>
      <c r="P84" s="211">
        <f t="shared" si="11"/>
        <v>0</v>
      </c>
      <c r="Q84" s="213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4"/>
      <c r="DB84" s="214"/>
      <c r="DC84" s="214"/>
      <c r="DD84" s="214"/>
      <c r="DE84" s="214"/>
      <c r="DF84" s="214"/>
      <c r="DG84" s="214"/>
      <c r="DH84" s="214"/>
      <c r="DI84" s="214"/>
      <c r="DJ84" s="214"/>
      <c r="DK84" s="214"/>
      <c r="DL84" s="214"/>
      <c r="DM84" s="214"/>
      <c r="DN84" s="214"/>
      <c r="DO84" s="214"/>
      <c r="DP84" s="214"/>
      <c r="DQ84" s="214"/>
      <c r="DR84" s="214"/>
      <c r="DS84" s="214"/>
      <c r="DT84" s="214"/>
      <c r="DU84" s="214"/>
      <c r="DV84" s="214"/>
      <c r="DW84" s="214"/>
      <c r="DX84" s="214"/>
      <c r="DY84" s="214"/>
      <c r="DZ84" s="214"/>
      <c r="EA84" s="214"/>
      <c r="EB84" s="214"/>
      <c r="EC84" s="214"/>
    </row>
    <row r="85" spans="1:133" s="66" customFormat="1" hidden="1" x14ac:dyDescent="0.2">
      <c r="A85" s="210"/>
      <c r="B85" s="209">
        <v>201</v>
      </c>
      <c r="C85" s="62" t="s">
        <v>214</v>
      </c>
      <c r="D85" s="63">
        <v>0</v>
      </c>
      <c r="E85" s="63">
        <v>0</v>
      </c>
      <c r="F85" s="63">
        <f t="shared" si="6"/>
        <v>0</v>
      </c>
      <c r="G85" s="63">
        <v>0</v>
      </c>
      <c r="H85" s="63">
        <v>0</v>
      </c>
      <c r="I85" s="63">
        <f t="shared" si="7"/>
        <v>0</v>
      </c>
      <c r="J85" s="63"/>
      <c r="K85" s="212"/>
      <c r="L85" s="211">
        <f t="shared" si="8"/>
        <v>0</v>
      </c>
      <c r="M85" s="211"/>
      <c r="N85" s="211">
        <f t="shared" si="9"/>
        <v>0</v>
      </c>
      <c r="O85" s="211">
        <f t="shared" si="10"/>
        <v>0</v>
      </c>
      <c r="P85" s="211">
        <f t="shared" si="11"/>
        <v>0</v>
      </c>
      <c r="Q85" s="213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4"/>
      <c r="DB85" s="214"/>
      <c r="DC85" s="214"/>
      <c r="DD85" s="214"/>
      <c r="DE85" s="214"/>
      <c r="DF85" s="214"/>
      <c r="DG85" s="214"/>
      <c r="DH85" s="214"/>
      <c r="DI85" s="214"/>
      <c r="DJ85" s="214"/>
      <c r="DK85" s="214"/>
      <c r="DL85" s="214"/>
      <c r="DM85" s="214"/>
      <c r="DN85" s="214"/>
      <c r="DO85" s="214"/>
      <c r="DP85" s="214"/>
      <c r="DQ85" s="214"/>
      <c r="DR85" s="214"/>
      <c r="DS85" s="214"/>
      <c r="DT85" s="214"/>
      <c r="DU85" s="214"/>
      <c r="DV85" s="214"/>
      <c r="DW85" s="214"/>
      <c r="DX85" s="214"/>
      <c r="DY85" s="214"/>
      <c r="DZ85" s="214"/>
      <c r="EA85" s="214"/>
      <c r="EB85" s="214"/>
      <c r="EC85" s="214"/>
    </row>
    <row r="86" spans="1:133" s="66" customFormat="1" hidden="1" x14ac:dyDescent="0.2">
      <c r="A86" s="210"/>
      <c r="B86" s="209">
        <v>202</v>
      </c>
      <c r="C86" s="62" t="s">
        <v>215</v>
      </c>
      <c r="D86" s="63">
        <v>0</v>
      </c>
      <c r="E86" s="63">
        <v>0</v>
      </c>
      <c r="F86" s="63">
        <f t="shared" si="6"/>
        <v>0</v>
      </c>
      <c r="G86" s="63">
        <v>0</v>
      </c>
      <c r="H86" s="63">
        <v>0</v>
      </c>
      <c r="I86" s="63">
        <f t="shared" si="7"/>
        <v>0</v>
      </c>
      <c r="J86" s="63"/>
      <c r="K86" s="212"/>
      <c r="L86" s="211">
        <f t="shared" si="8"/>
        <v>0</v>
      </c>
      <c r="M86" s="211"/>
      <c r="N86" s="211">
        <f t="shared" si="9"/>
        <v>0</v>
      </c>
      <c r="O86" s="211">
        <f t="shared" si="10"/>
        <v>0</v>
      </c>
      <c r="P86" s="211">
        <f t="shared" si="11"/>
        <v>0</v>
      </c>
      <c r="Q86" s="213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4"/>
      <c r="DB86" s="214"/>
      <c r="DC86" s="214"/>
      <c r="DD86" s="214"/>
      <c r="DE86" s="214"/>
      <c r="DF86" s="214"/>
      <c r="DG86" s="214"/>
      <c r="DH86" s="214"/>
      <c r="DI86" s="214"/>
      <c r="DJ86" s="214"/>
      <c r="DK86" s="214"/>
      <c r="DL86" s="214"/>
      <c r="DM86" s="214"/>
      <c r="DN86" s="214"/>
      <c r="DO86" s="214"/>
      <c r="DP86" s="214"/>
      <c r="DQ86" s="214"/>
      <c r="DR86" s="214"/>
      <c r="DS86" s="214"/>
      <c r="DT86" s="214"/>
      <c r="DU86" s="214"/>
      <c r="DV86" s="214"/>
      <c r="DW86" s="214"/>
      <c r="DX86" s="214"/>
      <c r="DY86" s="214"/>
      <c r="DZ86" s="214"/>
      <c r="EA86" s="214"/>
      <c r="EB86" s="214"/>
      <c r="EC86" s="214"/>
    </row>
    <row r="87" spans="1:133" s="66" customFormat="1" hidden="1" x14ac:dyDescent="0.2">
      <c r="A87" s="210"/>
      <c r="B87" s="209">
        <v>204</v>
      </c>
      <c r="C87" s="62" t="s">
        <v>216</v>
      </c>
      <c r="D87" s="63">
        <v>0</v>
      </c>
      <c r="E87" s="63">
        <v>0</v>
      </c>
      <c r="F87" s="63">
        <f t="shared" si="6"/>
        <v>0</v>
      </c>
      <c r="G87" s="63">
        <v>0</v>
      </c>
      <c r="H87" s="63">
        <v>0</v>
      </c>
      <c r="I87" s="63">
        <f t="shared" si="7"/>
        <v>0</v>
      </c>
      <c r="J87" s="63"/>
      <c r="K87" s="212"/>
      <c r="L87" s="211">
        <f t="shared" si="8"/>
        <v>0</v>
      </c>
      <c r="M87" s="211"/>
      <c r="N87" s="211">
        <f t="shared" si="9"/>
        <v>0</v>
      </c>
      <c r="O87" s="211">
        <f t="shared" si="10"/>
        <v>0</v>
      </c>
      <c r="P87" s="211">
        <f t="shared" si="11"/>
        <v>0</v>
      </c>
      <c r="Q87" s="213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4"/>
      <c r="DB87" s="214"/>
      <c r="DC87" s="214"/>
      <c r="DD87" s="214"/>
      <c r="DE87" s="214"/>
      <c r="DF87" s="214"/>
      <c r="DG87" s="214"/>
      <c r="DH87" s="214"/>
      <c r="DI87" s="214"/>
      <c r="DJ87" s="214"/>
      <c r="DK87" s="214"/>
      <c r="DL87" s="214"/>
      <c r="DM87" s="214"/>
      <c r="DN87" s="214"/>
      <c r="DO87" s="214"/>
      <c r="DP87" s="214"/>
      <c r="DQ87" s="214"/>
      <c r="DR87" s="214"/>
      <c r="DS87" s="214"/>
      <c r="DT87" s="214"/>
      <c r="DU87" s="214"/>
      <c r="DV87" s="214"/>
      <c r="DW87" s="214"/>
      <c r="DX87" s="214"/>
      <c r="DY87" s="214"/>
      <c r="DZ87" s="214"/>
      <c r="EA87" s="214"/>
      <c r="EB87" s="214"/>
      <c r="EC87" s="214"/>
    </row>
    <row r="88" spans="1:133" s="66" customFormat="1" hidden="1" x14ac:dyDescent="0.2">
      <c r="A88" s="210"/>
      <c r="B88" s="209">
        <v>205</v>
      </c>
      <c r="C88" s="62" t="s">
        <v>217</v>
      </c>
      <c r="D88" s="63">
        <v>0</v>
      </c>
      <c r="E88" s="63">
        <v>0</v>
      </c>
      <c r="F88" s="63">
        <f t="shared" si="6"/>
        <v>0</v>
      </c>
      <c r="G88" s="63">
        <v>0</v>
      </c>
      <c r="H88" s="63">
        <v>0</v>
      </c>
      <c r="I88" s="63">
        <f t="shared" si="7"/>
        <v>0</v>
      </c>
      <c r="J88" s="63"/>
      <c r="K88" s="212"/>
      <c r="L88" s="211">
        <f t="shared" si="8"/>
        <v>0</v>
      </c>
      <c r="M88" s="211"/>
      <c r="N88" s="211">
        <f t="shared" si="9"/>
        <v>0</v>
      </c>
      <c r="O88" s="211">
        <f t="shared" si="10"/>
        <v>0</v>
      </c>
      <c r="P88" s="211">
        <f t="shared" si="11"/>
        <v>0</v>
      </c>
      <c r="Q88" s="213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4"/>
      <c r="DB88" s="214"/>
      <c r="DC88" s="214"/>
      <c r="DD88" s="214"/>
      <c r="DE88" s="214"/>
      <c r="DF88" s="214"/>
      <c r="DG88" s="214"/>
      <c r="DH88" s="214"/>
      <c r="DI88" s="214"/>
      <c r="DJ88" s="214"/>
      <c r="DK88" s="214"/>
      <c r="DL88" s="214"/>
      <c r="DM88" s="214"/>
      <c r="DN88" s="214"/>
      <c r="DO88" s="214"/>
      <c r="DP88" s="214"/>
      <c r="DQ88" s="214"/>
      <c r="DR88" s="214"/>
      <c r="DS88" s="214"/>
      <c r="DT88" s="214"/>
      <c r="DU88" s="214"/>
      <c r="DV88" s="214"/>
      <c r="DW88" s="214"/>
      <c r="DX88" s="214"/>
      <c r="DY88" s="214"/>
      <c r="DZ88" s="214"/>
      <c r="EA88" s="214"/>
      <c r="EB88" s="214"/>
      <c r="EC88" s="214"/>
    </row>
    <row r="89" spans="1:133" s="66" customFormat="1" hidden="1" x14ac:dyDescent="0.2">
      <c r="A89" s="210"/>
      <c r="B89" s="209">
        <v>206</v>
      </c>
      <c r="C89" s="62" t="s">
        <v>218</v>
      </c>
      <c r="D89" s="63">
        <v>0</v>
      </c>
      <c r="E89" s="63">
        <v>0</v>
      </c>
      <c r="F89" s="63">
        <f t="shared" si="6"/>
        <v>0</v>
      </c>
      <c r="G89" s="63">
        <v>0</v>
      </c>
      <c r="H89" s="63">
        <v>0</v>
      </c>
      <c r="I89" s="63">
        <f t="shared" si="7"/>
        <v>0</v>
      </c>
      <c r="J89" s="63"/>
      <c r="K89" s="212"/>
      <c r="L89" s="211">
        <f t="shared" si="8"/>
        <v>0</v>
      </c>
      <c r="M89" s="211"/>
      <c r="N89" s="211">
        <f t="shared" si="9"/>
        <v>0</v>
      </c>
      <c r="O89" s="211">
        <f t="shared" si="10"/>
        <v>0</v>
      </c>
      <c r="P89" s="211">
        <f t="shared" si="11"/>
        <v>0</v>
      </c>
      <c r="Q89" s="213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4"/>
      <c r="DB89" s="214"/>
      <c r="DC89" s="214"/>
      <c r="DD89" s="214"/>
      <c r="DE89" s="214"/>
      <c r="DF89" s="214"/>
      <c r="DG89" s="214"/>
      <c r="DH89" s="214"/>
      <c r="DI89" s="214"/>
      <c r="DJ89" s="214"/>
      <c r="DK89" s="214"/>
      <c r="DL89" s="214"/>
      <c r="DM89" s="214"/>
      <c r="DN89" s="214"/>
      <c r="DO89" s="214"/>
      <c r="DP89" s="214"/>
      <c r="DQ89" s="214"/>
      <c r="DR89" s="214"/>
      <c r="DS89" s="214"/>
      <c r="DT89" s="214"/>
      <c r="DU89" s="214"/>
      <c r="DV89" s="214"/>
      <c r="DW89" s="214"/>
      <c r="DX89" s="214"/>
      <c r="DY89" s="214"/>
      <c r="DZ89" s="214"/>
      <c r="EA89" s="214"/>
      <c r="EB89" s="214"/>
      <c r="EC89" s="214"/>
    </row>
    <row r="90" spans="1:133" s="66" customFormat="1" hidden="1" x14ac:dyDescent="0.2">
      <c r="A90" s="210"/>
      <c r="B90" s="209">
        <v>209</v>
      </c>
      <c r="C90" s="62" t="s">
        <v>219</v>
      </c>
      <c r="D90" s="63">
        <v>0</v>
      </c>
      <c r="E90" s="63">
        <v>0</v>
      </c>
      <c r="F90" s="63">
        <f t="shared" si="6"/>
        <v>0</v>
      </c>
      <c r="G90" s="63">
        <v>0</v>
      </c>
      <c r="H90" s="63">
        <v>0</v>
      </c>
      <c r="I90" s="63">
        <f t="shared" si="7"/>
        <v>0</v>
      </c>
      <c r="J90" s="63"/>
      <c r="K90" s="212"/>
      <c r="L90" s="211">
        <f t="shared" si="8"/>
        <v>0</v>
      </c>
      <c r="M90" s="211"/>
      <c r="N90" s="211">
        <f t="shared" si="9"/>
        <v>0</v>
      </c>
      <c r="O90" s="211">
        <f t="shared" si="10"/>
        <v>0</v>
      </c>
      <c r="P90" s="211">
        <f t="shared" si="11"/>
        <v>0</v>
      </c>
      <c r="Q90" s="213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4"/>
      <c r="DB90" s="214"/>
      <c r="DC90" s="214"/>
      <c r="DD90" s="214"/>
      <c r="DE90" s="214"/>
      <c r="DF90" s="214"/>
      <c r="DG90" s="214"/>
      <c r="DH90" s="214"/>
      <c r="DI90" s="214"/>
      <c r="DJ90" s="214"/>
      <c r="DK90" s="214"/>
      <c r="DL90" s="214"/>
      <c r="DM90" s="214"/>
      <c r="DN90" s="214"/>
      <c r="DO90" s="214"/>
      <c r="DP90" s="214"/>
      <c r="DQ90" s="214"/>
      <c r="DR90" s="214"/>
      <c r="DS90" s="214"/>
      <c r="DT90" s="214"/>
      <c r="DU90" s="214"/>
      <c r="DV90" s="214"/>
      <c r="DW90" s="214"/>
      <c r="DX90" s="214"/>
      <c r="DY90" s="214"/>
      <c r="DZ90" s="214"/>
      <c r="EA90" s="214"/>
      <c r="EB90" s="214"/>
      <c r="EC90" s="214"/>
    </row>
    <row r="91" spans="1:133" s="66" customFormat="1" hidden="1" x14ac:dyDescent="0.2">
      <c r="A91" s="210"/>
      <c r="B91" s="209">
        <v>210</v>
      </c>
      <c r="C91" s="62" t="s">
        <v>220</v>
      </c>
      <c r="D91" s="63">
        <v>0</v>
      </c>
      <c r="E91" s="63">
        <v>0</v>
      </c>
      <c r="F91" s="63">
        <f t="shared" si="6"/>
        <v>0</v>
      </c>
      <c r="G91" s="63">
        <v>0</v>
      </c>
      <c r="H91" s="63">
        <v>0</v>
      </c>
      <c r="I91" s="63">
        <f t="shared" si="7"/>
        <v>0</v>
      </c>
      <c r="J91" s="63"/>
      <c r="K91" s="212"/>
      <c r="L91" s="211">
        <f t="shared" si="8"/>
        <v>0</v>
      </c>
      <c r="M91" s="211"/>
      <c r="N91" s="211">
        <f t="shared" si="9"/>
        <v>0</v>
      </c>
      <c r="O91" s="211">
        <f t="shared" si="10"/>
        <v>0</v>
      </c>
      <c r="P91" s="211">
        <f t="shared" si="11"/>
        <v>0</v>
      </c>
      <c r="Q91" s="213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4"/>
      <c r="DB91" s="214"/>
      <c r="DC91" s="214"/>
      <c r="DD91" s="214"/>
      <c r="DE91" s="214"/>
      <c r="DF91" s="214"/>
      <c r="DG91" s="214"/>
      <c r="DH91" s="214"/>
      <c r="DI91" s="214"/>
      <c r="DJ91" s="214"/>
      <c r="DK91" s="214"/>
      <c r="DL91" s="214"/>
      <c r="DM91" s="214"/>
      <c r="DN91" s="214"/>
      <c r="DO91" s="214"/>
      <c r="DP91" s="214"/>
      <c r="DQ91" s="214"/>
      <c r="DR91" s="214"/>
      <c r="DS91" s="214"/>
      <c r="DT91" s="214"/>
      <c r="DU91" s="214"/>
      <c r="DV91" s="214"/>
      <c r="DW91" s="214"/>
      <c r="DX91" s="214"/>
      <c r="DY91" s="214"/>
      <c r="DZ91" s="214"/>
      <c r="EA91" s="214"/>
      <c r="EB91" s="214"/>
      <c r="EC91" s="214"/>
    </row>
    <row r="92" spans="1:133" s="66" customFormat="1" hidden="1" x14ac:dyDescent="0.2">
      <c r="A92" s="210"/>
      <c r="B92" s="209">
        <v>211</v>
      </c>
      <c r="C92" s="62" t="s">
        <v>221</v>
      </c>
      <c r="D92" s="63">
        <v>0</v>
      </c>
      <c r="E92" s="63">
        <v>0</v>
      </c>
      <c r="F92" s="63">
        <f t="shared" si="6"/>
        <v>0</v>
      </c>
      <c r="G92" s="63">
        <v>0</v>
      </c>
      <c r="H92" s="63">
        <v>0</v>
      </c>
      <c r="I92" s="63">
        <f t="shared" si="7"/>
        <v>0</v>
      </c>
      <c r="J92" s="63"/>
      <c r="K92" s="212"/>
      <c r="L92" s="211">
        <f t="shared" si="8"/>
        <v>0</v>
      </c>
      <c r="M92" s="211"/>
      <c r="N92" s="211">
        <f t="shared" si="9"/>
        <v>0</v>
      </c>
      <c r="O92" s="211">
        <f t="shared" si="10"/>
        <v>0</v>
      </c>
      <c r="P92" s="211">
        <f t="shared" si="11"/>
        <v>0</v>
      </c>
      <c r="Q92" s="213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4"/>
      <c r="DB92" s="214"/>
      <c r="DC92" s="214"/>
      <c r="DD92" s="214"/>
      <c r="DE92" s="214"/>
      <c r="DF92" s="214"/>
      <c r="DG92" s="214"/>
      <c r="DH92" s="214"/>
      <c r="DI92" s="214"/>
      <c r="DJ92" s="214"/>
      <c r="DK92" s="214"/>
      <c r="DL92" s="214"/>
      <c r="DM92" s="214"/>
      <c r="DN92" s="214"/>
      <c r="DO92" s="214"/>
      <c r="DP92" s="214"/>
      <c r="DQ92" s="214"/>
      <c r="DR92" s="214"/>
      <c r="DS92" s="214"/>
      <c r="DT92" s="214"/>
      <c r="DU92" s="214"/>
      <c r="DV92" s="214"/>
      <c r="DW92" s="214"/>
      <c r="DX92" s="214"/>
      <c r="DY92" s="214"/>
      <c r="DZ92" s="214"/>
      <c r="EA92" s="214"/>
      <c r="EB92" s="214"/>
      <c r="EC92" s="214"/>
    </row>
    <row r="93" spans="1:133" s="66" customFormat="1" hidden="1" x14ac:dyDescent="0.2">
      <c r="A93" s="210"/>
      <c r="B93" s="209">
        <v>212</v>
      </c>
      <c r="C93" s="62" t="s">
        <v>222</v>
      </c>
      <c r="D93" s="63">
        <v>0</v>
      </c>
      <c r="E93" s="63">
        <v>0</v>
      </c>
      <c r="F93" s="63">
        <f t="shared" si="6"/>
        <v>0</v>
      </c>
      <c r="G93" s="63">
        <v>0</v>
      </c>
      <c r="H93" s="63">
        <v>0</v>
      </c>
      <c r="I93" s="63">
        <f t="shared" si="7"/>
        <v>0</v>
      </c>
      <c r="J93" s="63"/>
      <c r="K93" s="212"/>
      <c r="L93" s="211">
        <f t="shared" si="8"/>
        <v>0</v>
      </c>
      <c r="M93" s="211"/>
      <c r="N93" s="211">
        <f t="shared" si="9"/>
        <v>0</v>
      </c>
      <c r="O93" s="211">
        <f t="shared" si="10"/>
        <v>0</v>
      </c>
      <c r="P93" s="211">
        <f t="shared" si="11"/>
        <v>0</v>
      </c>
      <c r="Q93" s="213"/>
      <c r="R93" s="214"/>
      <c r="S93" s="214"/>
      <c r="T93" s="214"/>
      <c r="U93" s="214"/>
      <c r="V93" s="214"/>
      <c r="W93" s="214"/>
      <c r="X93" s="214"/>
      <c r="Y93" s="214"/>
      <c r="Z93" s="214"/>
      <c r="AA93" s="214"/>
      <c r="AB93" s="214"/>
      <c r="AC93" s="214"/>
      <c r="AD93" s="214"/>
      <c r="AE93" s="214"/>
      <c r="AF93" s="214"/>
      <c r="AG93" s="214"/>
      <c r="AH93" s="214"/>
      <c r="AI93" s="214"/>
      <c r="AJ93" s="214"/>
      <c r="AK93" s="214"/>
      <c r="AL93" s="214"/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  <c r="BI93" s="214"/>
      <c r="BJ93" s="214"/>
      <c r="BK93" s="214"/>
      <c r="BL93" s="214"/>
      <c r="BM93" s="214"/>
      <c r="BN93" s="214"/>
      <c r="BO93" s="214"/>
      <c r="BP93" s="214"/>
      <c r="BQ93" s="214"/>
      <c r="BR93" s="214"/>
      <c r="BS93" s="214"/>
      <c r="BT93" s="214"/>
      <c r="BU93" s="214"/>
      <c r="BV93" s="214"/>
      <c r="BW93" s="214"/>
      <c r="BX93" s="214"/>
      <c r="BY93" s="214"/>
      <c r="BZ93" s="214"/>
      <c r="CA93" s="214"/>
      <c r="CB93" s="214"/>
      <c r="CC93" s="214"/>
      <c r="CD93" s="214"/>
      <c r="CE93" s="214"/>
      <c r="CF93" s="214"/>
      <c r="CG93" s="214"/>
      <c r="CH93" s="214"/>
      <c r="CI93" s="214"/>
      <c r="CJ93" s="214"/>
      <c r="CK93" s="214"/>
      <c r="CL93" s="214"/>
      <c r="CM93" s="214"/>
      <c r="CN93" s="214"/>
      <c r="CO93" s="214"/>
      <c r="CP93" s="214"/>
      <c r="CQ93" s="214"/>
      <c r="CR93" s="214"/>
      <c r="CS93" s="214"/>
      <c r="CT93" s="214"/>
      <c r="CU93" s="214"/>
      <c r="CV93" s="214"/>
      <c r="CW93" s="214"/>
      <c r="CX93" s="214"/>
      <c r="CY93" s="214"/>
      <c r="CZ93" s="214"/>
      <c r="DA93" s="214"/>
      <c r="DB93" s="214"/>
      <c r="DC93" s="214"/>
      <c r="DD93" s="214"/>
      <c r="DE93" s="214"/>
      <c r="DF93" s="214"/>
      <c r="DG93" s="214"/>
      <c r="DH93" s="214"/>
      <c r="DI93" s="214"/>
      <c r="DJ93" s="214"/>
      <c r="DK93" s="214"/>
      <c r="DL93" s="214"/>
      <c r="DM93" s="214"/>
      <c r="DN93" s="214"/>
      <c r="DO93" s="214"/>
      <c r="DP93" s="214"/>
      <c r="DQ93" s="214"/>
      <c r="DR93" s="214"/>
      <c r="DS93" s="214"/>
      <c r="DT93" s="214"/>
      <c r="DU93" s="214"/>
      <c r="DV93" s="214"/>
      <c r="DW93" s="214"/>
      <c r="DX93" s="214"/>
      <c r="DY93" s="214"/>
      <c r="DZ93" s="214"/>
      <c r="EA93" s="214"/>
      <c r="EB93" s="214"/>
      <c r="EC93" s="214"/>
    </row>
    <row r="94" spans="1:133" s="66" customFormat="1" hidden="1" x14ac:dyDescent="0.2">
      <c r="A94" s="210"/>
      <c r="B94" s="209">
        <v>213</v>
      </c>
      <c r="C94" s="62" t="s">
        <v>223</v>
      </c>
      <c r="D94" s="63">
        <v>0</v>
      </c>
      <c r="E94" s="63">
        <v>0</v>
      </c>
      <c r="F94" s="63">
        <f t="shared" si="6"/>
        <v>0</v>
      </c>
      <c r="G94" s="63">
        <v>0</v>
      </c>
      <c r="H94" s="63">
        <v>0</v>
      </c>
      <c r="I94" s="63">
        <f t="shared" si="7"/>
        <v>0</v>
      </c>
      <c r="J94" s="63"/>
      <c r="K94" s="212"/>
      <c r="L94" s="211">
        <f t="shared" si="8"/>
        <v>0</v>
      </c>
      <c r="M94" s="211"/>
      <c r="N94" s="211">
        <f t="shared" si="9"/>
        <v>0</v>
      </c>
      <c r="O94" s="211">
        <f t="shared" si="10"/>
        <v>0</v>
      </c>
      <c r="P94" s="211">
        <f t="shared" si="11"/>
        <v>0</v>
      </c>
      <c r="Q94" s="213"/>
      <c r="R94" s="214"/>
      <c r="S94" s="214"/>
      <c r="T94" s="214"/>
      <c r="U94" s="214"/>
      <c r="V94" s="214"/>
      <c r="W94" s="214"/>
      <c r="X94" s="214"/>
      <c r="Y94" s="214"/>
      <c r="Z94" s="214"/>
      <c r="AA94" s="214"/>
      <c r="AB94" s="214"/>
      <c r="AC94" s="214"/>
      <c r="AD94" s="214"/>
      <c r="AE94" s="214"/>
      <c r="AF94" s="214"/>
      <c r="AG94" s="214"/>
      <c r="AH94" s="214"/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  <c r="BI94" s="214"/>
      <c r="BJ94" s="214"/>
      <c r="BK94" s="214"/>
      <c r="BL94" s="214"/>
      <c r="BM94" s="214"/>
      <c r="BN94" s="214"/>
      <c r="BO94" s="214"/>
      <c r="BP94" s="214"/>
      <c r="BQ94" s="214"/>
      <c r="BR94" s="214"/>
      <c r="BS94" s="214"/>
      <c r="BT94" s="214"/>
      <c r="BU94" s="214"/>
      <c r="BV94" s="214"/>
      <c r="BW94" s="214"/>
      <c r="BX94" s="214"/>
      <c r="BY94" s="214"/>
      <c r="BZ94" s="214"/>
      <c r="CA94" s="214"/>
      <c r="CB94" s="214"/>
      <c r="CC94" s="214"/>
      <c r="CD94" s="214"/>
      <c r="CE94" s="214"/>
      <c r="CF94" s="214"/>
      <c r="CG94" s="214"/>
      <c r="CH94" s="214"/>
      <c r="CI94" s="214"/>
      <c r="CJ94" s="214"/>
      <c r="CK94" s="214"/>
      <c r="CL94" s="214"/>
      <c r="CM94" s="214"/>
      <c r="CN94" s="214"/>
      <c r="CO94" s="214"/>
      <c r="CP94" s="214"/>
      <c r="CQ94" s="214"/>
      <c r="CR94" s="214"/>
      <c r="CS94" s="214"/>
      <c r="CT94" s="214"/>
      <c r="CU94" s="214"/>
      <c r="CV94" s="214"/>
      <c r="CW94" s="214"/>
      <c r="CX94" s="214"/>
      <c r="CY94" s="214"/>
      <c r="CZ94" s="214"/>
      <c r="DA94" s="214"/>
      <c r="DB94" s="214"/>
      <c r="DC94" s="214"/>
      <c r="DD94" s="214"/>
      <c r="DE94" s="214"/>
      <c r="DF94" s="214"/>
      <c r="DG94" s="214"/>
      <c r="DH94" s="214"/>
      <c r="DI94" s="214"/>
      <c r="DJ94" s="214"/>
      <c r="DK94" s="214"/>
      <c r="DL94" s="214"/>
      <c r="DM94" s="214"/>
      <c r="DN94" s="214"/>
      <c r="DO94" s="214"/>
      <c r="DP94" s="214"/>
      <c r="DQ94" s="214"/>
      <c r="DR94" s="214"/>
      <c r="DS94" s="214"/>
      <c r="DT94" s="214"/>
      <c r="DU94" s="214"/>
      <c r="DV94" s="214"/>
      <c r="DW94" s="214"/>
      <c r="DX94" s="214"/>
      <c r="DY94" s="214"/>
      <c r="DZ94" s="214"/>
      <c r="EA94" s="214"/>
      <c r="EB94" s="214"/>
      <c r="EC94" s="214"/>
    </row>
    <row r="95" spans="1:133" s="66" customFormat="1" hidden="1" x14ac:dyDescent="0.2">
      <c r="A95" s="210"/>
      <c r="B95" s="209">
        <v>215</v>
      </c>
      <c r="C95" s="62" t="s">
        <v>224</v>
      </c>
      <c r="D95" s="63">
        <v>0</v>
      </c>
      <c r="E95" s="63">
        <v>0</v>
      </c>
      <c r="F95" s="63">
        <f t="shared" si="6"/>
        <v>0</v>
      </c>
      <c r="G95" s="63">
        <v>0</v>
      </c>
      <c r="H95" s="63">
        <v>0</v>
      </c>
      <c r="I95" s="63">
        <f t="shared" si="7"/>
        <v>0</v>
      </c>
      <c r="J95" s="63"/>
      <c r="K95" s="212"/>
      <c r="L95" s="211">
        <f t="shared" si="8"/>
        <v>0</v>
      </c>
      <c r="M95" s="211"/>
      <c r="N95" s="211">
        <f t="shared" si="9"/>
        <v>0</v>
      </c>
      <c r="O95" s="211">
        <f t="shared" si="10"/>
        <v>0</v>
      </c>
      <c r="P95" s="211">
        <f t="shared" si="11"/>
        <v>0</v>
      </c>
      <c r="Q95" s="213"/>
      <c r="R95" s="214"/>
      <c r="S95" s="214"/>
      <c r="T95" s="214"/>
      <c r="U95" s="214"/>
      <c r="V95" s="214"/>
      <c r="W95" s="214"/>
      <c r="X95" s="214"/>
      <c r="Y95" s="214"/>
      <c r="Z95" s="214"/>
      <c r="AA95" s="214"/>
      <c r="AB95" s="214"/>
      <c r="AC95" s="214"/>
      <c r="AD95" s="214"/>
      <c r="AE95" s="214"/>
      <c r="AF95" s="214"/>
      <c r="AG95" s="214"/>
      <c r="AH95" s="214"/>
      <c r="AI95" s="214"/>
      <c r="AJ95" s="214"/>
      <c r="AK95" s="214"/>
      <c r="AL95" s="214"/>
      <c r="AM95" s="214"/>
      <c r="AN95" s="214"/>
      <c r="AO95" s="214"/>
      <c r="AP95" s="214"/>
      <c r="AQ95" s="214"/>
      <c r="AR95" s="214"/>
      <c r="AS95" s="214"/>
      <c r="AT95" s="214"/>
      <c r="AU95" s="214"/>
      <c r="AV95" s="214"/>
      <c r="AW95" s="214"/>
      <c r="AX95" s="214"/>
      <c r="AY95" s="214"/>
      <c r="AZ95" s="214"/>
      <c r="BA95" s="214"/>
      <c r="BB95" s="214"/>
      <c r="BC95" s="214"/>
      <c r="BD95" s="214"/>
      <c r="BE95" s="214"/>
      <c r="BF95" s="214"/>
      <c r="BG95" s="214"/>
      <c r="BH95" s="214"/>
      <c r="BI95" s="214"/>
      <c r="BJ95" s="214"/>
      <c r="BK95" s="214"/>
      <c r="BL95" s="214"/>
      <c r="BM95" s="214"/>
      <c r="BN95" s="214"/>
      <c r="BO95" s="214"/>
      <c r="BP95" s="214"/>
      <c r="BQ95" s="214"/>
      <c r="BR95" s="214"/>
      <c r="BS95" s="214"/>
      <c r="BT95" s="214"/>
      <c r="BU95" s="214"/>
      <c r="BV95" s="214"/>
      <c r="BW95" s="214"/>
      <c r="BX95" s="214"/>
      <c r="BY95" s="214"/>
      <c r="BZ95" s="214"/>
      <c r="CA95" s="214"/>
      <c r="CB95" s="214"/>
      <c r="CC95" s="214"/>
      <c r="CD95" s="214"/>
      <c r="CE95" s="214"/>
      <c r="CF95" s="214"/>
      <c r="CG95" s="214"/>
      <c r="CH95" s="214"/>
      <c r="CI95" s="214"/>
      <c r="CJ95" s="214"/>
      <c r="CK95" s="214"/>
      <c r="CL95" s="214"/>
      <c r="CM95" s="214"/>
      <c r="CN95" s="214"/>
      <c r="CO95" s="214"/>
      <c r="CP95" s="214"/>
      <c r="CQ95" s="214"/>
      <c r="CR95" s="214"/>
      <c r="CS95" s="214"/>
      <c r="CT95" s="214"/>
      <c r="CU95" s="214"/>
      <c r="CV95" s="214"/>
      <c r="CW95" s="214"/>
      <c r="CX95" s="214"/>
      <c r="CY95" s="214"/>
      <c r="CZ95" s="214"/>
      <c r="DA95" s="214"/>
      <c r="DB95" s="214"/>
      <c r="DC95" s="214"/>
      <c r="DD95" s="214"/>
      <c r="DE95" s="214"/>
      <c r="DF95" s="214"/>
      <c r="DG95" s="214"/>
      <c r="DH95" s="214"/>
      <c r="DI95" s="214"/>
      <c r="DJ95" s="214"/>
      <c r="DK95" s="214"/>
      <c r="DL95" s="214"/>
      <c r="DM95" s="214"/>
      <c r="DN95" s="214"/>
      <c r="DO95" s="214"/>
      <c r="DP95" s="214"/>
      <c r="DQ95" s="214"/>
      <c r="DR95" s="214"/>
      <c r="DS95" s="214"/>
      <c r="DT95" s="214"/>
      <c r="DU95" s="214"/>
      <c r="DV95" s="214"/>
      <c r="DW95" s="214"/>
      <c r="DX95" s="214"/>
      <c r="DY95" s="214"/>
      <c r="DZ95" s="214"/>
      <c r="EA95" s="214"/>
      <c r="EB95" s="214"/>
      <c r="EC95" s="214"/>
    </row>
    <row r="96" spans="1:133" s="66" customFormat="1" hidden="1" x14ac:dyDescent="0.2">
      <c r="A96" s="210"/>
      <c r="B96" s="209">
        <v>217</v>
      </c>
      <c r="C96" s="62" t="s">
        <v>225</v>
      </c>
      <c r="D96" s="63">
        <v>0</v>
      </c>
      <c r="E96" s="63">
        <v>0</v>
      </c>
      <c r="F96" s="63">
        <f t="shared" si="6"/>
        <v>0</v>
      </c>
      <c r="G96" s="63">
        <v>0</v>
      </c>
      <c r="H96" s="63">
        <v>0</v>
      </c>
      <c r="I96" s="63">
        <f t="shared" si="7"/>
        <v>0</v>
      </c>
      <c r="J96" s="63"/>
      <c r="K96" s="212"/>
      <c r="L96" s="211">
        <f t="shared" si="8"/>
        <v>0</v>
      </c>
      <c r="M96" s="211"/>
      <c r="N96" s="211">
        <f t="shared" si="9"/>
        <v>0</v>
      </c>
      <c r="O96" s="211">
        <f t="shared" si="10"/>
        <v>0</v>
      </c>
      <c r="P96" s="211">
        <f t="shared" si="11"/>
        <v>0</v>
      </c>
      <c r="Q96" s="213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  <c r="CA96" s="214"/>
      <c r="CB96" s="214"/>
      <c r="CC96" s="214"/>
      <c r="CD96" s="214"/>
      <c r="CE96" s="214"/>
      <c r="CF96" s="214"/>
      <c r="CG96" s="214"/>
      <c r="CH96" s="214"/>
      <c r="CI96" s="214"/>
      <c r="CJ96" s="214"/>
      <c r="CK96" s="214"/>
      <c r="CL96" s="214"/>
      <c r="CM96" s="214"/>
      <c r="CN96" s="214"/>
      <c r="CO96" s="214"/>
      <c r="CP96" s="214"/>
      <c r="CQ96" s="214"/>
      <c r="CR96" s="214"/>
      <c r="CS96" s="214"/>
      <c r="CT96" s="214"/>
      <c r="CU96" s="214"/>
      <c r="CV96" s="214"/>
      <c r="CW96" s="214"/>
      <c r="CX96" s="214"/>
      <c r="CY96" s="214"/>
      <c r="CZ96" s="214"/>
      <c r="DA96" s="214"/>
      <c r="DB96" s="214"/>
      <c r="DC96" s="214"/>
      <c r="DD96" s="214"/>
      <c r="DE96" s="214"/>
      <c r="DF96" s="214"/>
      <c r="DG96" s="214"/>
      <c r="DH96" s="214"/>
      <c r="DI96" s="214"/>
      <c r="DJ96" s="214"/>
      <c r="DK96" s="214"/>
      <c r="DL96" s="214"/>
      <c r="DM96" s="214"/>
      <c r="DN96" s="214"/>
      <c r="DO96" s="214"/>
      <c r="DP96" s="214"/>
      <c r="DQ96" s="214"/>
      <c r="DR96" s="214"/>
      <c r="DS96" s="214"/>
      <c r="DT96" s="214"/>
      <c r="DU96" s="214"/>
      <c r="DV96" s="214"/>
      <c r="DW96" s="214"/>
      <c r="DX96" s="214"/>
      <c r="DY96" s="214"/>
      <c r="DZ96" s="214"/>
      <c r="EA96" s="214"/>
      <c r="EB96" s="214"/>
      <c r="EC96" s="214"/>
    </row>
    <row r="97" spans="1:133" s="66" customFormat="1" hidden="1" x14ac:dyDescent="0.2">
      <c r="A97" s="210"/>
      <c r="B97" s="209">
        <v>218</v>
      </c>
      <c r="C97" s="62" t="s">
        <v>226</v>
      </c>
      <c r="D97" s="63">
        <v>0</v>
      </c>
      <c r="E97" s="63">
        <v>0</v>
      </c>
      <c r="F97" s="63">
        <f t="shared" si="6"/>
        <v>0</v>
      </c>
      <c r="G97" s="63">
        <v>0</v>
      </c>
      <c r="H97" s="63">
        <v>0</v>
      </c>
      <c r="I97" s="63">
        <f t="shared" si="7"/>
        <v>0</v>
      </c>
      <c r="J97" s="63"/>
      <c r="K97" s="212"/>
      <c r="L97" s="211">
        <f t="shared" si="8"/>
        <v>0</v>
      </c>
      <c r="M97" s="211"/>
      <c r="N97" s="211">
        <f t="shared" si="9"/>
        <v>0</v>
      </c>
      <c r="O97" s="211">
        <f t="shared" si="10"/>
        <v>0</v>
      </c>
      <c r="P97" s="211">
        <f t="shared" si="11"/>
        <v>0</v>
      </c>
      <c r="Q97" s="213"/>
      <c r="R97" s="214"/>
      <c r="S97" s="214"/>
      <c r="T97" s="214"/>
      <c r="U97" s="214"/>
      <c r="V97" s="214"/>
      <c r="W97" s="214"/>
      <c r="X97" s="214"/>
      <c r="Y97" s="214"/>
      <c r="Z97" s="214"/>
      <c r="AA97" s="214"/>
      <c r="AB97" s="214"/>
      <c r="AC97" s="214"/>
      <c r="AD97" s="214"/>
      <c r="AE97" s="214"/>
      <c r="AF97" s="214"/>
      <c r="AG97" s="214"/>
      <c r="AH97" s="214"/>
      <c r="AI97" s="214"/>
      <c r="AJ97" s="214"/>
      <c r="AK97" s="214"/>
      <c r="AL97" s="214"/>
      <c r="AM97" s="214"/>
      <c r="AN97" s="214"/>
      <c r="AO97" s="214"/>
      <c r="AP97" s="214"/>
      <c r="AQ97" s="214"/>
      <c r="AR97" s="214"/>
      <c r="AS97" s="214"/>
      <c r="AT97" s="214"/>
      <c r="AU97" s="214"/>
      <c r="AV97" s="214"/>
      <c r="AW97" s="214"/>
      <c r="AX97" s="214"/>
      <c r="AY97" s="214"/>
      <c r="AZ97" s="214"/>
      <c r="BA97" s="214"/>
      <c r="BB97" s="214"/>
      <c r="BC97" s="214"/>
      <c r="BD97" s="214"/>
      <c r="BE97" s="214"/>
      <c r="BF97" s="214"/>
      <c r="BG97" s="214"/>
      <c r="BH97" s="214"/>
      <c r="BI97" s="214"/>
      <c r="BJ97" s="214"/>
      <c r="BK97" s="214"/>
      <c r="BL97" s="214"/>
      <c r="BM97" s="214"/>
      <c r="BN97" s="214"/>
      <c r="BO97" s="214"/>
      <c r="BP97" s="214"/>
      <c r="BQ97" s="214"/>
      <c r="BR97" s="214"/>
      <c r="BS97" s="214"/>
      <c r="BT97" s="214"/>
      <c r="BU97" s="214"/>
      <c r="BV97" s="214"/>
      <c r="BW97" s="214"/>
      <c r="BX97" s="214"/>
      <c r="BY97" s="214"/>
      <c r="BZ97" s="214"/>
      <c r="CA97" s="214"/>
      <c r="CB97" s="214"/>
      <c r="CC97" s="214"/>
      <c r="CD97" s="214"/>
      <c r="CE97" s="214"/>
      <c r="CF97" s="214"/>
      <c r="CG97" s="214"/>
      <c r="CH97" s="214"/>
      <c r="CI97" s="214"/>
      <c r="CJ97" s="214"/>
      <c r="CK97" s="214"/>
      <c r="CL97" s="214"/>
      <c r="CM97" s="214"/>
      <c r="CN97" s="214"/>
      <c r="CO97" s="214"/>
      <c r="CP97" s="214"/>
      <c r="CQ97" s="214"/>
      <c r="CR97" s="214"/>
      <c r="CS97" s="214"/>
      <c r="CT97" s="214"/>
      <c r="CU97" s="214"/>
      <c r="CV97" s="214"/>
      <c r="CW97" s="214"/>
      <c r="CX97" s="214"/>
      <c r="CY97" s="214"/>
      <c r="CZ97" s="214"/>
      <c r="DA97" s="214"/>
      <c r="DB97" s="214"/>
      <c r="DC97" s="214"/>
      <c r="DD97" s="214"/>
      <c r="DE97" s="214"/>
      <c r="DF97" s="214"/>
      <c r="DG97" s="214"/>
      <c r="DH97" s="214"/>
      <c r="DI97" s="214"/>
      <c r="DJ97" s="214"/>
      <c r="DK97" s="214"/>
      <c r="DL97" s="214"/>
      <c r="DM97" s="214"/>
      <c r="DN97" s="214"/>
      <c r="DO97" s="214"/>
      <c r="DP97" s="214"/>
      <c r="DQ97" s="214"/>
      <c r="DR97" s="214"/>
      <c r="DS97" s="214"/>
      <c r="DT97" s="214"/>
      <c r="DU97" s="214"/>
      <c r="DV97" s="214"/>
      <c r="DW97" s="214"/>
      <c r="DX97" s="214"/>
      <c r="DY97" s="214"/>
      <c r="DZ97" s="214"/>
      <c r="EA97" s="214"/>
      <c r="EB97" s="214"/>
      <c r="EC97" s="214"/>
    </row>
    <row r="98" spans="1:133" s="66" customFormat="1" hidden="1" x14ac:dyDescent="0.2">
      <c r="A98" s="210"/>
      <c r="B98" s="209">
        <v>219</v>
      </c>
      <c r="C98" s="62" t="s">
        <v>227</v>
      </c>
      <c r="D98" s="63">
        <v>0</v>
      </c>
      <c r="E98" s="63">
        <v>0</v>
      </c>
      <c r="F98" s="63">
        <f t="shared" si="6"/>
        <v>0</v>
      </c>
      <c r="G98" s="63">
        <v>0</v>
      </c>
      <c r="H98" s="63">
        <v>0</v>
      </c>
      <c r="I98" s="63">
        <f t="shared" si="7"/>
        <v>0</v>
      </c>
      <c r="J98" s="63"/>
      <c r="K98" s="212"/>
      <c r="L98" s="211">
        <f t="shared" si="8"/>
        <v>0</v>
      </c>
      <c r="M98" s="211"/>
      <c r="N98" s="211">
        <f t="shared" si="9"/>
        <v>0</v>
      </c>
      <c r="O98" s="211">
        <f t="shared" si="10"/>
        <v>0</v>
      </c>
      <c r="P98" s="211">
        <f t="shared" si="11"/>
        <v>0</v>
      </c>
      <c r="Q98" s="213"/>
      <c r="R98" s="214"/>
      <c r="S98" s="214"/>
      <c r="T98" s="214"/>
      <c r="U98" s="214"/>
      <c r="V98" s="214"/>
      <c r="W98" s="214"/>
      <c r="X98" s="214"/>
      <c r="Y98" s="214"/>
      <c r="Z98" s="214"/>
      <c r="AA98" s="214"/>
      <c r="AB98" s="214"/>
      <c r="AC98" s="214"/>
      <c r="AD98" s="214"/>
      <c r="AE98" s="214"/>
      <c r="AF98" s="214"/>
      <c r="AG98" s="214"/>
      <c r="AH98" s="214"/>
      <c r="AI98" s="214"/>
      <c r="AJ98" s="214"/>
      <c r="AK98" s="214"/>
      <c r="AL98" s="214"/>
      <c r="AM98" s="214"/>
      <c r="AN98" s="214"/>
      <c r="AO98" s="214"/>
      <c r="AP98" s="214"/>
      <c r="AQ98" s="214"/>
      <c r="AR98" s="214"/>
      <c r="AS98" s="214"/>
      <c r="AT98" s="214"/>
      <c r="AU98" s="214"/>
      <c r="AV98" s="214"/>
      <c r="AW98" s="214"/>
      <c r="AX98" s="214"/>
      <c r="AY98" s="214"/>
      <c r="AZ98" s="214"/>
      <c r="BA98" s="214"/>
      <c r="BB98" s="214"/>
      <c r="BC98" s="214"/>
      <c r="BD98" s="214"/>
      <c r="BE98" s="214"/>
      <c r="BF98" s="214"/>
      <c r="BG98" s="214"/>
      <c r="BH98" s="214"/>
      <c r="BI98" s="214"/>
      <c r="BJ98" s="214"/>
      <c r="BK98" s="214"/>
      <c r="BL98" s="214"/>
      <c r="BM98" s="214"/>
      <c r="BN98" s="214"/>
      <c r="BO98" s="214"/>
      <c r="BP98" s="214"/>
      <c r="BQ98" s="214"/>
      <c r="BR98" s="214"/>
      <c r="BS98" s="214"/>
      <c r="BT98" s="214"/>
      <c r="BU98" s="214"/>
      <c r="BV98" s="214"/>
      <c r="BW98" s="214"/>
      <c r="BX98" s="214"/>
      <c r="BY98" s="214"/>
      <c r="BZ98" s="214"/>
      <c r="CA98" s="214"/>
      <c r="CB98" s="214"/>
      <c r="CC98" s="214"/>
      <c r="CD98" s="214"/>
      <c r="CE98" s="214"/>
      <c r="CF98" s="214"/>
      <c r="CG98" s="214"/>
      <c r="CH98" s="214"/>
      <c r="CI98" s="214"/>
      <c r="CJ98" s="214"/>
      <c r="CK98" s="214"/>
      <c r="CL98" s="214"/>
      <c r="CM98" s="214"/>
      <c r="CN98" s="214"/>
      <c r="CO98" s="214"/>
      <c r="CP98" s="214"/>
      <c r="CQ98" s="214"/>
      <c r="CR98" s="214"/>
      <c r="CS98" s="214"/>
      <c r="CT98" s="214"/>
      <c r="CU98" s="214"/>
      <c r="CV98" s="214"/>
      <c r="CW98" s="214"/>
      <c r="CX98" s="214"/>
      <c r="CY98" s="214"/>
      <c r="CZ98" s="214"/>
      <c r="DA98" s="214"/>
      <c r="DB98" s="214"/>
      <c r="DC98" s="214"/>
      <c r="DD98" s="214"/>
      <c r="DE98" s="214"/>
      <c r="DF98" s="214"/>
      <c r="DG98" s="214"/>
      <c r="DH98" s="214"/>
      <c r="DI98" s="214"/>
      <c r="DJ98" s="214"/>
      <c r="DK98" s="214"/>
      <c r="DL98" s="214"/>
      <c r="DM98" s="214"/>
      <c r="DN98" s="214"/>
      <c r="DO98" s="214"/>
      <c r="DP98" s="214"/>
      <c r="DQ98" s="214"/>
      <c r="DR98" s="214"/>
      <c r="DS98" s="214"/>
      <c r="DT98" s="214"/>
      <c r="DU98" s="214"/>
      <c r="DV98" s="214"/>
      <c r="DW98" s="214"/>
      <c r="DX98" s="214"/>
      <c r="DY98" s="214"/>
      <c r="DZ98" s="214"/>
      <c r="EA98" s="214"/>
      <c r="EB98" s="214"/>
      <c r="EC98" s="214"/>
    </row>
    <row r="99" spans="1:133" s="66" customFormat="1" hidden="1" x14ac:dyDescent="0.2">
      <c r="A99" s="210"/>
      <c r="B99" s="209">
        <v>220</v>
      </c>
      <c r="C99" s="62" t="s">
        <v>228</v>
      </c>
      <c r="D99" s="63">
        <v>0</v>
      </c>
      <c r="E99" s="63">
        <v>0</v>
      </c>
      <c r="F99" s="63">
        <f t="shared" si="6"/>
        <v>0</v>
      </c>
      <c r="G99" s="63">
        <v>0</v>
      </c>
      <c r="H99" s="63">
        <v>0</v>
      </c>
      <c r="I99" s="63">
        <f t="shared" si="7"/>
        <v>0</v>
      </c>
      <c r="J99" s="63"/>
      <c r="K99" s="212"/>
      <c r="L99" s="211">
        <f t="shared" si="8"/>
        <v>0</v>
      </c>
      <c r="M99" s="211"/>
      <c r="N99" s="211">
        <f t="shared" si="9"/>
        <v>0</v>
      </c>
      <c r="O99" s="211">
        <f t="shared" si="10"/>
        <v>0</v>
      </c>
      <c r="P99" s="211">
        <f t="shared" si="11"/>
        <v>0</v>
      </c>
      <c r="Q99" s="213"/>
      <c r="R99" s="214"/>
      <c r="S99" s="214"/>
      <c r="T99" s="214"/>
      <c r="U99" s="214"/>
      <c r="V99" s="214"/>
      <c r="W99" s="214"/>
      <c r="X99" s="214"/>
      <c r="Y99" s="214"/>
      <c r="Z99" s="214"/>
      <c r="AA99" s="214"/>
      <c r="AB99" s="214"/>
      <c r="AC99" s="214"/>
      <c r="AD99" s="214"/>
      <c r="AE99" s="214"/>
      <c r="AF99" s="214"/>
      <c r="AG99" s="214"/>
      <c r="AH99" s="214"/>
      <c r="AI99" s="214"/>
      <c r="AJ99" s="214"/>
      <c r="AK99" s="214"/>
      <c r="AL99" s="214"/>
      <c r="AM99" s="214"/>
      <c r="AN99" s="214"/>
      <c r="AO99" s="214"/>
      <c r="AP99" s="214"/>
      <c r="AQ99" s="214"/>
      <c r="AR99" s="214"/>
      <c r="AS99" s="214"/>
      <c r="AT99" s="214"/>
      <c r="AU99" s="214"/>
      <c r="AV99" s="214"/>
      <c r="AW99" s="214"/>
      <c r="AX99" s="214"/>
      <c r="AY99" s="214"/>
      <c r="AZ99" s="214"/>
      <c r="BA99" s="214"/>
      <c r="BB99" s="214"/>
      <c r="BC99" s="214"/>
      <c r="BD99" s="214"/>
      <c r="BE99" s="214"/>
      <c r="BF99" s="214"/>
      <c r="BG99" s="214"/>
      <c r="BH99" s="214"/>
      <c r="BI99" s="214"/>
      <c r="BJ99" s="214"/>
      <c r="BK99" s="214"/>
      <c r="BL99" s="214"/>
      <c r="BM99" s="214"/>
      <c r="BN99" s="214"/>
      <c r="BO99" s="214"/>
      <c r="BP99" s="214"/>
      <c r="BQ99" s="214"/>
      <c r="BR99" s="214"/>
      <c r="BS99" s="214"/>
      <c r="BT99" s="214"/>
      <c r="BU99" s="214"/>
      <c r="BV99" s="214"/>
      <c r="BW99" s="214"/>
      <c r="BX99" s="214"/>
      <c r="BY99" s="214"/>
      <c r="BZ99" s="214"/>
      <c r="CA99" s="214"/>
      <c r="CB99" s="214"/>
      <c r="CC99" s="214"/>
      <c r="CD99" s="214"/>
      <c r="CE99" s="214"/>
      <c r="CF99" s="214"/>
      <c r="CG99" s="214"/>
      <c r="CH99" s="214"/>
      <c r="CI99" s="214"/>
      <c r="CJ99" s="214"/>
      <c r="CK99" s="214"/>
      <c r="CL99" s="214"/>
      <c r="CM99" s="214"/>
      <c r="CN99" s="214"/>
      <c r="CO99" s="214"/>
      <c r="CP99" s="214"/>
      <c r="CQ99" s="214"/>
      <c r="CR99" s="214"/>
      <c r="CS99" s="214"/>
      <c r="CT99" s="214"/>
      <c r="CU99" s="214"/>
      <c r="CV99" s="214"/>
      <c r="CW99" s="214"/>
      <c r="CX99" s="214"/>
      <c r="CY99" s="214"/>
      <c r="CZ99" s="214"/>
      <c r="DA99" s="214"/>
      <c r="DB99" s="214"/>
      <c r="DC99" s="214"/>
      <c r="DD99" s="214"/>
      <c r="DE99" s="214"/>
      <c r="DF99" s="214"/>
      <c r="DG99" s="214"/>
      <c r="DH99" s="214"/>
      <c r="DI99" s="214"/>
      <c r="DJ99" s="214"/>
      <c r="DK99" s="214"/>
      <c r="DL99" s="214"/>
      <c r="DM99" s="214"/>
      <c r="DN99" s="214"/>
      <c r="DO99" s="214"/>
      <c r="DP99" s="214"/>
      <c r="DQ99" s="214"/>
      <c r="DR99" s="214"/>
      <c r="DS99" s="214"/>
      <c r="DT99" s="214"/>
      <c r="DU99" s="214"/>
      <c r="DV99" s="214"/>
      <c r="DW99" s="214"/>
      <c r="DX99" s="214"/>
      <c r="DY99" s="214"/>
      <c r="DZ99" s="214"/>
      <c r="EA99" s="214"/>
      <c r="EB99" s="214"/>
      <c r="EC99" s="214"/>
    </row>
    <row r="100" spans="1:133" s="66" customFormat="1" hidden="1" x14ac:dyDescent="0.2">
      <c r="A100" s="210"/>
      <c r="B100" s="209">
        <v>221</v>
      </c>
      <c r="C100" s="62" t="s">
        <v>229</v>
      </c>
      <c r="D100" s="63">
        <v>0</v>
      </c>
      <c r="E100" s="63">
        <v>0</v>
      </c>
      <c r="F100" s="63">
        <f t="shared" si="6"/>
        <v>0</v>
      </c>
      <c r="G100" s="63">
        <v>0</v>
      </c>
      <c r="H100" s="63">
        <v>0</v>
      </c>
      <c r="I100" s="63">
        <f t="shared" si="7"/>
        <v>0</v>
      </c>
      <c r="J100" s="63"/>
      <c r="K100" s="212"/>
      <c r="L100" s="211">
        <f t="shared" si="8"/>
        <v>0</v>
      </c>
      <c r="M100" s="211"/>
      <c r="N100" s="211">
        <f t="shared" si="9"/>
        <v>0</v>
      </c>
      <c r="O100" s="211">
        <f t="shared" si="10"/>
        <v>0</v>
      </c>
      <c r="P100" s="211">
        <f t="shared" si="11"/>
        <v>0</v>
      </c>
      <c r="Q100" s="213"/>
      <c r="R100" s="214"/>
      <c r="S100" s="214"/>
      <c r="T100" s="214"/>
      <c r="U100" s="214"/>
      <c r="V100" s="214"/>
      <c r="W100" s="214"/>
      <c r="X100" s="214"/>
      <c r="Y100" s="214"/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/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14"/>
      <c r="BJ100" s="214"/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14"/>
      <c r="CN100" s="214"/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14"/>
      <c r="DI100" s="214"/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</row>
    <row r="101" spans="1:133" s="66" customFormat="1" hidden="1" x14ac:dyDescent="0.2">
      <c r="A101" s="210"/>
      <c r="B101" s="209">
        <v>226</v>
      </c>
      <c r="C101" s="62" t="s">
        <v>230</v>
      </c>
      <c r="D101" s="63">
        <v>0</v>
      </c>
      <c r="E101" s="63">
        <v>0</v>
      </c>
      <c r="F101" s="63">
        <f t="shared" si="6"/>
        <v>0</v>
      </c>
      <c r="G101" s="63">
        <v>0</v>
      </c>
      <c r="H101" s="63">
        <v>0</v>
      </c>
      <c r="I101" s="63">
        <f t="shared" si="7"/>
        <v>0</v>
      </c>
      <c r="J101" s="63"/>
      <c r="K101" s="212"/>
      <c r="L101" s="211">
        <f t="shared" si="8"/>
        <v>0</v>
      </c>
      <c r="M101" s="211"/>
      <c r="N101" s="211">
        <f t="shared" si="9"/>
        <v>0</v>
      </c>
      <c r="O101" s="211">
        <f t="shared" si="10"/>
        <v>0</v>
      </c>
      <c r="P101" s="211">
        <f t="shared" si="11"/>
        <v>0</v>
      </c>
      <c r="Q101" s="213"/>
      <c r="R101" s="214"/>
      <c r="S101" s="214"/>
      <c r="T101" s="214"/>
      <c r="U101" s="214"/>
      <c r="V101" s="214"/>
      <c r="W101" s="214"/>
      <c r="X101" s="214"/>
      <c r="Y101" s="214"/>
      <c r="Z101" s="214"/>
      <c r="AA101" s="214"/>
      <c r="AB101" s="214"/>
      <c r="AC101" s="214"/>
      <c r="AD101" s="214"/>
      <c r="AE101" s="214"/>
      <c r="AF101" s="214"/>
      <c r="AG101" s="214"/>
      <c r="AH101" s="214"/>
      <c r="AI101" s="214"/>
      <c r="AJ101" s="214"/>
      <c r="AK101" s="214"/>
      <c r="AL101" s="214"/>
      <c r="AM101" s="214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  <c r="BI101" s="214"/>
      <c r="BJ101" s="214"/>
      <c r="BK101" s="214"/>
      <c r="BL101" s="214"/>
      <c r="BM101" s="214"/>
      <c r="BN101" s="214"/>
      <c r="BO101" s="214"/>
      <c r="BP101" s="214"/>
      <c r="BQ101" s="214"/>
      <c r="BR101" s="214"/>
      <c r="BS101" s="214"/>
      <c r="BT101" s="214"/>
      <c r="BU101" s="214"/>
      <c r="BV101" s="214"/>
      <c r="BW101" s="214"/>
      <c r="BX101" s="214"/>
      <c r="BY101" s="214"/>
      <c r="BZ101" s="214"/>
      <c r="CA101" s="214"/>
      <c r="CB101" s="214"/>
      <c r="CC101" s="214"/>
      <c r="CD101" s="214"/>
      <c r="CE101" s="214"/>
      <c r="CF101" s="214"/>
      <c r="CG101" s="214"/>
      <c r="CH101" s="214"/>
      <c r="CI101" s="214"/>
      <c r="CJ101" s="214"/>
      <c r="CK101" s="214"/>
      <c r="CL101" s="214"/>
      <c r="CM101" s="214"/>
      <c r="CN101" s="214"/>
      <c r="CO101" s="214"/>
      <c r="CP101" s="214"/>
      <c r="CQ101" s="214"/>
      <c r="CR101" s="214"/>
      <c r="CS101" s="214"/>
      <c r="CT101" s="214"/>
      <c r="CU101" s="214"/>
      <c r="CV101" s="214"/>
      <c r="CW101" s="214"/>
      <c r="CX101" s="214"/>
      <c r="CY101" s="214"/>
      <c r="CZ101" s="214"/>
      <c r="DA101" s="214"/>
      <c r="DB101" s="214"/>
      <c r="DC101" s="214"/>
      <c r="DD101" s="214"/>
      <c r="DE101" s="214"/>
      <c r="DF101" s="214"/>
      <c r="DG101" s="214"/>
      <c r="DH101" s="214"/>
      <c r="DI101" s="214"/>
      <c r="DJ101" s="214"/>
      <c r="DK101" s="214"/>
      <c r="DL101" s="214"/>
      <c r="DM101" s="214"/>
      <c r="DN101" s="214"/>
      <c r="DO101" s="214"/>
      <c r="DP101" s="214"/>
      <c r="DQ101" s="214"/>
      <c r="DR101" s="214"/>
      <c r="DS101" s="214"/>
      <c r="DT101" s="214"/>
      <c r="DU101" s="214"/>
      <c r="DV101" s="214"/>
      <c r="DW101" s="214"/>
      <c r="DX101" s="214"/>
      <c r="DY101" s="214"/>
      <c r="DZ101" s="214"/>
      <c r="EA101" s="214"/>
      <c r="EB101" s="214"/>
      <c r="EC101" s="214"/>
    </row>
    <row r="102" spans="1:133" s="66" customFormat="1" hidden="1" x14ac:dyDescent="0.2">
      <c r="A102" s="210"/>
      <c r="B102" s="209">
        <v>227</v>
      </c>
      <c r="C102" s="62" t="s">
        <v>231</v>
      </c>
      <c r="D102" s="63">
        <v>0</v>
      </c>
      <c r="E102" s="63">
        <v>0</v>
      </c>
      <c r="F102" s="63">
        <f t="shared" si="6"/>
        <v>0</v>
      </c>
      <c r="G102" s="63">
        <v>0</v>
      </c>
      <c r="H102" s="63">
        <v>0</v>
      </c>
      <c r="I102" s="63">
        <f t="shared" si="7"/>
        <v>0</v>
      </c>
      <c r="J102" s="63"/>
      <c r="K102" s="212"/>
      <c r="L102" s="211">
        <f t="shared" si="8"/>
        <v>0</v>
      </c>
      <c r="M102" s="211"/>
      <c r="N102" s="211">
        <f t="shared" si="9"/>
        <v>0</v>
      </c>
      <c r="O102" s="211">
        <f t="shared" si="10"/>
        <v>0</v>
      </c>
      <c r="P102" s="211">
        <f t="shared" si="11"/>
        <v>0</v>
      </c>
      <c r="Q102" s="213"/>
      <c r="R102" s="214"/>
      <c r="S102" s="214"/>
      <c r="T102" s="214"/>
      <c r="U102" s="214"/>
      <c r="V102" s="214"/>
      <c r="W102" s="214"/>
      <c r="X102" s="214"/>
      <c r="Y102" s="214"/>
      <c r="Z102" s="214"/>
      <c r="AA102" s="214"/>
      <c r="AB102" s="214"/>
      <c r="AC102" s="214"/>
      <c r="AD102" s="214"/>
      <c r="AE102" s="214"/>
      <c r="AF102" s="214"/>
      <c r="AG102" s="214"/>
      <c r="AH102" s="214"/>
      <c r="AI102" s="214"/>
      <c r="AJ102" s="214"/>
      <c r="AK102" s="214"/>
      <c r="AL102" s="214"/>
      <c r="AM102" s="214"/>
      <c r="AN102" s="214"/>
      <c r="AO102" s="214"/>
      <c r="AP102" s="214"/>
      <c r="AQ102" s="214"/>
      <c r="AR102" s="214"/>
      <c r="AS102" s="214"/>
      <c r="AT102" s="214"/>
      <c r="AU102" s="214"/>
      <c r="AV102" s="214"/>
      <c r="AW102" s="214"/>
      <c r="AX102" s="214"/>
      <c r="AY102" s="214"/>
      <c r="AZ102" s="214"/>
      <c r="BA102" s="214"/>
      <c r="BB102" s="214"/>
      <c r="BC102" s="214"/>
      <c r="BD102" s="214"/>
      <c r="BE102" s="214"/>
      <c r="BF102" s="214"/>
      <c r="BG102" s="214"/>
      <c r="BH102" s="214"/>
      <c r="BI102" s="214"/>
      <c r="BJ102" s="214"/>
      <c r="BK102" s="214"/>
      <c r="BL102" s="214"/>
      <c r="BM102" s="214"/>
      <c r="BN102" s="214"/>
      <c r="BO102" s="214"/>
      <c r="BP102" s="214"/>
      <c r="BQ102" s="214"/>
      <c r="BR102" s="214"/>
      <c r="BS102" s="214"/>
      <c r="BT102" s="214"/>
      <c r="BU102" s="214"/>
      <c r="BV102" s="214"/>
      <c r="BW102" s="214"/>
      <c r="BX102" s="214"/>
      <c r="BY102" s="214"/>
      <c r="BZ102" s="214"/>
      <c r="CA102" s="214"/>
      <c r="CB102" s="214"/>
      <c r="CC102" s="214"/>
      <c r="CD102" s="214"/>
      <c r="CE102" s="214"/>
      <c r="CF102" s="214"/>
      <c r="CG102" s="214"/>
      <c r="CH102" s="214"/>
      <c r="CI102" s="214"/>
      <c r="CJ102" s="214"/>
      <c r="CK102" s="214"/>
      <c r="CL102" s="214"/>
      <c r="CM102" s="214"/>
      <c r="CN102" s="214"/>
      <c r="CO102" s="214"/>
      <c r="CP102" s="214"/>
      <c r="CQ102" s="214"/>
      <c r="CR102" s="214"/>
      <c r="CS102" s="214"/>
      <c r="CT102" s="214"/>
      <c r="CU102" s="214"/>
      <c r="CV102" s="214"/>
      <c r="CW102" s="214"/>
      <c r="CX102" s="214"/>
      <c r="CY102" s="214"/>
      <c r="CZ102" s="214"/>
      <c r="DA102" s="214"/>
      <c r="DB102" s="214"/>
      <c r="DC102" s="214"/>
      <c r="DD102" s="214"/>
      <c r="DE102" s="214"/>
      <c r="DF102" s="214"/>
      <c r="DG102" s="214"/>
      <c r="DH102" s="214"/>
      <c r="DI102" s="214"/>
      <c r="DJ102" s="214"/>
      <c r="DK102" s="214"/>
      <c r="DL102" s="214"/>
      <c r="DM102" s="214"/>
      <c r="DN102" s="214"/>
      <c r="DO102" s="214"/>
      <c r="DP102" s="214"/>
      <c r="DQ102" s="214"/>
      <c r="DR102" s="214"/>
      <c r="DS102" s="214"/>
      <c r="DT102" s="214"/>
      <c r="DU102" s="214"/>
      <c r="DV102" s="214"/>
      <c r="DW102" s="214"/>
      <c r="DX102" s="214"/>
      <c r="DY102" s="214"/>
      <c r="DZ102" s="214"/>
      <c r="EA102" s="214"/>
      <c r="EB102" s="214"/>
      <c r="EC102" s="214"/>
    </row>
    <row r="103" spans="1:133" s="66" customFormat="1" hidden="1" x14ac:dyDescent="0.2">
      <c r="A103" s="210"/>
      <c r="B103" s="209">
        <v>229</v>
      </c>
      <c r="C103" s="62" t="s">
        <v>232</v>
      </c>
      <c r="D103" s="63">
        <v>0</v>
      </c>
      <c r="E103" s="63">
        <v>0</v>
      </c>
      <c r="F103" s="63">
        <f t="shared" si="6"/>
        <v>0</v>
      </c>
      <c r="G103" s="63">
        <v>0</v>
      </c>
      <c r="H103" s="63">
        <v>0</v>
      </c>
      <c r="I103" s="63">
        <f t="shared" si="7"/>
        <v>0</v>
      </c>
      <c r="J103" s="63"/>
      <c r="K103" s="212"/>
      <c r="L103" s="211">
        <f t="shared" si="8"/>
        <v>0</v>
      </c>
      <c r="M103" s="211"/>
      <c r="N103" s="211">
        <f t="shared" si="9"/>
        <v>0</v>
      </c>
      <c r="O103" s="211">
        <f t="shared" si="10"/>
        <v>0</v>
      </c>
      <c r="P103" s="211">
        <f t="shared" si="11"/>
        <v>0</v>
      </c>
      <c r="Q103" s="213"/>
      <c r="R103" s="214"/>
      <c r="S103" s="214"/>
      <c r="T103" s="214"/>
      <c r="U103" s="214"/>
      <c r="V103" s="214"/>
      <c r="W103" s="214"/>
      <c r="X103" s="214"/>
      <c r="Y103" s="214"/>
      <c r="Z103" s="214"/>
      <c r="AA103" s="214"/>
      <c r="AB103" s="214"/>
      <c r="AC103" s="214"/>
      <c r="AD103" s="214"/>
      <c r="AE103" s="214"/>
      <c r="AF103" s="214"/>
      <c r="AG103" s="214"/>
      <c r="AH103" s="214"/>
      <c r="AI103" s="214"/>
      <c r="AJ103" s="214"/>
      <c r="AK103" s="214"/>
      <c r="AL103" s="214"/>
      <c r="AM103" s="214"/>
      <c r="AN103" s="214"/>
      <c r="AO103" s="214"/>
      <c r="AP103" s="214"/>
      <c r="AQ103" s="214"/>
      <c r="AR103" s="214"/>
      <c r="AS103" s="214"/>
      <c r="AT103" s="214"/>
      <c r="AU103" s="214"/>
      <c r="AV103" s="214"/>
      <c r="AW103" s="214"/>
      <c r="AX103" s="214"/>
      <c r="AY103" s="214"/>
      <c r="AZ103" s="214"/>
      <c r="BA103" s="214"/>
      <c r="BB103" s="214"/>
      <c r="BC103" s="214"/>
      <c r="BD103" s="214"/>
      <c r="BE103" s="214"/>
      <c r="BF103" s="214"/>
      <c r="BG103" s="214"/>
      <c r="BH103" s="214"/>
      <c r="BI103" s="214"/>
      <c r="BJ103" s="214"/>
      <c r="BK103" s="214"/>
      <c r="BL103" s="214"/>
      <c r="BM103" s="214"/>
      <c r="BN103" s="214"/>
      <c r="BO103" s="214"/>
      <c r="BP103" s="214"/>
      <c r="BQ103" s="214"/>
      <c r="BR103" s="214"/>
      <c r="BS103" s="214"/>
      <c r="BT103" s="214"/>
      <c r="BU103" s="214"/>
      <c r="BV103" s="214"/>
      <c r="BW103" s="214"/>
      <c r="BX103" s="214"/>
      <c r="BY103" s="214"/>
      <c r="BZ103" s="214"/>
      <c r="CA103" s="214"/>
      <c r="CB103" s="214"/>
      <c r="CC103" s="214"/>
      <c r="CD103" s="214"/>
      <c r="CE103" s="214"/>
      <c r="CF103" s="214"/>
      <c r="CG103" s="214"/>
      <c r="CH103" s="214"/>
      <c r="CI103" s="214"/>
      <c r="CJ103" s="214"/>
      <c r="CK103" s="214"/>
      <c r="CL103" s="214"/>
      <c r="CM103" s="214"/>
      <c r="CN103" s="214"/>
      <c r="CO103" s="214"/>
      <c r="CP103" s="214"/>
      <c r="CQ103" s="214"/>
      <c r="CR103" s="214"/>
      <c r="CS103" s="214"/>
      <c r="CT103" s="214"/>
      <c r="CU103" s="214"/>
      <c r="CV103" s="214"/>
      <c r="CW103" s="214"/>
      <c r="CX103" s="214"/>
      <c r="CY103" s="214"/>
      <c r="CZ103" s="214"/>
      <c r="DA103" s="214"/>
      <c r="DB103" s="214"/>
      <c r="DC103" s="214"/>
      <c r="DD103" s="214"/>
      <c r="DE103" s="214"/>
      <c r="DF103" s="214"/>
      <c r="DG103" s="214"/>
      <c r="DH103" s="214"/>
      <c r="DI103" s="214"/>
      <c r="DJ103" s="214"/>
      <c r="DK103" s="214"/>
      <c r="DL103" s="214"/>
      <c r="DM103" s="214"/>
      <c r="DN103" s="214"/>
      <c r="DO103" s="214"/>
      <c r="DP103" s="214"/>
      <c r="DQ103" s="214"/>
      <c r="DR103" s="214"/>
      <c r="DS103" s="214"/>
      <c r="DT103" s="214"/>
      <c r="DU103" s="214"/>
      <c r="DV103" s="214"/>
      <c r="DW103" s="214"/>
      <c r="DX103" s="214"/>
      <c r="DY103" s="214"/>
      <c r="DZ103" s="214"/>
      <c r="EA103" s="214"/>
      <c r="EB103" s="214"/>
      <c r="EC103" s="214"/>
    </row>
    <row r="104" spans="1:133" s="66" customFormat="1" hidden="1" x14ac:dyDescent="0.2">
      <c r="A104" s="210"/>
      <c r="B104" s="209">
        <v>230</v>
      </c>
      <c r="C104" s="62" t="s">
        <v>233</v>
      </c>
      <c r="D104" s="63">
        <v>0</v>
      </c>
      <c r="E104" s="63">
        <v>0</v>
      </c>
      <c r="F104" s="63">
        <f t="shared" si="6"/>
        <v>0</v>
      </c>
      <c r="G104" s="63">
        <v>0</v>
      </c>
      <c r="H104" s="63">
        <v>0</v>
      </c>
      <c r="I104" s="63">
        <f t="shared" si="7"/>
        <v>0</v>
      </c>
      <c r="J104" s="63"/>
      <c r="K104" s="212"/>
      <c r="L104" s="211">
        <f t="shared" si="8"/>
        <v>0</v>
      </c>
      <c r="M104" s="211"/>
      <c r="N104" s="211">
        <f t="shared" si="9"/>
        <v>0</v>
      </c>
      <c r="O104" s="211">
        <f t="shared" si="10"/>
        <v>0</v>
      </c>
      <c r="P104" s="211">
        <f t="shared" si="11"/>
        <v>0</v>
      </c>
      <c r="Q104" s="213"/>
      <c r="R104" s="214"/>
      <c r="S104" s="214"/>
      <c r="T104" s="214"/>
      <c r="U104" s="214"/>
      <c r="V104" s="214"/>
      <c r="W104" s="214"/>
      <c r="X104" s="214"/>
      <c r="Y104" s="214"/>
      <c r="Z104" s="214"/>
      <c r="AA104" s="214"/>
      <c r="AB104" s="214"/>
      <c r="AC104" s="214"/>
      <c r="AD104" s="214"/>
      <c r="AE104" s="214"/>
      <c r="AF104" s="214"/>
      <c r="AG104" s="214"/>
      <c r="AH104" s="214"/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  <c r="BI104" s="214"/>
      <c r="BJ104" s="214"/>
      <c r="BK104" s="214"/>
      <c r="BL104" s="214"/>
      <c r="BM104" s="214"/>
      <c r="BN104" s="214"/>
      <c r="BO104" s="214"/>
      <c r="BP104" s="214"/>
      <c r="BQ104" s="214"/>
      <c r="BR104" s="214"/>
      <c r="BS104" s="214"/>
      <c r="BT104" s="214"/>
      <c r="BU104" s="214"/>
      <c r="BV104" s="214"/>
      <c r="BW104" s="214"/>
      <c r="BX104" s="214"/>
      <c r="BY104" s="214"/>
      <c r="BZ104" s="214"/>
      <c r="CA104" s="214"/>
      <c r="CB104" s="214"/>
      <c r="CC104" s="214"/>
      <c r="CD104" s="214"/>
      <c r="CE104" s="214"/>
      <c r="CF104" s="214"/>
      <c r="CG104" s="214"/>
      <c r="CH104" s="214"/>
      <c r="CI104" s="214"/>
      <c r="CJ104" s="214"/>
      <c r="CK104" s="214"/>
      <c r="CL104" s="214"/>
      <c r="CM104" s="214"/>
      <c r="CN104" s="214"/>
      <c r="CO104" s="214"/>
      <c r="CP104" s="214"/>
      <c r="CQ104" s="214"/>
      <c r="CR104" s="214"/>
      <c r="CS104" s="214"/>
      <c r="CT104" s="214"/>
      <c r="CU104" s="214"/>
      <c r="CV104" s="214"/>
      <c r="CW104" s="214"/>
      <c r="CX104" s="214"/>
      <c r="CY104" s="214"/>
      <c r="CZ104" s="214"/>
      <c r="DA104" s="214"/>
      <c r="DB104" s="214"/>
      <c r="DC104" s="214"/>
      <c r="DD104" s="214"/>
      <c r="DE104" s="214"/>
      <c r="DF104" s="214"/>
      <c r="DG104" s="214"/>
      <c r="DH104" s="214"/>
      <c r="DI104" s="214"/>
      <c r="DJ104" s="214"/>
      <c r="DK104" s="214"/>
      <c r="DL104" s="214"/>
      <c r="DM104" s="214"/>
      <c r="DN104" s="214"/>
      <c r="DO104" s="214"/>
      <c r="DP104" s="214"/>
      <c r="DQ104" s="214"/>
      <c r="DR104" s="214"/>
      <c r="DS104" s="214"/>
      <c r="DT104" s="214"/>
      <c r="DU104" s="214"/>
      <c r="DV104" s="214"/>
      <c r="DW104" s="214"/>
      <c r="DX104" s="214"/>
      <c r="DY104" s="214"/>
      <c r="DZ104" s="214"/>
      <c r="EA104" s="214"/>
      <c r="EB104" s="214"/>
      <c r="EC104" s="214"/>
    </row>
    <row r="105" spans="1:133" s="66" customFormat="1" hidden="1" x14ac:dyDescent="0.2">
      <c r="A105" s="210"/>
      <c r="B105" s="209">
        <v>231</v>
      </c>
      <c r="C105" s="62" t="s">
        <v>234</v>
      </c>
      <c r="D105" s="63">
        <v>0</v>
      </c>
      <c r="E105" s="63">
        <v>0</v>
      </c>
      <c r="F105" s="63">
        <f t="shared" si="6"/>
        <v>0</v>
      </c>
      <c r="G105" s="63">
        <v>0</v>
      </c>
      <c r="H105" s="63">
        <v>0</v>
      </c>
      <c r="I105" s="63">
        <f t="shared" si="7"/>
        <v>0</v>
      </c>
      <c r="J105" s="63"/>
      <c r="K105" s="212"/>
      <c r="L105" s="211">
        <f t="shared" si="8"/>
        <v>0</v>
      </c>
      <c r="M105" s="211"/>
      <c r="N105" s="211">
        <f t="shared" si="9"/>
        <v>0</v>
      </c>
      <c r="O105" s="211">
        <f t="shared" si="10"/>
        <v>0</v>
      </c>
      <c r="P105" s="211">
        <f t="shared" si="11"/>
        <v>0</v>
      </c>
      <c r="Q105" s="213"/>
      <c r="R105" s="214"/>
      <c r="S105" s="214"/>
      <c r="T105" s="214"/>
      <c r="U105" s="214"/>
      <c r="V105" s="214"/>
      <c r="W105" s="214"/>
      <c r="X105" s="214"/>
      <c r="Y105" s="214"/>
      <c r="Z105" s="214"/>
      <c r="AA105" s="214"/>
      <c r="AB105" s="214"/>
      <c r="AC105" s="214"/>
      <c r="AD105" s="214"/>
      <c r="AE105" s="214"/>
      <c r="AF105" s="214"/>
      <c r="AG105" s="214"/>
      <c r="AH105" s="214"/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  <c r="BI105" s="214"/>
      <c r="BJ105" s="214"/>
      <c r="BK105" s="214"/>
      <c r="BL105" s="214"/>
      <c r="BM105" s="214"/>
      <c r="BN105" s="214"/>
      <c r="BO105" s="214"/>
      <c r="BP105" s="214"/>
      <c r="BQ105" s="214"/>
      <c r="BR105" s="214"/>
      <c r="BS105" s="214"/>
      <c r="BT105" s="214"/>
      <c r="BU105" s="214"/>
      <c r="BV105" s="214"/>
      <c r="BW105" s="214"/>
      <c r="BX105" s="214"/>
      <c r="BY105" s="214"/>
      <c r="BZ105" s="214"/>
      <c r="CA105" s="214"/>
      <c r="CB105" s="214"/>
      <c r="CC105" s="214"/>
      <c r="CD105" s="214"/>
      <c r="CE105" s="214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  <c r="CR105" s="214"/>
      <c r="CS105" s="214"/>
      <c r="CT105" s="214"/>
      <c r="CU105" s="214"/>
      <c r="CV105" s="214"/>
      <c r="CW105" s="214"/>
      <c r="CX105" s="214"/>
      <c r="CY105" s="214"/>
      <c r="CZ105" s="214"/>
      <c r="DA105" s="214"/>
      <c r="DB105" s="214"/>
      <c r="DC105" s="214"/>
      <c r="DD105" s="214"/>
      <c r="DE105" s="214"/>
      <c r="DF105" s="214"/>
      <c r="DG105" s="214"/>
      <c r="DH105" s="214"/>
      <c r="DI105" s="214"/>
      <c r="DJ105" s="214"/>
      <c r="DK105" s="214"/>
      <c r="DL105" s="214"/>
      <c r="DM105" s="214"/>
      <c r="DN105" s="214"/>
      <c r="DO105" s="214"/>
      <c r="DP105" s="214"/>
      <c r="DQ105" s="214"/>
      <c r="DR105" s="214"/>
      <c r="DS105" s="214"/>
      <c r="DT105" s="214"/>
      <c r="DU105" s="214"/>
      <c r="DV105" s="214"/>
      <c r="DW105" s="214"/>
      <c r="DX105" s="214"/>
      <c r="DY105" s="214"/>
      <c r="DZ105" s="214"/>
      <c r="EA105" s="214"/>
      <c r="EB105" s="214"/>
      <c r="EC105" s="214"/>
    </row>
    <row r="106" spans="1:133" s="66" customFormat="1" hidden="1" x14ac:dyDescent="0.2">
      <c r="A106" s="210"/>
      <c r="B106" s="209">
        <v>232</v>
      </c>
      <c r="C106" s="62" t="s">
        <v>235</v>
      </c>
      <c r="D106" s="63">
        <v>0</v>
      </c>
      <c r="E106" s="63">
        <v>0</v>
      </c>
      <c r="F106" s="63">
        <f t="shared" si="6"/>
        <v>0</v>
      </c>
      <c r="G106" s="63">
        <v>0</v>
      </c>
      <c r="H106" s="63">
        <v>0</v>
      </c>
      <c r="I106" s="63">
        <f t="shared" si="7"/>
        <v>0</v>
      </c>
      <c r="J106" s="63"/>
      <c r="K106" s="212"/>
      <c r="L106" s="211">
        <f t="shared" si="8"/>
        <v>0</v>
      </c>
      <c r="M106" s="211"/>
      <c r="N106" s="211">
        <f t="shared" si="9"/>
        <v>0</v>
      </c>
      <c r="O106" s="211">
        <f t="shared" si="10"/>
        <v>0</v>
      </c>
      <c r="P106" s="211">
        <f t="shared" si="11"/>
        <v>0</v>
      </c>
      <c r="Q106" s="213"/>
      <c r="R106" s="214"/>
      <c r="S106" s="214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214"/>
      <c r="AE106" s="214"/>
      <c r="AF106" s="214"/>
      <c r="AG106" s="214"/>
      <c r="AH106" s="214"/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  <c r="BI106" s="214"/>
      <c r="BJ106" s="214"/>
      <c r="BK106" s="214"/>
      <c r="BL106" s="214"/>
      <c r="BM106" s="214"/>
      <c r="BN106" s="214"/>
      <c r="BO106" s="214"/>
      <c r="BP106" s="214"/>
      <c r="BQ106" s="214"/>
      <c r="BR106" s="214"/>
      <c r="BS106" s="214"/>
      <c r="BT106" s="214"/>
      <c r="BU106" s="214"/>
      <c r="BV106" s="214"/>
      <c r="BW106" s="214"/>
      <c r="BX106" s="214"/>
      <c r="BY106" s="214"/>
      <c r="BZ106" s="214"/>
      <c r="CA106" s="214"/>
      <c r="CB106" s="214"/>
      <c r="CC106" s="214"/>
      <c r="CD106" s="214"/>
      <c r="CE106" s="214"/>
      <c r="CF106" s="214"/>
      <c r="CG106" s="214"/>
      <c r="CH106" s="214"/>
      <c r="CI106" s="214"/>
      <c r="CJ106" s="214"/>
      <c r="CK106" s="214"/>
      <c r="CL106" s="214"/>
      <c r="CM106" s="214"/>
      <c r="CN106" s="214"/>
      <c r="CO106" s="214"/>
      <c r="CP106" s="214"/>
      <c r="CQ106" s="214"/>
      <c r="CR106" s="214"/>
      <c r="CS106" s="214"/>
      <c r="CT106" s="214"/>
      <c r="CU106" s="214"/>
      <c r="CV106" s="214"/>
      <c r="CW106" s="214"/>
      <c r="CX106" s="214"/>
      <c r="CY106" s="214"/>
      <c r="CZ106" s="214"/>
      <c r="DA106" s="214"/>
      <c r="DB106" s="214"/>
      <c r="DC106" s="214"/>
      <c r="DD106" s="214"/>
      <c r="DE106" s="214"/>
      <c r="DF106" s="214"/>
      <c r="DG106" s="214"/>
      <c r="DH106" s="214"/>
      <c r="DI106" s="214"/>
      <c r="DJ106" s="214"/>
      <c r="DK106" s="214"/>
      <c r="DL106" s="214"/>
      <c r="DM106" s="214"/>
      <c r="DN106" s="214"/>
      <c r="DO106" s="214"/>
      <c r="DP106" s="214"/>
      <c r="DQ106" s="214"/>
      <c r="DR106" s="214"/>
      <c r="DS106" s="214"/>
      <c r="DT106" s="214"/>
      <c r="DU106" s="214"/>
      <c r="DV106" s="214"/>
      <c r="DW106" s="214"/>
      <c r="DX106" s="214"/>
      <c r="DY106" s="214"/>
      <c r="DZ106" s="214"/>
      <c r="EA106" s="214"/>
      <c r="EB106" s="214"/>
      <c r="EC106" s="214"/>
    </row>
    <row r="107" spans="1:133" s="66" customFormat="1" hidden="1" x14ac:dyDescent="0.2">
      <c r="A107" s="210"/>
      <c r="B107" s="209">
        <v>233</v>
      </c>
      <c r="C107" s="62" t="s">
        <v>236</v>
      </c>
      <c r="D107" s="63">
        <v>0</v>
      </c>
      <c r="E107" s="63">
        <v>0</v>
      </c>
      <c r="F107" s="63">
        <f t="shared" si="6"/>
        <v>0</v>
      </c>
      <c r="G107" s="63">
        <v>0</v>
      </c>
      <c r="H107" s="63">
        <v>0</v>
      </c>
      <c r="I107" s="63">
        <f t="shared" si="7"/>
        <v>0</v>
      </c>
      <c r="J107" s="63"/>
      <c r="K107" s="212"/>
      <c r="L107" s="211">
        <f t="shared" si="8"/>
        <v>0</v>
      </c>
      <c r="M107" s="211"/>
      <c r="N107" s="211">
        <f t="shared" si="9"/>
        <v>0</v>
      </c>
      <c r="O107" s="211">
        <f t="shared" si="10"/>
        <v>0</v>
      </c>
      <c r="P107" s="211">
        <f t="shared" si="11"/>
        <v>0</v>
      </c>
      <c r="Q107" s="213"/>
      <c r="R107" s="214"/>
      <c r="S107" s="214"/>
      <c r="T107" s="214"/>
      <c r="U107" s="214"/>
      <c r="V107" s="214"/>
      <c r="W107" s="214"/>
      <c r="X107" s="214"/>
      <c r="Y107" s="214"/>
      <c r="Z107" s="214"/>
      <c r="AA107" s="214"/>
      <c r="AB107" s="214"/>
      <c r="AC107" s="214"/>
      <c r="AD107" s="214"/>
      <c r="AE107" s="214"/>
      <c r="AF107" s="214"/>
      <c r="AG107" s="214"/>
      <c r="AH107" s="214"/>
      <c r="AI107" s="214"/>
      <c r="AJ107" s="214"/>
      <c r="AK107" s="214"/>
      <c r="AL107" s="214"/>
      <c r="AM107" s="214"/>
      <c r="AN107" s="214"/>
      <c r="AO107" s="214"/>
      <c r="AP107" s="214"/>
      <c r="AQ107" s="214"/>
      <c r="AR107" s="214"/>
      <c r="AS107" s="214"/>
      <c r="AT107" s="214"/>
      <c r="AU107" s="214"/>
      <c r="AV107" s="214"/>
      <c r="AW107" s="214"/>
      <c r="AX107" s="214"/>
      <c r="AY107" s="214"/>
      <c r="AZ107" s="214"/>
      <c r="BA107" s="214"/>
      <c r="BB107" s="214"/>
      <c r="BC107" s="214"/>
      <c r="BD107" s="214"/>
      <c r="BE107" s="214"/>
      <c r="BF107" s="214"/>
      <c r="BG107" s="214"/>
      <c r="BH107" s="214"/>
      <c r="BI107" s="214"/>
      <c r="BJ107" s="214"/>
      <c r="BK107" s="214"/>
      <c r="BL107" s="214"/>
      <c r="BM107" s="214"/>
      <c r="BN107" s="214"/>
      <c r="BO107" s="214"/>
      <c r="BP107" s="214"/>
      <c r="BQ107" s="214"/>
      <c r="BR107" s="214"/>
      <c r="BS107" s="214"/>
      <c r="BT107" s="214"/>
      <c r="BU107" s="214"/>
      <c r="BV107" s="214"/>
      <c r="BW107" s="214"/>
      <c r="BX107" s="214"/>
      <c r="BY107" s="214"/>
      <c r="BZ107" s="214"/>
      <c r="CA107" s="214"/>
      <c r="CB107" s="214"/>
      <c r="CC107" s="214"/>
      <c r="CD107" s="214"/>
      <c r="CE107" s="214"/>
      <c r="CF107" s="214"/>
      <c r="CG107" s="214"/>
      <c r="CH107" s="214"/>
      <c r="CI107" s="214"/>
      <c r="CJ107" s="214"/>
      <c r="CK107" s="214"/>
      <c r="CL107" s="214"/>
      <c r="CM107" s="214"/>
      <c r="CN107" s="214"/>
      <c r="CO107" s="214"/>
      <c r="CP107" s="214"/>
      <c r="CQ107" s="214"/>
      <c r="CR107" s="214"/>
      <c r="CS107" s="214"/>
      <c r="CT107" s="214"/>
      <c r="CU107" s="214"/>
      <c r="CV107" s="214"/>
      <c r="CW107" s="214"/>
      <c r="CX107" s="214"/>
      <c r="CY107" s="214"/>
      <c r="CZ107" s="214"/>
      <c r="DA107" s="214"/>
      <c r="DB107" s="214"/>
      <c r="DC107" s="214"/>
      <c r="DD107" s="214"/>
      <c r="DE107" s="214"/>
      <c r="DF107" s="214"/>
      <c r="DG107" s="214"/>
      <c r="DH107" s="214"/>
      <c r="DI107" s="214"/>
      <c r="DJ107" s="214"/>
      <c r="DK107" s="214"/>
      <c r="DL107" s="214"/>
      <c r="DM107" s="214"/>
      <c r="DN107" s="214"/>
      <c r="DO107" s="214"/>
      <c r="DP107" s="214"/>
      <c r="DQ107" s="214"/>
      <c r="DR107" s="214"/>
      <c r="DS107" s="214"/>
      <c r="DT107" s="214"/>
      <c r="DU107" s="214"/>
      <c r="DV107" s="214"/>
      <c r="DW107" s="214"/>
      <c r="DX107" s="214"/>
      <c r="DY107" s="214"/>
      <c r="DZ107" s="214"/>
      <c r="EA107" s="214"/>
      <c r="EB107" s="214"/>
      <c r="EC107" s="214"/>
    </row>
    <row r="108" spans="1:133" s="66" customFormat="1" hidden="1" x14ac:dyDescent="0.2">
      <c r="A108" s="210"/>
      <c r="B108" s="209">
        <v>234</v>
      </c>
      <c r="C108" s="62" t="s">
        <v>237</v>
      </c>
      <c r="D108" s="63">
        <v>0</v>
      </c>
      <c r="E108" s="63">
        <v>0</v>
      </c>
      <c r="F108" s="63">
        <f t="shared" si="6"/>
        <v>0</v>
      </c>
      <c r="G108" s="63">
        <v>0</v>
      </c>
      <c r="H108" s="63">
        <v>0</v>
      </c>
      <c r="I108" s="63">
        <f t="shared" si="7"/>
        <v>0</v>
      </c>
      <c r="J108" s="63"/>
      <c r="K108" s="212"/>
      <c r="L108" s="211">
        <f t="shared" si="8"/>
        <v>0</v>
      </c>
      <c r="M108" s="211"/>
      <c r="N108" s="211">
        <f t="shared" si="9"/>
        <v>0</v>
      </c>
      <c r="O108" s="211">
        <f t="shared" si="10"/>
        <v>0</v>
      </c>
      <c r="P108" s="211">
        <f t="shared" si="11"/>
        <v>0</v>
      </c>
      <c r="Q108" s="213"/>
      <c r="R108" s="214"/>
      <c r="S108" s="214"/>
      <c r="T108" s="214"/>
      <c r="U108" s="214"/>
      <c r="V108" s="214"/>
      <c r="W108" s="214"/>
      <c r="X108" s="214"/>
      <c r="Y108" s="214"/>
      <c r="Z108" s="214"/>
      <c r="AA108" s="214"/>
      <c r="AB108" s="214"/>
      <c r="AC108" s="214"/>
      <c r="AD108" s="214"/>
      <c r="AE108" s="214"/>
      <c r="AF108" s="214"/>
      <c r="AG108" s="214"/>
      <c r="AH108" s="214"/>
      <c r="AI108" s="214"/>
      <c r="AJ108" s="214"/>
      <c r="AK108" s="214"/>
      <c r="AL108" s="214"/>
      <c r="AM108" s="214"/>
      <c r="AN108" s="214"/>
      <c r="AO108" s="214"/>
      <c r="AP108" s="214"/>
      <c r="AQ108" s="214"/>
      <c r="AR108" s="214"/>
      <c r="AS108" s="214"/>
      <c r="AT108" s="214"/>
      <c r="AU108" s="214"/>
      <c r="AV108" s="214"/>
      <c r="AW108" s="214"/>
      <c r="AX108" s="214"/>
      <c r="AY108" s="214"/>
      <c r="AZ108" s="214"/>
      <c r="BA108" s="214"/>
      <c r="BB108" s="214"/>
      <c r="BC108" s="214"/>
      <c r="BD108" s="214"/>
      <c r="BE108" s="214"/>
      <c r="BF108" s="214"/>
      <c r="BG108" s="214"/>
      <c r="BH108" s="214"/>
      <c r="BI108" s="214"/>
      <c r="BJ108" s="214"/>
      <c r="BK108" s="214"/>
      <c r="BL108" s="214"/>
      <c r="BM108" s="214"/>
      <c r="BN108" s="214"/>
      <c r="BO108" s="214"/>
      <c r="BP108" s="214"/>
      <c r="BQ108" s="214"/>
      <c r="BR108" s="214"/>
      <c r="BS108" s="214"/>
      <c r="BT108" s="214"/>
      <c r="BU108" s="214"/>
      <c r="BV108" s="214"/>
      <c r="BW108" s="214"/>
      <c r="BX108" s="214"/>
      <c r="BY108" s="214"/>
      <c r="BZ108" s="214"/>
      <c r="CA108" s="214"/>
      <c r="CB108" s="214"/>
      <c r="CC108" s="214"/>
      <c r="CD108" s="214"/>
      <c r="CE108" s="214"/>
      <c r="CF108" s="214"/>
      <c r="CG108" s="214"/>
      <c r="CH108" s="214"/>
      <c r="CI108" s="214"/>
      <c r="CJ108" s="214"/>
      <c r="CK108" s="214"/>
      <c r="CL108" s="214"/>
      <c r="CM108" s="214"/>
      <c r="CN108" s="214"/>
      <c r="CO108" s="214"/>
      <c r="CP108" s="214"/>
      <c r="CQ108" s="214"/>
      <c r="CR108" s="214"/>
      <c r="CS108" s="214"/>
      <c r="CT108" s="214"/>
      <c r="CU108" s="214"/>
      <c r="CV108" s="214"/>
      <c r="CW108" s="214"/>
      <c r="CX108" s="214"/>
      <c r="CY108" s="214"/>
      <c r="CZ108" s="214"/>
      <c r="DA108" s="214"/>
      <c r="DB108" s="214"/>
      <c r="DC108" s="214"/>
      <c r="DD108" s="214"/>
      <c r="DE108" s="214"/>
      <c r="DF108" s="214"/>
      <c r="DG108" s="214"/>
      <c r="DH108" s="214"/>
      <c r="DI108" s="214"/>
      <c r="DJ108" s="214"/>
      <c r="DK108" s="214"/>
      <c r="DL108" s="214"/>
      <c r="DM108" s="214"/>
      <c r="DN108" s="214"/>
      <c r="DO108" s="214"/>
      <c r="DP108" s="214"/>
      <c r="DQ108" s="214"/>
      <c r="DR108" s="214"/>
      <c r="DS108" s="214"/>
      <c r="DT108" s="214"/>
      <c r="DU108" s="214"/>
      <c r="DV108" s="214"/>
      <c r="DW108" s="214"/>
      <c r="DX108" s="214"/>
      <c r="DY108" s="214"/>
      <c r="DZ108" s="214"/>
      <c r="EA108" s="214"/>
      <c r="EB108" s="214"/>
      <c r="EC108" s="214"/>
    </row>
    <row r="109" spans="1:133" s="66" customFormat="1" hidden="1" x14ac:dyDescent="0.2">
      <c r="A109" s="210"/>
      <c r="B109" s="209">
        <v>235</v>
      </c>
      <c r="C109" s="62" t="s">
        <v>238</v>
      </c>
      <c r="D109" s="63">
        <v>0</v>
      </c>
      <c r="E109" s="63">
        <v>0</v>
      </c>
      <c r="F109" s="63">
        <f t="shared" si="6"/>
        <v>0</v>
      </c>
      <c r="G109" s="63">
        <v>0</v>
      </c>
      <c r="H109" s="63">
        <v>0</v>
      </c>
      <c r="I109" s="63">
        <f t="shared" si="7"/>
        <v>0</v>
      </c>
      <c r="J109" s="63"/>
      <c r="K109" s="212"/>
      <c r="L109" s="211">
        <f t="shared" si="8"/>
        <v>0</v>
      </c>
      <c r="M109" s="211"/>
      <c r="N109" s="211">
        <f t="shared" si="9"/>
        <v>0</v>
      </c>
      <c r="O109" s="211">
        <f t="shared" si="10"/>
        <v>0</v>
      </c>
      <c r="P109" s="211">
        <f t="shared" si="11"/>
        <v>0</v>
      </c>
      <c r="Q109" s="213"/>
      <c r="R109" s="214"/>
      <c r="S109" s="214"/>
      <c r="T109" s="214"/>
      <c r="U109" s="214"/>
      <c r="V109" s="214"/>
      <c r="W109" s="214"/>
      <c r="X109" s="214"/>
      <c r="Y109" s="214"/>
      <c r="Z109" s="214"/>
      <c r="AA109" s="214"/>
      <c r="AB109" s="214"/>
      <c r="AC109" s="214"/>
      <c r="AD109" s="214"/>
      <c r="AE109" s="214"/>
      <c r="AF109" s="214"/>
      <c r="AG109" s="214"/>
      <c r="AH109" s="214"/>
      <c r="AI109" s="214"/>
      <c r="AJ109" s="214"/>
      <c r="AK109" s="214"/>
      <c r="AL109" s="214"/>
      <c r="AM109" s="214"/>
      <c r="AN109" s="214"/>
      <c r="AO109" s="214"/>
      <c r="AP109" s="214"/>
      <c r="AQ109" s="214"/>
      <c r="AR109" s="214"/>
      <c r="AS109" s="214"/>
      <c r="AT109" s="214"/>
      <c r="AU109" s="214"/>
      <c r="AV109" s="214"/>
      <c r="AW109" s="214"/>
      <c r="AX109" s="214"/>
      <c r="AY109" s="214"/>
      <c r="AZ109" s="214"/>
      <c r="BA109" s="214"/>
      <c r="BB109" s="214"/>
      <c r="BC109" s="214"/>
      <c r="BD109" s="214"/>
      <c r="BE109" s="214"/>
      <c r="BF109" s="214"/>
      <c r="BG109" s="214"/>
      <c r="BH109" s="214"/>
      <c r="BI109" s="214"/>
      <c r="BJ109" s="214"/>
      <c r="BK109" s="214"/>
      <c r="BL109" s="214"/>
      <c r="BM109" s="214"/>
      <c r="BN109" s="214"/>
      <c r="BO109" s="214"/>
      <c r="BP109" s="214"/>
      <c r="BQ109" s="214"/>
      <c r="BR109" s="214"/>
      <c r="BS109" s="214"/>
      <c r="BT109" s="214"/>
      <c r="BU109" s="214"/>
      <c r="BV109" s="214"/>
      <c r="BW109" s="214"/>
      <c r="BX109" s="214"/>
      <c r="BY109" s="214"/>
      <c r="BZ109" s="214"/>
      <c r="CA109" s="214"/>
      <c r="CB109" s="214"/>
      <c r="CC109" s="214"/>
      <c r="CD109" s="214"/>
      <c r="CE109" s="214"/>
      <c r="CF109" s="214"/>
      <c r="CG109" s="214"/>
      <c r="CH109" s="214"/>
      <c r="CI109" s="214"/>
      <c r="CJ109" s="214"/>
      <c r="CK109" s="214"/>
      <c r="CL109" s="214"/>
      <c r="CM109" s="214"/>
      <c r="CN109" s="214"/>
      <c r="CO109" s="214"/>
      <c r="CP109" s="214"/>
      <c r="CQ109" s="214"/>
      <c r="CR109" s="214"/>
      <c r="CS109" s="214"/>
      <c r="CT109" s="214"/>
      <c r="CU109" s="214"/>
      <c r="CV109" s="214"/>
      <c r="CW109" s="214"/>
      <c r="CX109" s="214"/>
      <c r="CY109" s="214"/>
      <c r="CZ109" s="214"/>
      <c r="DA109" s="214"/>
      <c r="DB109" s="214"/>
      <c r="DC109" s="214"/>
      <c r="DD109" s="214"/>
      <c r="DE109" s="214"/>
      <c r="DF109" s="214"/>
      <c r="DG109" s="214"/>
      <c r="DH109" s="214"/>
      <c r="DI109" s="214"/>
      <c r="DJ109" s="214"/>
      <c r="DK109" s="214"/>
      <c r="DL109" s="214"/>
      <c r="DM109" s="214"/>
      <c r="DN109" s="214"/>
      <c r="DO109" s="214"/>
      <c r="DP109" s="214"/>
      <c r="DQ109" s="214"/>
      <c r="DR109" s="214"/>
      <c r="DS109" s="214"/>
      <c r="DT109" s="214"/>
      <c r="DU109" s="214"/>
      <c r="DV109" s="214"/>
      <c r="DW109" s="214"/>
      <c r="DX109" s="214"/>
      <c r="DY109" s="214"/>
      <c r="DZ109" s="214"/>
      <c r="EA109" s="214"/>
      <c r="EB109" s="214"/>
      <c r="EC109" s="214"/>
    </row>
    <row r="110" spans="1:133" s="66" customFormat="1" hidden="1" x14ac:dyDescent="0.2">
      <c r="A110" s="210"/>
      <c r="B110" s="209">
        <v>236</v>
      </c>
      <c r="C110" s="62" t="s">
        <v>239</v>
      </c>
      <c r="D110" s="63">
        <v>0</v>
      </c>
      <c r="E110" s="63">
        <v>0</v>
      </c>
      <c r="F110" s="63">
        <f t="shared" si="6"/>
        <v>0</v>
      </c>
      <c r="G110" s="63">
        <v>0</v>
      </c>
      <c r="H110" s="63">
        <v>0</v>
      </c>
      <c r="I110" s="63">
        <f t="shared" si="7"/>
        <v>0</v>
      </c>
      <c r="J110" s="63"/>
      <c r="K110" s="212"/>
      <c r="L110" s="211">
        <f t="shared" si="8"/>
        <v>0</v>
      </c>
      <c r="M110" s="211"/>
      <c r="N110" s="211">
        <f t="shared" si="9"/>
        <v>0</v>
      </c>
      <c r="O110" s="211">
        <f t="shared" si="10"/>
        <v>0</v>
      </c>
      <c r="P110" s="211">
        <f t="shared" si="11"/>
        <v>0</v>
      </c>
      <c r="Q110" s="213"/>
      <c r="R110" s="214"/>
      <c r="S110" s="214"/>
      <c r="T110" s="214"/>
      <c r="U110" s="214"/>
      <c r="V110" s="214"/>
      <c r="W110" s="214"/>
      <c r="X110" s="214"/>
      <c r="Y110" s="214"/>
      <c r="Z110" s="214"/>
      <c r="AA110" s="214"/>
      <c r="AB110" s="214"/>
      <c r="AC110" s="214"/>
      <c r="AD110" s="214"/>
      <c r="AE110" s="214"/>
      <c r="AF110" s="214"/>
      <c r="AG110" s="214"/>
      <c r="AH110" s="214"/>
      <c r="AI110" s="214"/>
      <c r="AJ110" s="214"/>
      <c r="AK110" s="214"/>
      <c r="AL110" s="214"/>
      <c r="AM110" s="214"/>
      <c r="AN110" s="214"/>
      <c r="AO110" s="214"/>
      <c r="AP110" s="214"/>
      <c r="AQ110" s="214"/>
      <c r="AR110" s="214"/>
      <c r="AS110" s="214"/>
      <c r="AT110" s="214"/>
      <c r="AU110" s="214"/>
      <c r="AV110" s="214"/>
      <c r="AW110" s="214"/>
      <c r="AX110" s="214"/>
      <c r="AY110" s="214"/>
      <c r="AZ110" s="214"/>
      <c r="BA110" s="214"/>
      <c r="BB110" s="214"/>
      <c r="BC110" s="214"/>
      <c r="BD110" s="214"/>
      <c r="BE110" s="214"/>
      <c r="BF110" s="214"/>
      <c r="BG110" s="214"/>
      <c r="BH110" s="214"/>
      <c r="BI110" s="214"/>
      <c r="BJ110" s="214"/>
      <c r="BK110" s="214"/>
      <c r="BL110" s="214"/>
      <c r="BM110" s="214"/>
      <c r="BN110" s="214"/>
      <c r="BO110" s="214"/>
      <c r="BP110" s="214"/>
      <c r="BQ110" s="214"/>
      <c r="BR110" s="214"/>
      <c r="BS110" s="214"/>
      <c r="BT110" s="214"/>
      <c r="BU110" s="214"/>
      <c r="BV110" s="214"/>
      <c r="BW110" s="214"/>
      <c r="BX110" s="214"/>
      <c r="BY110" s="214"/>
      <c r="BZ110" s="214"/>
      <c r="CA110" s="214"/>
      <c r="CB110" s="214"/>
      <c r="CC110" s="214"/>
      <c r="CD110" s="214"/>
      <c r="CE110" s="214"/>
      <c r="CF110" s="214"/>
      <c r="CG110" s="214"/>
      <c r="CH110" s="214"/>
      <c r="CI110" s="214"/>
      <c r="CJ110" s="214"/>
      <c r="CK110" s="214"/>
      <c r="CL110" s="214"/>
      <c r="CM110" s="214"/>
      <c r="CN110" s="214"/>
      <c r="CO110" s="214"/>
      <c r="CP110" s="214"/>
      <c r="CQ110" s="214"/>
      <c r="CR110" s="214"/>
      <c r="CS110" s="214"/>
      <c r="CT110" s="214"/>
      <c r="CU110" s="214"/>
      <c r="CV110" s="214"/>
      <c r="CW110" s="214"/>
      <c r="CX110" s="214"/>
      <c r="CY110" s="214"/>
      <c r="CZ110" s="214"/>
      <c r="DA110" s="214"/>
      <c r="DB110" s="214"/>
      <c r="DC110" s="214"/>
      <c r="DD110" s="214"/>
      <c r="DE110" s="214"/>
      <c r="DF110" s="214"/>
      <c r="DG110" s="214"/>
      <c r="DH110" s="214"/>
      <c r="DI110" s="214"/>
      <c r="DJ110" s="214"/>
      <c r="DK110" s="214"/>
      <c r="DL110" s="214"/>
      <c r="DM110" s="214"/>
      <c r="DN110" s="214"/>
      <c r="DO110" s="214"/>
      <c r="DP110" s="214"/>
      <c r="DQ110" s="214"/>
      <c r="DR110" s="214"/>
      <c r="DS110" s="214"/>
      <c r="DT110" s="214"/>
      <c r="DU110" s="214"/>
      <c r="DV110" s="214"/>
      <c r="DW110" s="214"/>
      <c r="DX110" s="214"/>
      <c r="DY110" s="214"/>
      <c r="DZ110" s="214"/>
      <c r="EA110" s="214"/>
      <c r="EB110" s="214"/>
      <c r="EC110" s="214"/>
    </row>
    <row r="111" spans="1:133" s="66" customFormat="1" hidden="1" x14ac:dyDescent="0.2">
      <c r="A111" s="210"/>
      <c r="B111" s="209">
        <v>237</v>
      </c>
      <c r="C111" s="62" t="s">
        <v>240</v>
      </c>
      <c r="D111" s="63">
        <v>0</v>
      </c>
      <c r="E111" s="63">
        <v>0</v>
      </c>
      <c r="F111" s="63">
        <f t="shared" si="6"/>
        <v>0</v>
      </c>
      <c r="G111" s="63">
        <v>0</v>
      </c>
      <c r="H111" s="63">
        <v>0</v>
      </c>
      <c r="I111" s="63">
        <f t="shared" si="7"/>
        <v>0</v>
      </c>
      <c r="J111" s="63"/>
      <c r="K111" s="212"/>
      <c r="L111" s="211">
        <f t="shared" si="8"/>
        <v>0</v>
      </c>
      <c r="M111" s="211"/>
      <c r="N111" s="211">
        <f t="shared" si="9"/>
        <v>0</v>
      </c>
      <c r="O111" s="211">
        <f t="shared" si="10"/>
        <v>0</v>
      </c>
      <c r="P111" s="211">
        <f t="shared" si="11"/>
        <v>0</v>
      </c>
      <c r="Q111" s="213"/>
      <c r="R111" s="214"/>
      <c r="S111" s="214"/>
      <c r="T111" s="214"/>
      <c r="U111" s="214"/>
      <c r="V111" s="214"/>
      <c r="W111" s="214"/>
      <c r="X111" s="214"/>
      <c r="Y111" s="214"/>
      <c r="Z111" s="214"/>
      <c r="AA111" s="214"/>
      <c r="AB111" s="214"/>
      <c r="AC111" s="214"/>
      <c r="AD111" s="214"/>
      <c r="AE111" s="214"/>
      <c r="AF111" s="214"/>
      <c r="AG111" s="214"/>
      <c r="AH111" s="214"/>
      <c r="AI111" s="214"/>
      <c r="AJ111" s="214"/>
      <c r="AK111" s="214"/>
      <c r="AL111" s="214"/>
      <c r="AM111" s="214"/>
      <c r="AN111" s="214"/>
      <c r="AO111" s="214"/>
      <c r="AP111" s="214"/>
      <c r="AQ111" s="214"/>
      <c r="AR111" s="214"/>
      <c r="AS111" s="214"/>
      <c r="AT111" s="214"/>
      <c r="AU111" s="214"/>
      <c r="AV111" s="214"/>
      <c r="AW111" s="214"/>
      <c r="AX111" s="214"/>
      <c r="AY111" s="214"/>
      <c r="AZ111" s="214"/>
      <c r="BA111" s="214"/>
      <c r="BB111" s="214"/>
      <c r="BC111" s="214"/>
      <c r="BD111" s="214"/>
      <c r="BE111" s="214"/>
      <c r="BF111" s="214"/>
      <c r="BG111" s="214"/>
      <c r="BH111" s="214"/>
      <c r="BI111" s="214"/>
      <c r="BJ111" s="214"/>
      <c r="BK111" s="214"/>
      <c r="BL111" s="214"/>
      <c r="BM111" s="214"/>
      <c r="BN111" s="214"/>
      <c r="BO111" s="214"/>
      <c r="BP111" s="214"/>
      <c r="BQ111" s="214"/>
      <c r="BR111" s="214"/>
      <c r="BS111" s="214"/>
      <c r="BT111" s="214"/>
      <c r="BU111" s="214"/>
      <c r="BV111" s="214"/>
      <c r="BW111" s="214"/>
      <c r="BX111" s="214"/>
      <c r="BY111" s="214"/>
      <c r="BZ111" s="214"/>
      <c r="CA111" s="214"/>
      <c r="CB111" s="214"/>
      <c r="CC111" s="214"/>
      <c r="CD111" s="214"/>
      <c r="CE111" s="214"/>
      <c r="CF111" s="214"/>
      <c r="CG111" s="214"/>
      <c r="CH111" s="214"/>
      <c r="CI111" s="214"/>
      <c r="CJ111" s="214"/>
      <c r="CK111" s="214"/>
      <c r="CL111" s="214"/>
      <c r="CM111" s="214"/>
      <c r="CN111" s="214"/>
      <c r="CO111" s="214"/>
      <c r="CP111" s="214"/>
      <c r="CQ111" s="214"/>
      <c r="CR111" s="214"/>
      <c r="CS111" s="214"/>
      <c r="CT111" s="214"/>
      <c r="CU111" s="214"/>
      <c r="CV111" s="214"/>
      <c r="CW111" s="214"/>
      <c r="CX111" s="214"/>
      <c r="CY111" s="214"/>
      <c r="CZ111" s="214"/>
      <c r="DA111" s="214"/>
      <c r="DB111" s="214"/>
      <c r="DC111" s="214"/>
      <c r="DD111" s="214"/>
      <c r="DE111" s="214"/>
      <c r="DF111" s="214"/>
      <c r="DG111" s="214"/>
      <c r="DH111" s="214"/>
      <c r="DI111" s="214"/>
      <c r="DJ111" s="214"/>
      <c r="DK111" s="214"/>
      <c r="DL111" s="214"/>
      <c r="DM111" s="214"/>
      <c r="DN111" s="214"/>
      <c r="DO111" s="214"/>
      <c r="DP111" s="214"/>
      <c r="DQ111" s="214"/>
      <c r="DR111" s="214"/>
      <c r="DS111" s="214"/>
      <c r="DT111" s="214"/>
      <c r="DU111" s="214"/>
      <c r="DV111" s="214"/>
      <c r="DW111" s="214"/>
      <c r="DX111" s="214"/>
      <c r="DY111" s="214"/>
      <c r="DZ111" s="214"/>
      <c r="EA111" s="214"/>
      <c r="EB111" s="214"/>
      <c r="EC111" s="214"/>
    </row>
    <row r="112" spans="1:133" s="66" customFormat="1" hidden="1" x14ac:dyDescent="0.2">
      <c r="A112" s="210"/>
      <c r="B112" s="209">
        <v>238</v>
      </c>
      <c r="C112" s="62" t="s">
        <v>241</v>
      </c>
      <c r="D112" s="63">
        <v>0</v>
      </c>
      <c r="E112" s="63">
        <v>0</v>
      </c>
      <c r="F112" s="63">
        <f t="shared" si="6"/>
        <v>0</v>
      </c>
      <c r="G112" s="63">
        <v>0</v>
      </c>
      <c r="H112" s="63">
        <v>0</v>
      </c>
      <c r="I112" s="63">
        <f t="shared" si="7"/>
        <v>0</v>
      </c>
      <c r="J112" s="63"/>
      <c r="K112" s="212"/>
      <c r="L112" s="211">
        <f t="shared" si="8"/>
        <v>0</v>
      </c>
      <c r="M112" s="211"/>
      <c r="N112" s="211">
        <f t="shared" si="9"/>
        <v>0</v>
      </c>
      <c r="O112" s="211">
        <f t="shared" si="10"/>
        <v>0</v>
      </c>
      <c r="P112" s="211">
        <f t="shared" si="11"/>
        <v>0</v>
      </c>
      <c r="Q112" s="213"/>
      <c r="R112" s="214"/>
      <c r="S112" s="214"/>
      <c r="T112" s="214"/>
      <c r="U112" s="214"/>
      <c r="V112" s="214"/>
      <c r="W112" s="214"/>
      <c r="X112" s="214"/>
      <c r="Y112" s="214"/>
      <c r="Z112" s="214"/>
      <c r="AA112" s="214"/>
      <c r="AB112" s="214"/>
      <c r="AC112" s="214"/>
      <c r="AD112" s="214"/>
      <c r="AE112" s="214"/>
      <c r="AF112" s="214"/>
      <c r="AG112" s="214"/>
      <c r="AH112" s="214"/>
      <c r="AI112" s="214"/>
      <c r="AJ112" s="214"/>
      <c r="AK112" s="214"/>
      <c r="AL112" s="214"/>
      <c r="AM112" s="214"/>
      <c r="AN112" s="214"/>
      <c r="AO112" s="214"/>
      <c r="AP112" s="214"/>
      <c r="AQ112" s="214"/>
      <c r="AR112" s="214"/>
      <c r="AS112" s="214"/>
      <c r="AT112" s="214"/>
      <c r="AU112" s="214"/>
      <c r="AV112" s="214"/>
      <c r="AW112" s="214"/>
      <c r="AX112" s="214"/>
      <c r="AY112" s="214"/>
      <c r="AZ112" s="214"/>
      <c r="BA112" s="214"/>
      <c r="BB112" s="214"/>
      <c r="BC112" s="214"/>
      <c r="BD112" s="214"/>
      <c r="BE112" s="214"/>
      <c r="BF112" s="214"/>
      <c r="BG112" s="214"/>
      <c r="BH112" s="214"/>
      <c r="BI112" s="214"/>
      <c r="BJ112" s="214"/>
      <c r="BK112" s="214"/>
      <c r="BL112" s="214"/>
      <c r="BM112" s="214"/>
      <c r="BN112" s="214"/>
      <c r="BO112" s="214"/>
      <c r="BP112" s="214"/>
      <c r="BQ112" s="214"/>
      <c r="BR112" s="214"/>
      <c r="BS112" s="214"/>
      <c r="BT112" s="214"/>
      <c r="BU112" s="214"/>
      <c r="BV112" s="214"/>
      <c r="BW112" s="214"/>
      <c r="BX112" s="214"/>
      <c r="BY112" s="214"/>
      <c r="BZ112" s="214"/>
      <c r="CA112" s="214"/>
      <c r="CB112" s="214"/>
      <c r="CC112" s="214"/>
      <c r="CD112" s="214"/>
      <c r="CE112" s="214"/>
      <c r="CF112" s="214"/>
      <c r="CG112" s="214"/>
      <c r="CH112" s="214"/>
      <c r="CI112" s="214"/>
      <c r="CJ112" s="214"/>
      <c r="CK112" s="214"/>
      <c r="CL112" s="214"/>
      <c r="CM112" s="214"/>
      <c r="CN112" s="214"/>
      <c r="CO112" s="214"/>
      <c r="CP112" s="214"/>
      <c r="CQ112" s="214"/>
      <c r="CR112" s="214"/>
      <c r="CS112" s="214"/>
      <c r="CT112" s="214"/>
      <c r="CU112" s="214"/>
      <c r="CV112" s="214"/>
      <c r="CW112" s="214"/>
      <c r="CX112" s="214"/>
      <c r="CY112" s="214"/>
      <c r="CZ112" s="214"/>
      <c r="DA112" s="214"/>
      <c r="DB112" s="214"/>
      <c r="DC112" s="214"/>
      <c r="DD112" s="214"/>
      <c r="DE112" s="214"/>
      <c r="DF112" s="214"/>
      <c r="DG112" s="214"/>
      <c r="DH112" s="214"/>
      <c r="DI112" s="214"/>
      <c r="DJ112" s="214"/>
      <c r="DK112" s="214"/>
      <c r="DL112" s="214"/>
      <c r="DM112" s="214"/>
      <c r="DN112" s="214"/>
      <c r="DO112" s="214"/>
      <c r="DP112" s="214"/>
      <c r="DQ112" s="214"/>
      <c r="DR112" s="214"/>
      <c r="DS112" s="214"/>
      <c r="DT112" s="214"/>
      <c r="DU112" s="214"/>
      <c r="DV112" s="214"/>
      <c r="DW112" s="214"/>
      <c r="DX112" s="214"/>
      <c r="DY112" s="214"/>
      <c r="DZ112" s="214"/>
      <c r="EA112" s="214"/>
      <c r="EB112" s="214"/>
      <c r="EC112" s="214"/>
    </row>
    <row r="113" spans="1:133" s="66" customFormat="1" hidden="1" x14ac:dyDescent="0.2">
      <c r="A113" s="210"/>
      <c r="B113" s="209">
        <v>242</v>
      </c>
      <c r="C113" s="62" t="s">
        <v>242</v>
      </c>
      <c r="D113" s="63">
        <v>0</v>
      </c>
      <c r="E113" s="63">
        <v>0</v>
      </c>
      <c r="F113" s="63">
        <f t="shared" si="6"/>
        <v>0</v>
      </c>
      <c r="G113" s="63">
        <v>0</v>
      </c>
      <c r="H113" s="63">
        <v>0</v>
      </c>
      <c r="I113" s="63">
        <f t="shared" si="7"/>
        <v>0</v>
      </c>
      <c r="J113" s="63"/>
      <c r="K113" s="212"/>
      <c r="L113" s="211">
        <f t="shared" si="8"/>
        <v>0</v>
      </c>
      <c r="M113" s="211"/>
      <c r="N113" s="211">
        <f t="shared" si="9"/>
        <v>0</v>
      </c>
      <c r="O113" s="211">
        <f t="shared" si="10"/>
        <v>0</v>
      </c>
      <c r="P113" s="211">
        <f t="shared" si="11"/>
        <v>0</v>
      </c>
      <c r="Q113" s="213"/>
      <c r="R113" s="214"/>
      <c r="S113" s="214"/>
      <c r="T113" s="214"/>
      <c r="U113" s="214"/>
      <c r="V113" s="214"/>
      <c r="W113" s="214"/>
      <c r="X113" s="214"/>
      <c r="Y113" s="214"/>
      <c r="Z113" s="214"/>
      <c r="AA113" s="214"/>
      <c r="AB113" s="214"/>
      <c r="AC113" s="214"/>
      <c r="AD113" s="214"/>
      <c r="AE113" s="214"/>
      <c r="AF113" s="214"/>
      <c r="AG113" s="214"/>
      <c r="AH113" s="214"/>
      <c r="AI113" s="214"/>
      <c r="AJ113" s="214"/>
      <c r="AK113" s="214"/>
      <c r="AL113" s="214"/>
      <c r="AM113" s="214"/>
      <c r="AN113" s="214"/>
      <c r="AO113" s="214"/>
      <c r="AP113" s="214"/>
      <c r="AQ113" s="214"/>
      <c r="AR113" s="214"/>
      <c r="AS113" s="214"/>
      <c r="AT113" s="214"/>
      <c r="AU113" s="214"/>
      <c r="AV113" s="214"/>
      <c r="AW113" s="214"/>
      <c r="AX113" s="214"/>
      <c r="AY113" s="214"/>
      <c r="AZ113" s="214"/>
      <c r="BA113" s="214"/>
      <c r="BB113" s="214"/>
      <c r="BC113" s="214"/>
      <c r="BD113" s="214"/>
      <c r="BE113" s="214"/>
      <c r="BF113" s="214"/>
      <c r="BG113" s="214"/>
      <c r="BH113" s="214"/>
      <c r="BI113" s="214"/>
      <c r="BJ113" s="214"/>
      <c r="BK113" s="214"/>
      <c r="BL113" s="214"/>
      <c r="BM113" s="214"/>
      <c r="BN113" s="214"/>
      <c r="BO113" s="214"/>
      <c r="BP113" s="214"/>
      <c r="BQ113" s="214"/>
      <c r="BR113" s="214"/>
      <c r="BS113" s="214"/>
      <c r="BT113" s="214"/>
      <c r="BU113" s="214"/>
      <c r="BV113" s="214"/>
      <c r="BW113" s="214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  <c r="CU113" s="214"/>
      <c r="CV113" s="214"/>
      <c r="CW113" s="214"/>
      <c r="CX113" s="214"/>
      <c r="CY113" s="214"/>
      <c r="CZ113" s="214"/>
      <c r="DA113" s="214"/>
      <c r="DB113" s="214"/>
      <c r="DC113" s="214"/>
      <c r="DD113" s="214"/>
      <c r="DE113" s="214"/>
      <c r="DF113" s="214"/>
      <c r="DG113" s="214"/>
      <c r="DH113" s="214"/>
      <c r="DI113" s="214"/>
      <c r="DJ113" s="214"/>
      <c r="DK113" s="214"/>
      <c r="DL113" s="214"/>
      <c r="DM113" s="214"/>
      <c r="DN113" s="214"/>
      <c r="DO113" s="214"/>
      <c r="DP113" s="214"/>
      <c r="DQ113" s="214"/>
      <c r="DR113" s="214"/>
      <c r="DS113" s="214"/>
      <c r="DT113" s="214"/>
      <c r="DU113" s="214"/>
      <c r="DV113" s="214"/>
      <c r="DW113" s="214"/>
      <c r="DX113" s="214"/>
      <c r="DY113" s="214"/>
      <c r="DZ113" s="214"/>
      <c r="EA113" s="214"/>
      <c r="EB113" s="214"/>
      <c r="EC113" s="214"/>
    </row>
    <row r="114" spans="1:133" s="66" customFormat="1" hidden="1" x14ac:dyDescent="0.2">
      <c r="A114" s="210"/>
      <c r="B114" s="209">
        <v>244</v>
      </c>
      <c r="C114" s="62" t="s">
        <v>243</v>
      </c>
      <c r="D114" s="63">
        <v>0</v>
      </c>
      <c r="E114" s="63">
        <v>0</v>
      </c>
      <c r="F114" s="63">
        <f t="shared" si="6"/>
        <v>0</v>
      </c>
      <c r="G114" s="63">
        <v>0</v>
      </c>
      <c r="H114" s="63">
        <v>0</v>
      </c>
      <c r="I114" s="63">
        <f t="shared" si="7"/>
        <v>0</v>
      </c>
      <c r="J114" s="63"/>
      <c r="K114" s="212"/>
      <c r="L114" s="211">
        <f t="shared" si="8"/>
        <v>0</v>
      </c>
      <c r="M114" s="211"/>
      <c r="N114" s="211">
        <f t="shared" si="9"/>
        <v>0</v>
      </c>
      <c r="O114" s="211">
        <f t="shared" si="10"/>
        <v>0</v>
      </c>
      <c r="P114" s="211">
        <f t="shared" si="11"/>
        <v>0</v>
      </c>
      <c r="Q114" s="213"/>
      <c r="R114" s="214"/>
      <c r="S114" s="214"/>
      <c r="T114" s="214"/>
      <c r="U114" s="214"/>
      <c r="V114" s="214"/>
      <c r="W114" s="214"/>
      <c r="X114" s="214"/>
      <c r="Y114" s="214"/>
      <c r="Z114" s="214"/>
      <c r="AA114" s="214"/>
      <c r="AB114" s="214"/>
      <c r="AC114" s="214"/>
      <c r="AD114" s="214"/>
      <c r="AE114" s="214"/>
      <c r="AF114" s="214"/>
      <c r="AG114" s="214"/>
      <c r="AH114" s="214"/>
      <c r="AI114" s="214"/>
      <c r="AJ114" s="214"/>
      <c r="AK114" s="214"/>
      <c r="AL114" s="214"/>
      <c r="AM114" s="214"/>
      <c r="AN114" s="214"/>
      <c r="AO114" s="214"/>
      <c r="AP114" s="214"/>
      <c r="AQ114" s="214"/>
      <c r="AR114" s="214"/>
      <c r="AS114" s="214"/>
      <c r="AT114" s="214"/>
      <c r="AU114" s="214"/>
      <c r="AV114" s="214"/>
      <c r="AW114" s="214"/>
      <c r="AX114" s="214"/>
      <c r="AY114" s="214"/>
      <c r="AZ114" s="214"/>
      <c r="BA114" s="214"/>
      <c r="BB114" s="214"/>
      <c r="BC114" s="214"/>
      <c r="BD114" s="214"/>
      <c r="BE114" s="214"/>
      <c r="BF114" s="214"/>
      <c r="BG114" s="214"/>
      <c r="BH114" s="214"/>
      <c r="BI114" s="214"/>
      <c r="BJ114" s="214"/>
      <c r="BK114" s="214"/>
      <c r="BL114" s="214"/>
      <c r="BM114" s="214"/>
      <c r="BN114" s="214"/>
      <c r="BO114" s="214"/>
      <c r="BP114" s="214"/>
      <c r="BQ114" s="214"/>
      <c r="BR114" s="214"/>
      <c r="BS114" s="214"/>
      <c r="BT114" s="214"/>
      <c r="BU114" s="214"/>
      <c r="BV114" s="214"/>
      <c r="BW114" s="214"/>
      <c r="BX114" s="214"/>
      <c r="BY114" s="214"/>
      <c r="BZ114" s="214"/>
      <c r="CA114" s="214"/>
      <c r="CB114" s="214"/>
      <c r="CC114" s="214"/>
      <c r="CD114" s="214"/>
      <c r="CE114" s="214"/>
      <c r="CF114" s="214"/>
      <c r="CG114" s="214"/>
      <c r="CH114" s="214"/>
      <c r="CI114" s="214"/>
      <c r="CJ114" s="214"/>
      <c r="CK114" s="214"/>
      <c r="CL114" s="214"/>
      <c r="CM114" s="214"/>
      <c r="CN114" s="214"/>
      <c r="CO114" s="214"/>
      <c r="CP114" s="214"/>
      <c r="CQ114" s="214"/>
      <c r="CR114" s="214"/>
      <c r="CS114" s="214"/>
      <c r="CT114" s="214"/>
      <c r="CU114" s="214"/>
      <c r="CV114" s="214"/>
      <c r="CW114" s="214"/>
      <c r="CX114" s="214"/>
      <c r="CY114" s="214"/>
      <c r="CZ114" s="214"/>
      <c r="DA114" s="214"/>
      <c r="DB114" s="214"/>
      <c r="DC114" s="214"/>
      <c r="DD114" s="214"/>
      <c r="DE114" s="214"/>
      <c r="DF114" s="214"/>
      <c r="DG114" s="214"/>
      <c r="DH114" s="214"/>
      <c r="DI114" s="214"/>
      <c r="DJ114" s="214"/>
      <c r="DK114" s="214"/>
      <c r="DL114" s="214"/>
      <c r="DM114" s="214"/>
      <c r="DN114" s="214"/>
      <c r="DO114" s="214"/>
      <c r="DP114" s="214"/>
      <c r="DQ114" s="214"/>
      <c r="DR114" s="214"/>
      <c r="DS114" s="214"/>
      <c r="DT114" s="214"/>
      <c r="DU114" s="214"/>
      <c r="DV114" s="214"/>
      <c r="DW114" s="214"/>
      <c r="DX114" s="214"/>
      <c r="DY114" s="214"/>
      <c r="DZ114" s="214"/>
      <c r="EA114" s="214"/>
      <c r="EB114" s="214"/>
      <c r="EC114" s="214"/>
    </row>
    <row r="115" spans="1:133" s="66" customFormat="1" hidden="1" x14ac:dyDescent="0.2">
      <c r="A115" s="210"/>
      <c r="B115" s="209">
        <v>245</v>
      </c>
      <c r="C115" s="62" t="s">
        <v>244</v>
      </c>
      <c r="D115" s="63">
        <v>0</v>
      </c>
      <c r="E115" s="63">
        <v>0</v>
      </c>
      <c r="F115" s="63">
        <f t="shared" si="6"/>
        <v>0</v>
      </c>
      <c r="G115" s="63">
        <v>0</v>
      </c>
      <c r="H115" s="63">
        <v>0</v>
      </c>
      <c r="I115" s="63">
        <f t="shared" si="7"/>
        <v>0</v>
      </c>
      <c r="J115" s="63"/>
      <c r="K115" s="212"/>
      <c r="L115" s="211">
        <f t="shared" si="8"/>
        <v>0</v>
      </c>
      <c r="M115" s="211"/>
      <c r="N115" s="211">
        <f t="shared" si="9"/>
        <v>0</v>
      </c>
      <c r="O115" s="211">
        <f t="shared" si="10"/>
        <v>0</v>
      </c>
      <c r="P115" s="211">
        <f t="shared" si="11"/>
        <v>0</v>
      </c>
      <c r="Q115" s="213"/>
      <c r="R115" s="214"/>
      <c r="S115" s="214"/>
      <c r="T115" s="214"/>
      <c r="U115" s="214"/>
      <c r="V115" s="214"/>
      <c r="W115" s="214"/>
      <c r="X115" s="214"/>
      <c r="Y115" s="214"/>
      <c r="Z115" s="214"/>
      <c r="AA115" s="214"/>
      <c r="AB115" s="214"/>
      <c r="AC115" s="214"/>
      <c r="AD115" s="214"/>
      <c r="AE115" s="214"/>
      <c r="AF115" s="214"/>
      <c r="AG115" s="214"/>
      <c r="AH115" s="214"/>
      <c r="AI115" s="214"/>
      <c r="AJ115" s="214"/>
      <c r="AK115" s="214"/>
      <c r="AL115" s="214"/>
      <c r="AM115" s="214"/>
      <c r="AN115" s="214"/>
      <c r="AO115" s="214"/>
      <c r="AP115" s="214"/>
      <c r="AQ115" s="214"/>
      <c r="AR115" s="214"/>
      <c r="AS115" s="214"/>
      <c r="AT115" s="214"/>
      <c r="AU115" s="214"/>
      <c r="AV115" s="214"/>
      <c r="AW115" s="214"/>
      <c r="AX115" s="214"/>
      <c r="AY115" s="214"/>
      <c r="AZ115" s="214"/>
      <c r="BA115" s="214"/>
      <c r="BB115" s="214"/>
      <c r="BC115" s="214"/>
      <c r="BD115" s="214"/>
      <c r="BE115" s="214"/>
      <c r="BF115" s="214"/>
      <c r="BG115" s="214"/>
      <c r="BH115" s="214"/>
      <c r="BI115" s="214"/>
      <c r="BJ115" s="214"/>
      <c r="BK115" s="214"/>
      <c r="BL115" s="214"/>
      <c r="BM115" s="214"/>
      <c r="BN115" s="214"/>
      <c r="BO115" s="214"/>
      <c r="BP115" s="214"/>
      <c r="BQ115" s="214"/>
      <c r="BR115" s="214"/>
      <c r="BS115" s="214"/>
      <c r="BT115" s="214"/>
      <c r="BU115" s="214"/>
      <c r="BV115" s="214"/>
      <c r="BW115" s="214"/>
      <c r="BX115" s="214"/>
      <c r="BY115" s="214"/>
      <c r="BZ115" s="214"/>
      <c r="CA115" s="214"/>
      <c r="CB115" s="214"/>
      <c r="CC115" s="214"/>
      <c r="CD115" s="214"/>
      <c r="CE115" s="214"/>
      <c r="CF115" s="214"/>
      <c r="CG115" s="214"/>
      <c r="CH115" s="214"/>
      <c r="CI115" s="214"/>
      <c r="CJ115" s="214"/>
      <c r="CK115" s="214"/>
      <c r="CL115" s="214"/>
      <c r="CM115" s="214"/>
      <c r="CN115" s="214"/>
      <c r="CO115" s="214"/>
      <c r="CP115" s="214"/>
      <c r="CQ115" s="214"/>
      <c r="CR115" s="214"/>
      <c r="CS115" s="214"/>
      <c r="CT115" s="214"/>
      <c r="CU115" s="214"/>
      <c r="CV115" s="214"/>
      <c r="CW115" s="214"/>
      <c r="CX115" s="214"/>
      <c r="CY115" s="214"/>
      <c r="CZ115" s="214"/>
      <c r="DA115" s="214"/>
      <c r="DB115" s="214"/>
      <c r="DC115" s="214"/>
      <c r="DD115" s="214"/>
      <c r="DE115" s="214"/>
      <c r="DF115" s="214"/>
      <c r="DG115" s="214"/>
      <c r="DH115" s="214"/>
      <c r="DI115" s="214"/>
      <c r="DJ115" s="214"/>
      <c r="DK115" s="214"/>
      <c r="DL115" s="214"/>
      <c r="DM115" s="214"/>
      <c r="DN115" s="214"/>
      <c r="DO115" s="214"/>
      <c r="DP115" s="214"/>
      <c r="DQ115" s="214"/>
      <c r="DR115" s="214"/>
      <c r="DS115" s="214"/>
      <c r="DT115" s="214"/>
      <c r="DU115" s="214"/>
      <c r="DV115" s="214"/>
      <c r="DW115" s="214"/>
      <c r="DX115" s="214"/>
      <c r="DY115" s="214"/>
      <c r="DZ115" s="214"/>
      <c r="EA115" s="214"/>
      <c r="EB115" s="214"/>
      <c r="EC115" s="214"/>
    </row>
    <row r="116" spans="1:133" s="66" customFormat="1" hidden="1" x14ac:dyDescent="0.2">
      <c r="A116" s="210"/>
      <c r="B116" s="209">
        <v>246</v>
      </c>
      <c r="C116" s="62" t="s">
        <v>245</v>
      </c>
      <c r="D116" s="63">
        <v>0</v>
      </c>
      <c r="E116" s="63">
        <v>0</v>
      </c>
      <c r="F116" s="63">
        <f t="shared" si="6"/>
        <v>0</v>
      </c>
      <c r="G116" s="63">
        <v>0</v>
      </c>
      <c r="H116" s="63">
        <v>0</v>
      </c>
      <c r="I116" s="63">
        <f t="shared" si="7"/>
        <v>0</v>
      </c>
      <c r="J116" s="63"/>
      <c r="K116" s="212"/>
      <c r="L116" s="211">
        <f t="shared" si="8"/>
        <v>0</v>
      </c>
      <c r="M116" s="211"/>
      <c r="N116" s="211">
        <f t="shared" si="9"/>
        <v>0</v>
      </c>
      <c r="O116" s="211">
        <f t="shared" si="10"/>
        <v>0</v>
      </c>
      <c r="P116" s="211">
        <f t="shared" si="11"/>
        <v>0</v>
      </c>
      <c r="Q116" s="213"/>
      <c r="R116" s="214"/>
      <c r="S116" s="214"/>
      <c r="T116" s="214"/>
      <c r="U116" s="214"/>
      <c r="V116" s="214"/>
      <c r="W116" s="214"/>
      <c r="X116" s="214"/>
      <c r="Y116" s="214"/>
      <c r="Z116" s="214"/>
      <c r="AA116" s="214"/>
      <c r="AB116" s="214"/>
      <c r="AC116" s="214"/>
      <c r="AD116" s="214"/>
      <c r="AE116" s="214"/>
      <c r="AF116" s="214"/>
      <c r="AG116" s="214"/>
      <c r="AH116" s="214"/>
      <c r="AI116" s="214"/>
      <c r="AJ116" s="214"/>
      <c r="AK116" s="214"/>
      <c r="AL116" s="214"/>
      <c r="AM116" s="214"/>
      <c r="AN116" s="214"/>
      <c r="AO116" s="214"/>
      <c r="AP116" s="214"/>
      <c r="AQ116" s="214"/>
      <c r="AR116" s="214"/>
      <c r="AS116" s="214"/>
      <c r="AT116" s="214"/>
      <c r="AU116" s="214"/>
      <c r="AV116" s="214"/>
      <c r="AW116" s="214"/>
      <c r="AX116" s="214"/>
      <c r="AY116" s="214"/>
      <c r="AZ116" s="214"/>
      <c r="BA116" s="214"/>
      <c r="BB116" s="214"/>
      <c r="BC116" s="214"/>
      <c r="BD116" s="214"/>
      <c r="BE116" s="214"/>
      <c r="BF116" s="214"/>
      <c r="BG116" s="214"/>
      <c r="BH116" s="214"/>
      <c r="BI116" s="214"/>
      <c r="BJ116" s="214"/>
      <c r="BK116" s="214"/>
      <c r="BL116" s="214"/>
      <c r="BM116" s="214"/>
      <c r="BN116" s="214"/>
      <c r="BO116" s="214"/>
      <c r="BP116" s="214"/>
      <c r="BQ116" s="214"/>
      <c r="BR116" s="214"/>
      <c r="BS116" s="214"/>
      <c r="BT116" s="214"/>
      <c r="BU116" s="214"/>
      <c r="BV116" s="214"/>
      <c r="BW116" s="214"/>
      <c r="BX116" s="214"/>
      <c r="BY116" s="214"/>
      <c r="BZ116" s="214"/>
      <c r="CA116" s="214"/>
      <c r="CB116" s="214"/>
      <c r="CC116" s="214"/>
      <c r="CD116" s="214"/>
      <c r="CE116" s="214"/>
      <c r="CF116" s="214"/>
      <c r="CG116" s="214"/>
      <c r="CH116" s="214"/>
      <c r="CI116" s="214"/>
      <c r="CJ116" s="214"/>
      <c r="CK116" s="214"/>
      <c r="CL116" s="214"/>
      <c r="CM116" s="214"/>
      <c r="CN116" s="214"/>
      <c r="CO116" s="214"/>
      <c r="CP116" s="214"/>
      <c r="CQ116" s="214"/>
      <c r="CR116" s="214"/>
      <c r="CS116" s="214"/>
      <c r="CT116" s="214"/>
      <c r="CU116" s="214"/>
      <c r="CV116" s="214"/>
      <c r="CW116" s="214"/>
      <c r="CX116" s="214"/>
      <c r="CY116" s="214"/>
      <c r="CZ116" s="214"/>
      <c r="DA116" s="214"/>
      <c r="DB116" s="214"/>
      <c r="DC116" s="214"/>
      <c r="DD116" s="214"/>
      <c r="DE116" s="214"/>
      <c r="DF116" s="214"/>
      <c r="DG116" s="214"/>
      <c r="DH116" s="214"/>
      <c r="DI116" s="214"/>
      <c r="DJ116" s="214"/>
      <c r="DK116" s="214"/>
      <c r="DL116" s="214"/>
      <c r="DM116" s="214"/>
      <c r="DN116" s="214"/>
      <c r="DO116" s="214"/>
      <c r="DP116" s="214"/>
      <c r="DQ116" s="214"/>
      <c r="DR116" s="214"/>
      <c r="DS116" s="214"/>
      <c r="DT116" s="214"/>
      <c r="DU116" s="214"/>
      <c r="DV116" s="214"/>
      <c r="DW116" s="214"/>
      <c r="DX116" s="214"/>
      <c r="DY116" s="214"/>
      <c r="DZ116" s="214"/>
      <c r="EA116" s="214"/>
      <c r="EB116" s="214"/>
      <c r="EC116" s="214"/>
    </row>
    <row r="117" spans="1:133" s="66" customFormat="1" hidden="1" x14ac:dyDescent="0.2">
      <c r="A117" s="210"/>
      <c r="B117" s="209">
        <v>247</v>
      </c>
      <c r="C117" s="62" t="s">
        <v>246</v>
      </c>
      <c r="D117" s="63">
        <v>0</v>
      </c>
      <c r="E117" s="63">
        <v>0</v>
      </c>
      <c r="F117" s="63">
        <f t="shared" si="6"/>
        <v>0</v>
      </c>
      <c r="G117" s="63">
        <v>0</v>
      </c>
      <c r="H117" s="63">
        <v>0</v>
      </c>
      <c r="I117" s="63">
        <f t="shared" si="7"/>
        <v>0</v>
      </c>
      <c r="J117" s="63"/>
      <c r="K117" s="212"/>
      <c r="L117" s="211">
        <f t="shared" si="8"/>
        <v>0</v>
      </c>
      <c r="M117" s="211"/>
      <c r="N117" s="211">
        <f t="shared" si="9"/>
        <v>0</v>
      </c>
      <c r="O117" s="211">
        <f t="shared" si="10"/>
        <v>0</v>
      </c>
      <c r="P117" s="211">
        <f t="shared" si="11"/>
        <v>0</v>
      </c>
      <c r="Q117" s="213"/>
      <c r="R117" s="214"/>
      <c r="S117" s="214"/>
      <c r="T117" s="214"/>
      <c r="U117" s="214"/>
      <c r="V117" s="214"/>
      <c r="W117" s="214"/>
      <c r="X117" s="214"/>
      <c r="Y117" s="214"/>
      <c r="Z117" s="214"/>
      <c r="AA117" s="214"/>
      <c r="AB117" s="214"/>
      <c r="AC117" s="214"/>
      <c r="AD117" s="214"/>
      <c r="AE117" s="214"/>
      <c r="AF117" s="214"/>
      <c r="AG117" s="214"/>
      <c r="AH117" s="214"/>
      <c r="AI117" s="214"/>
      <c r="AJ117" s="214"/>
      <c r="AK117" s="214"/>
      <c r="AL117" s="214"/>
      <c r="AM117" s="214"/>
      <c r="AN117" s="214"/>
      <c r="AO117" s="214"/>
      <c r="AP117" s="214"/>
      <c r="AQ117" s="214"/>
      <c r="AR117" s="214"/>
      <c r="AS117" s="214"/>
      <c r="AT117" s="214"/>
      <c r="AU117" s="214"/>
      <c r="AV117" s="214"/>
      <c r="AW117" s="214"/>
      <c r="AX117" s="214"/>
      <c r="AY117" s="214"/>
      <c r="AZ117" s="214"/>
      <c r="BA117" s="214"/>
      <c r="BB117" s="214"/>
      <c r="BC117" s="214"/>
      <c r="BD117" s="214"/>
      <c r="BE117" s="214"/>
      <c r="BF117" s="214"/>
      <c r="BG117" s="214"/>
      <c r="BH117" s="214"/>
      <c r="BI117" s="214"/>
      <c r="BJ117" s="214"/>
      <c r="BK117" s="214"/>
      <c r="BL117" s="214"/>
      <c r="BM117" s="214"/>
      <c r="BN117" s="214"/>
      <c r="BO117" s="214"/>
      <c r="BP117" s="214"/>
      <c r="BQ117" s="214"/>
      <c r="BR117" s="214"/>
      <c r="BS117" s="214"/>
      <c r="BT117" s="214"/>
      <c r="BU117" s="214"/>
      <c r="BV117" s="214"/>
      <c r="BW117" s="214"/>
      <c r="BX117" s="214"/>
      <c r="BY117" s="214"/>
      <c r="BZ117" s="214"/>
      <c r="CA117" s="214"/>
      <c r="CB117" s="214"/>
      <c r="CC117" s="214"/>
      <c r="CD117" s="214"/>
      <c r="CE117" s="214"/>
      <c r="CF117" s="214"/>
      <c r="CG117" s="214"/>
      <c r="CH117" s="214"/>
      <c r="CI117" s="214"/>
      <c r="CJ117" s="214"/>
      <c r="CK117" s="214"/>
      <c r="CL117" s="214"/>
      <c r="CM117" s="214"/>
      <c r="CN117" s="214"/>
      <c r="CO117" s="214"/>
      <c r="CP117" s="214"/>
      <c r="CQ117" s="214"/>
      <c r="CR117" s="214"/>
      <c r="CS117" s="214"/>
      <c r="CT117" s="214"/>
      <c r="CU117" s="214"/>
      <c r="CV117" s="214"/>
      <c r="CW117" s="214"/>
      <c r="CX117" s="214"/>
      <c r="CY117" s="214"/>
      <c r="CZ117" s="214"/>
      <c r="DA117" s="214"/>
      <c r="DB117" s="214"/>
      <c r="DC117" s="214"/>
      <c r="DD117" s="214"/>
      <c r="DE117" s="214"/>
      <c r="DF117" s="214"/>
      <c r="DG117" s="214"/>
      <c r="DH117" s="214"/>
      <c r="DI117" s="214"/>
      <c r="DJ117" s="214"/>
      <c r="DK117" s="214"/>
      <c r="DL117" s="214"/>
      <c r="DM117" s="214"/>
      <c r="DN117" s="214"/>
      <c r="DO117" s="214"/>
      <c r="DP117" s="214"/>
      <c r="DQ117" s="214"/>
      <c r="DR117" s="214"/>
      <c r="DS117" s="214"/>
      <c r="DT117" s="214"/>
      <c r="DU117" s="214"/>
      <c r="DV117" s="214"/>
      <c r="DW117" s="214"/>
      <c r="DX117" s="214"/>
      <c r="DY117" s="214"/>
      <c r="DZ117" s="214"/>
      <c r="EA117" s="214"/>
      <c r="EB117" s="214"/>
      <c r="EC117" s="214"/>
    </row>
    <row r="118" spans="1:133" s="66" customFormat="1" hidden="1" x14ac:dyDescent="0.2">
      <c r="A118" s="210"/>
      <c r="B118" s="209">
        <v>248</v>
      </c>
      <c r="C118" s="62" t="s">
        <v>247</v>
      </c>
      <c r="D118" s="63">
        <v>0</v>
      </c>
      <c r="E118" s="63">
        <v>0</v>
      </c>
      <c r="F118" s="63">
        <f t="shared" si="6"/>
        <v>0</v>
      </c>
      <c r="G118" s="63">
        <v>0</v>
      </c>
      <c r="H118" s="63">
        <v>0</v>
      </c>
      <c r="I118" s="63">
        <f t="shared" si="7"/>
        <v>0</v>
      </c>
      <c r="J118" s="63"/>
      <c r="K118" s="212"/>
      <c r="L118" s="211">
        <f t="shared" si="8"/>
        <v>0</v>
      </c>
      <c r="M118" s="211"/>
      <c r="N118" s="211">
        <f t="shared" si="9"/>
        <v>0</v>
      </c>
      <c r="O118" s="211">
        <f t="shared" si="10"/>
        <v>0</v>
      </c>
      <c r="P118" s="211">
        <f t="shared" si="11"/>
        <v>0</v>
      </c>
      <c r="Q118" s="213"/>
      <c r="R118" s="214"/>
      <c r="S118" s="214"/>
      <c r="T118" s="214"/>
      <c r="U118" s="214"/>
      <c r="V118" s="214"/>
      <c r="W118" s="214"/>
      <c r="X118" s="214"/>
      <c r="Y118" s="214"/>
      <c r="Z118" s="214"/>
      <c r="AA118" s="214"/>
      <c r="AB118" s="214"/>
      <c r="AC118" s="214"/>
      <c r="AD118" s="214"/>
      <c r="AE118" s="214"/>
      <c r="AF118" s="214"/>
      <c r="AG118" s="214"/>
      <c r="AH118" s="214"/>
      <c r="AI118" s="214"/>
      <c r="AJ118" s="214"/>
      <c r="AK118" s="214"/>
      <c r="AL118" s="214"/>
      <c r="AM118" s="214"/>
      <c r="AN118" s="214"/>
      <c r="AO118" s="214"/>
      <c r="AP118" s="214"/>
      <c r="AQ118" s="214"/>
      <c r="AR118" s="214"/>
      <c r="AS118" s="214"/>
      <c r="AT118" s="214"/>
      <c r="AU118" s="214"/>
      <c r="AV118" s="214"/>
      <c r="AW118" s="214"/>
      <c r="AX118" s="214"/>
      <c r="AY118" s="214"/>
      <c r="AZ118" s="214"/>
      <c r="BA118" s="214"/>
      <c r="BB118" s="214"/>
      <c r="BC118" s="214"/>
      <c r="BD118" s="214"/>
      <c r="BE118" s="214"/>
      <c r="BF118" s="214"/>
      <c r="BG118" s="214"/>
      <c r="BH118" s="214"/>
      <c r="BI118" s="214"/>
      <c r="BJ118" s="214"/>
      <c r="BK118" s="214"/>
      <c r="BL118" s="214"/>
      <c r="BM118" s="214"/>
      <c r="BN118" s="214"/>
      <c r="BO118" s="214"/>
      <c r="BP118" s="214"/>
      <c r="BQ118" s="214"/>
      <c r="BR118" s="214"/>
      <c r="BS118" s="214"/>
      <c r="BT118" s="214"/>
      <c r="BU118" s="214"/>
      <c r="BV118" s="214"/>
      <c r="BW118" s="214"/>
      <c r="BX118" s="214"/>
      <c r="BY118" s="214"/>
      <c r="BZ118" s="214"/>
      <c r="CA118" s="214"/>
      <c r="CB118" s="214"/>
      <c r="CC118" s="214"/>
      <c r="CD118" s="214"/>
      <c r="CE118" s="214"/>
      <c r="CF118" s="214"/>
      <c r="CG118" s="214"/>
      <c r="CH118" s="214"/>
      <c r="CI118" s="214"/>
      <c r="CJ118" s="214"/>
      <c r="CK118" s="214"/>
      <c r="CL118" s="214"/>
      <c r="CM118" s="214"/>
      <c r="CN118" s="214"/>
      <c r="CO118" s="214"/>
      <c r="CP118" s="214"/>
      <c r="CQ118" s="214"/>
      <c r="CR118" s="214"/>
      <c r="CS118" s="214"/>
      <c r="CT118" s="214"/>
      <c r="CU118" s="214"/>
      <c r="CV118" s="214"/>
      <c r="CW118" s="214"/>
      <c r="CX118" s="214"/>
      <c r="CY118" s="214"/>
      <c r="CZ118" s="214"/>
      <c r="DA118" s="214"/>
      <c r="DB118" s="214"/>
      <c r="DC118" s="214"/>
      <c r="DD118" s="214"/>
      <c r="DE118" s="214"/>
      <c r="DF118" s="214"/>
      <c r="DG118" s="214"/>
      <c r="DH118" s="214"/>
      <c r="DI118" s="214"/>
      <c r="DJ118" s="214"/>
      <c r="DK118" s="214"/>
      <c r="DL118" s="214"/>
      <c r="DM118" s="214"/>
      <c r="DN118" s="214"/>
      <c r="DO118" s="214"/>
      <c r="DP118" s="214"/>
      <c r="DQ118" s="214"/>
      <c r="DR118" s="214"/>
      <c r="DS118" s="214"/>
      <c r="DT118" s="214"/>
      <c r="DU118" s="214"/>
      <c r="DV118" s="214"/>
      <c r="DW118" s="214"/>
      <c r="DX118" s="214"/>
      <c r="DY118" s="214"/>
      <c r="DZ118" s="214"/>
      <c r="EA118" s="214"/>
      <c r="EB118" s="214"/>
      <c r="EC118" s="214"/>
    </row>
    <row r="119" spans="1:133" s="66" customFormat="1" hidden="1" x14ac:dyDescent="0.2">
      <c r="A119" s="210"/>
      <c r="B119" s="209">
        <v>249</v>
      </c>
      <c r="C119" s="62" t="s">
        <v>248</v>
      </c>
      <c r="D119" s="63">
        <v>0</v>
      </c>
      <c r="E119" s="63">
        <v>0</v>
      </c>
      <c r="F119" s="63">
        <f t="shared" si="6"/>
        <v>0</v>
      </c>
      <c r="G119" s="63">
        <v>0</v>
      </c>
      <c r="H119" s="63">
        <v>0</v>
      </c>
      <c r="I119" s="63">
        <f t="shared" si="7"/>
        <v>0</v>
      </c>
      <c r="J119" s="63"/>
      <c r="K119" s="212"/>
      <c r="L119" s="211">
        <f t="shared" si="8"/>
        <v>0</v>
      </c>
      <c r="M119" s="211"/>
      <c r="N119" s="211">
        <f t="shared" si="9"/>
        <v>0</v>
      </c>
      <c r="O119" s="211">
        <f t="shared" si="10"/>
        <v>0</v>
      </c>
      <c r="P119" s="211">
        <f t="shared" si="11"/>
        <v>0</v>
      </c>
      <c r="Q119" s="213"/>
      <c r="R119" s="214"/>
      <c r="S119" s="214"/>
      <c r="T119" s="214"/>
      <c r="U119" s="214"/>
      <c r="V119" s="214"/>
      <c r="W119" s="214"/>
      <c r="X119" s="214"/>
      <c r="Y119" s="214"/>
      <c r="Z119" s="214"/>
      <c r="AA119" s="214"/>
      <c r="AB119" s="214"/>
      <c r="AC119" s="214"/>
      <c r="AD119" s="214"/>
      <c r="AE119" s="214"/>
      <c r="AF119" s="214"/>
      <c r="AG119" s="214"/>
      <c r="AH119" s="214"/>
      <c r="AI119" s="214"/>
      <c r="AJ119" s="214"/>
      <c r="AK119" s="214"/>
      <c r="AL119" s="214"/>
      <c r="AM119" s="214"/>
      <c r="AN119" s="214"/>
      <c r="AO119" s="214"/>
      <c r="AP119" s="214"/>
      <c r="AQ119" s="214"/>
      <c r="AR119" s="214"/>
      <c r="AS119" s="214"/>
      <c r="AT119" s="214"/>
      <c r="AU119" s="214"/>
      <c r="AV119" s="214"/>
      <c r="AW119" s="214"/>
      <c r="AX119" s="214"/>
      <c r="AY119" s="214"/>
      <c r="AZ119" s="214"/>
      <c r="BA119" s="214"/>
      <c r="BB119" s="214"/>
      <c r="BC119" s="214"/>
      <c r="BD119" s="214"/>
      <c r="BE119" s="214"/>
      <c r="BF119" s="214"/>
      <c r="BG119" s="214"/>
      <c r="BH119" s="214"/>
      <c r="BI119" s="214"/>
      <c r="BJ119" s="214"/>
      <c r="BK119" s="214"/>
      <c r="BL119" s="214"/>
      <c r="BM119" s="214"/>
      <c r="BN119" s="214"/>
      <c r="BO119" s="214"/>
      <c r="BP119" s="214"/>
      <c r="BQ119" s="214"/>
      <c r="BR119" s="214"/>
      <c r="BS119" s="214"/>
      <c r="BT119" s="214"/>
      <c r="BU119" s="214"/>
      <c r="BV119" s="214"/>
      <c r="BW119" s="214"/>
      <c r="BX119" s="214"/>
      <c r="BY119" s="214"/>
      <c r="BZ119" s="214"/>
      <c r="CA119" s="214"/>
      <c r="CB119" s="214"/>
      <c r="CC119" s="214"/>
      <c r="CD119" s="214"/>
      <c r="CE119" s="214"/>
      <c r="CF119" s="214"/>
      <c r="CG119" s="214"/>
      <c r="CH119" s="214"/>
      <c r="CI119" s="214"/>
      <c r="CJ119" s="214"/>
      <c r="CK119" s="214"/>
      <c r="CL119" s="214"/>
      <c r="CM119" s="214"/>
      <c r="CN119" s="214"/>
      <c r="CO119" s="214"/>
      <c r="CP119" s="214"/>
      <c r="CQ119" s="214"/>
      <c r="CR119" s="214"/>
      <c r="CS119" s="214"/>
      <c r="CT119" s="214"/>
      <c r="CU119" s="214"/>
      <c r="CV119" s="214"/>
      <c r="CW119" s="214"/>
      <c r="CX119" s="214"/>
      <c r="CY119" s="214"/>
      <c r="CZ119" s="214"/>
      <c r="DA119" s="214"/>
      <c r="DB119" s="214"/>
      <c r="DC119" s="214"/>
      <c r="DD119" s="214"/>
      <c r="DE119" s="214"/>
      <c r="DF119" s="214"/>
      <c r="DG119" s="214"/>
      <c r="DH119" s="214"/>
      <c r="DI119" s="214"/>
      <c r="DJ119" s="214"/>
      <c r="DK119" s="214"/>
      <c r="DL119" s="214"/>
      <c r="DM119" s="214"/>
      <c r="DN119" s="214"/>
      <c r="DO119" s="214"/>
      <c r="DP119" s="214"/>
      <c r="DQ119" s="214"/>
      <c r="DR119" s="214"/>
      <c r="DS119" s="214"/>
      <c r="DT119" s="214"/>
      <c r="DU119" s="214"/>
      <c r="DV119" s="214"/>
      <c r="DW119" s="214"/>
      <c r="DX119" s="214"/>
      <c r="DY119" s="214"/>
      <c r="DZ119" s="214"/>
      <c r="EA119" s="214"/>
      <c r="EB119" s="214"/>
      <c r="EC119" s="214"/>
    </row>
    <row r="120" spans="1:133" s="66" customFormat="1" hidden="1" x14ac:dyDescent="0.2">
      <c r="A120" s="210"/>
      <c r="B120" s="209">
        <v>250</v>
      </c>
      <c r="C120" s="62" t="s">
        <v>249</v>
      </c>
      <c r="D120" s="63">
        <v>0</v>
      </c>
      <c r="E120" s="63">
        <v>0</v>
      </c>
      <c r="F120" s="63">
        <f t="shared" si="6"/>
        <v>0</v>
      </c>
      <c r="G120" s="63">
        <v>0</v>
      </c>
      <c r="H120" s="63">
        <v>0</v>
      </c>
      <c r="I120" s="63">
        <f t="shared" si="7"/>
        <v>0</v>
      </c>
      <c r="J120" s="63"/>
      <c r="K120" s="212"/>
      <c r="L120" s="211">
        <f t="shared" si="8"/>
        <v>0</v>
      </c>
      <c r="M120" s="211"/>
      <c r="N120" s="211">
        <f t="shared" si="9"/>
        <v>0</v>
      </c>
      <c r="O120" s="211">
        <f t="shared" si="10"/>
        <v>0</v>
      </c>
      <c r="P120" s="211">
        <f t="shared" si="11"/>
        <v>0</v>
      </c>
      <c r="Q120" s="213"/>
      <c r="R120" s="214"/>
      <c r="S120" s="214"/>
      <c r="T120" s="214"/>
      <c r="U120" s="214"/>
      <c r="V120" s="214"/>
      <c r="W120" s="214"/>
      <c r="X120" s="214"/>
      <c r="Y120" s="214"/>
      <c r="Z120" s="214"/>
      <c r="AA120" s="214"/>
      <c r="AB120" s="214"/>
      <c r="AC120" s="214"/>
      <c r="AD120" s="214"/>
      <c r="AE120" s="214"/>
      <c r="AF120" s="214"/>
      <c r="AG120" s="214"/>
      <c r="AH120" s="214"/>
      <c r="AI120" s="214"/>
      <c r="AJ120" s="214"/>
      <c r="AK120" s="214"/>
      <c r="AL120" s="214"/>
      <c r="AM120" s="214"/>
      <c r="AN120" s="214"/>
      <c r="AO120" s="214"/>
      <c r="AP120" s="214"/>
      <c r="AQ120" s="214"/>
      <c r="AR120" s="214"/>
      <c r="AS120" s="214"/>
      <c r="AT120" s="214"/>
      <c r="AU120" s="214"/>
      <c r="AV120" s="214"/>
      <c r="AW120" s="214"/>
      <c r="AX120" s="214"/>
      <c r="AY120" s="214"/>
      <c r="AZ120" s="214"/>
      <c r="BA120" s="214"/>
      <c r="BB120" s="214"/>
      <c r="BC120" s="214"/>
      <c r="BD120" s="214"/>
      <c r="BE120" s="214"/>
      <c r="BF120" s="214"/>
      <c r="BG120" s="214"/>
      <c r="BH120" s="214"/>
      <c r="BI120" s="214"/>
      <c r="BJ120" s="214"/>
      <c r="BK120" s="214"/>
      <c r="BL120" s="214"/>
      <c r="BM120" s="214"/>
      <c r="BN120" s="214"/>
      <c r="BO120" s="214"/>
      <c r="BP120" s="214"/>
      <c r="BQ120" s="214"/>
      <c r="BR120" s="214"/>
      <c r="BS120" s="214"/>
      <c r="BT120" s="214"/>
      <c r="BU120" s="214"/>
      <c r="BV120" s="214"/>
      <c r="BW120" s="214"/>
      <c r="BX120" s="214"/>
      <c r="BY120" s="214"/>
      <c r="BZ120" s="214"/>
      <c r="CA120" s="214"/>
      <c r="CB120" s="214"/>
      <c r="CC120" s="214"/>
      <c r="CD120" s="214"/>
      <c r="CE120" s="214"/>
      <c r="CF120" s="214"/>
      <c r="CG120" s="214"/>
      <c r="CH120" s="214"/>
      <c r="CI120" s="214"/>
      <c r="CJ120" s="214"/>
      <c r="CK120" s="214"/>
      <c r="CL120" s="214"/>
      <c r="CM120" s="214"/>
      <c r="CN120" s="214"/>
      <c r="CO120" s="214"/>
      <c r="CP120" s="214"/>
      <c r="CQ120" s="214"/>
      <c r="CR120" s="214"/>
      <c r="CS120" s="214"/>
      <c r="CT120" s="214"/>
      <c r="CU120" s="214"/>
      <c r="CV120" s="214"/>
      <c r="CW120" s="214"/>
      <c r="CX120" s="214"/>
      <c r="CY120" s="214"/>
      <c r="CZ120" s="214"/>
      <c r="DA120" s="214"/>
      <c r="DB120" s="214"/>
      <c r="DC120" s="214"/>
      <c r="DD120" s="214"/>
      <c r="DE120" s="214"/>
      <c r="DF120" s="214"/>
      <c r="DG120" s="214"/>
      <c r="DH120" s="214"/>
      <c r="DI120" s="214"/>
      <c r="DJ120" s="214"/>
      <c r="DK120" s="214"/>
      <c r="DL120" s="214"/>
      <c r="DM120" s="214"/>
      <c r="DN120" s="214"/>
      <c r="DO120" s="214"/>
      <c r="DP120" s="214"/>
      <c r="DQ120" s="214"/>
      <c r="DR120" s="214"/>
      <c r="DS120" s="214"/>
      <c r="DT120" s="214"/>
      <c r="DU120" s="214"/>
      <c r="DV120" s="214"/>
      <c r="DW120" s="214"/>
      <c r="DX120" s="214"/>
      <c r="DY120" s="214"/>
      <c r="DZ120" s="214"/>
      <c r="EA120" s="214"/>
      <c r="EB120" s="214"/>
      <c r="EC120" s="214"/>
    </row>
    <row r="121" spans="1:133" s="66" customFormat="1" hidden="1" x14ac:dyDescent="0.2">
      <c r="A121" s="210"/>
      <c r="B121" s="209">
        <v>252</v>
      </c>
      <c r="C121" s="62" t="s">
        <v>250</v>
      </c>
      <c r="D121" s="63">
        <v>0</v>
      </c>
      <c r="E121" s="63">
        <v>0</v>
      </c>
      <c r="F121" s="63">
        <f t="shared" si="6"/>
        <v>0</v>
      </c>
      <c r="G121" s="63">
        <v>0</v>
      </c>
      <c r="H121" s="63">
        <v>0</v>
      </c>
      <c r="I121" s="63">
        <f t="shared" si="7"/>
        <v>0</v>
      </c>
      <c r="J121" s="63"/>
      <c r="K121" s="212"/>
      <c r="L121" s="211">
        <f t="shared" si="8"/>
        <v>0</v>
      </c>
      <c r="M121" s="211"/>
      <c r="N121" s="211">
        <f t="shared" si="9"/>
        <v>0</v>
      </c>
      <c r="O121" s="211">
        <f t="shared" si="10"/>
        <v>0</v>
      </c>
      <c r="P121" s="211">
        <f t="shared" si="11"/>
        <v>0</v>
      </c>
      <c r="Q121" s="213"/>
      <c r="R121" s="214"/>
      <c r="S121" s="214"/>
      <c r="T121" s="214"/>
      <c r="U121" s="214"/>
      <c r="V121" s="214"/>
      <c r="W121" s="214"/>
      <c r="X121" s="214"/>
      <c r="Y121" s="214"/>
      <c r="Z121" s="214"/>
      <c r="AA121" s="214"/>
      <c r="AB121" s="214"/>
      <c r="AC121" s="214"/>
      <c r="AD121" s="214"/>
      <c r="AE121" s="214"/>
      <c r="AF121" s="214"/>
      <c r="AG121" s="214"/>
      <c r="AH121" s="214"/>
      <c r="AI121" s="214"/>
      <c r="AJ121" s="214"/>
      <c r="AK121" s="214"/>
      <c r="AL121" s="214"/>
      <c r="AM121" s="214"/>
      <c r="AN121" s="214"/>
      <c r="AO121" s="214"/>
      <c r="AP121" s="214"/>
      <c r="AQ121" s="214"/>
      <c r="AR121" s="214"/>
      <c r="AS121" s="214"/>
      <c r="AT121" s="214"/>
      <c r="AU121" s="214"/>
      <c r="AV121" s="214"/>
      <c r="AW121" s="214"/>
      <c r="AX121" s="214"/>
      <c r="AY121" s="214"/>
      <c r="AZ121" s="214"/>
      <c r="BA121" s="214"/>
      <c r="BB121" s="214"/>
      <c r="BC121" s="214"/>
      <c r="BD121" s="214"/>
      <c r="BE121" s="214"/>
      <c r="BF121" s="214"/>
      <c r="BG121" s="214"/>
      <c r="BH121" s="214"/>
      <c r="BI121" s="214"/>
      <c r="BJ121" s="214"/>
      <c r="BK121" s="214"/>
      <c r="BL121" s="214"/>
      <c r="BM121" s="214"/>
      <c r="BN121" s="214"/>
      <c r="BO121" s="214"/>
      <c r="BP121" s="214"/>
      <c r="BQ121" s="214"/>
      <c r="BR121" s="214"/>
      <c r="BS121" s="214"/>
      <c r="BT121" s="214"/>
      <c r="BU121" s="214"/>
      <c r="BV121" s="214"/>
      <c r="BW121" s="214"/>
      <c r="BX121" s="214"/>
      <c r="BY121" s="214"/>
      <c r="BZ121" s="214"/>
      <c r="CA121" s="214"/>
      <c r="CB121" s="214"/>
      <c r="CC121" s="214"/>
      <c r="CD121" s="214"/>
      <c r="CE121" s="214"/>
      <c r="CF121" s="214"/>
      <c r="CG121" s="214"/>
      <c r="CH121" s="214"/>
      <c r="CI121" s="214"/>
      <c r="CJ121" s="214"/>
      <c r="CK121" s="214"/>
      <c r="CL121" s="214"/>
      <c r="CM121" s="214"/>
      <c r="CN121" s="214"/>
      <c r="CO121" s="214"/>
      <c r="CP121" s="214"/>
      <c r="CQ121" s="214"/>
      <c r="CR121" s="214"/>
      <c r="CS121" s="214"/>
      <c r="CT121" s="214"/>
      <c r="CU121" s="214"/>
      <c r="CV121" s="214"/>
      <c r="CW121" s="214"/>
      <c r="CX121" s="214"/>
      <c r="CY121" s="214"/>
      <c r="CZ121" s="214"/>
      <c r="DA121" s="214"/>
      <c r="DB121" s="214"/>
      <c r="DC121" s="214"/>
      <c r="DD121" s="214"/>
      <c r="DE121" s="214"/>
      <c r="DF121" s="214"/>
      <c r="DG121" s="214"/>
      <c r="DH121" s="214"/>
      <c r="DI121" s="214"/>
      <c r="DJ121" s="214"/>
      <c r="DK121" s="214"/>
      <c r="DL121" s="214"/>
      <c r="DM121" s="214"/>
      <c r="DN121" s="214"/>
      <c r="DO121" s="214"/>
      <c r="DP121" s="214"/>
      <c r="DQ121" s="214"/>
      <c r="DR121" s="214"/>
      <c r="DS121" s="214"/>
      <c r="DT121" s="214"/>
      <c r="DU121" s="214"/>
      <c r="DV121" s="214"/>
      <c r="DW121" s="214"/>
      <c r="DX121" s="214"/>
      <c r="DY121" s="214"/>
      <c r="DZ121" s="214"/>
      <c r="EA121" s="214"/>
      <c r="EB121" s="214"/>
      <c r="EC121" s="214"/>
    </row>
    <row r="122" spans="1:133" s="66" customFormat="1" hidden="1" x14ac:dyDescent="0.2">
      <c r="A122" s="210"/>
      <c r="B122" s="209">
        <v>254</v>
      </c>
      <c r="C122" s="62" t="s">
        <v>251</v>
      </c>
      <c r="D122" s="63">
        <v>0</v>
      </c>
      <c r="E122" s="63">
        <v>0</v>
      </c>
      <c r="F122" s="63">
        <f t="shared" si="6"/>
        <v>0</v>
      </c>
      <c r="G122" s="63">
        <v>0</v>
      </c>
      <c r="H122" s="63">
        <v>0</v>
      </c>
      <c r="I122" s="63">
        <f t="shared" si="7"/>
        <v>0</v>
      </c>
      <c r="J122" s="63"/>
      <c r="K122" s="212"/>
      <c r="L122" s="211">
        <f t="shared" si="8"/>
        <v>0</v>
      </c>
      <c r="M122" s="211"/>
      <c r="N122" s="211">
        <f t="shared" si="9"/>
        <v>0</v>
      </c>
      <c r="O122" s="211">
        <f t="shared" si="10"/>
        <v>0</v>
      </c>
      <c r="P122" s="211">
        <f t="shared" si="11"/>
        <v>0</v>
      </c>
      <c r="Q122" s="213"/>
      <c r="R122" s="214"/>
      <c r="S122" s="214"/>
      <c r="T122" s="214"/>
      <c r="U122" s="214"/>
      <c r="V122" s="214"/>
      <c r="W122" s="214"/>
      <c r="X122" s="214"/>
      <c r="Y122" s="214"/>
      <c r="Z122" s="214"/>
      <c r="AA122" s="214"/>
      <c r="AB122" s="214"/>
      <c r="AC122" s="214"/>
      <c r="AD122" s="214"/>
      <c r="AE122" s="214"/>
      <c r="AF122" s="214"/>
      <c r="AG122" s="214"/>
      <c r="AH122" s="214"/>
      <c r="AI122" s="214"/>
      <c r="AJ122" s="214"/>
      <c r="AK122" s="214"/>
      <c r="AL122" s="214"/>
      <c r="AM122" s="214"/>
      <c r="AN122" s="214"/>
      <c r="AO122" s="214"/>
      <c r="AP122" s="214"/>
      <c r="AQ122" s="214"/>
      <c r="AR122" s="214"/>
      <c r="AS122" s="214"/>
      <c r="AT122" s="214"/>
      <c r="AU122" s="214"/>
      <c r="AV122" s="214"/>
      <c r="AW122" s="214"/>
      <c r="AX122" s="214"/>
      <c r="AY122" s="214"/>
      <c r="AZ122" s="214"/>
      <c r="BA122" s="214"/>
      <c r="BB122" s="214"/>
      <c r="BC122" s="214"/>
      <c r="BD122" s="214"/>
      <c r="BE122" s="214"/>
      <c r="BF122" s="214"/>
      <c r="BG122" s="214"/>
      <c r="BH122" s="214"/>
      <c r="BI122" s="214"/>
      <c r="BJ122" s="214"/>
      <c r="BK122" s="214"/>
      <c r="BL122" s="214"/>
      <c r="BM122" s="214"/>
      <c r="BN122" s="214"/>
      <c r="BO122" s="214"/>
      <c r="BP122" s="214"/>
      <c r="BQ122" s="214"/>
      <c r="BR122" s="214"/>
      <c r="BS122" s="214"/>
      <c r="BT122" s="214"/>
      <c r="BU122" s="214"/>
      <c r="BV122" s="214"/>
      <c r="BW122" s="214"/>
      <c r="BX122" s="214"/>
      <c r="BY122" s="214"/>
      <c r="BZ122" s="214"/>
      <c r="CA122" s="214"/>
      <c r="CB122" s="214"/>
      <c r="CC122" s="214"/>
      <c r="CD122" s="214"/>
      <c r="CE122" s="214"/>
      <c r="CF122" s="214"/>
      <c r="CG122" s="214"/>
      <c r="CH122" s="214"/>
      <c r="CI122" s="214"/>
      <c r="CJ122" s="214"/>
      <c r="CK122" s="214"/>
      <c r="CL122" s="214"/>
      <c r="CM122" s="214"/>
      <c r="CN122" s="214"/>
      <c r="CO122" s="214"/>
      <c r="CP122" s="214"/>
      <c r="CQ122" s="214"/>
      <c r="CR122" s="214"/>
      <c r="CS122" s="214"/>
      <c r="CT122" s="214"/>
      <c r="CU122" s="214"/>
      <c r="CV122" s="214"/>
      <c r="CW122" s="214"/>
      <c r="CX122" s="214"/>
      <c r="CY122" s="214"/>
      <c r="CZ122" s="214"/>
      <c r="DA122" s="214"/>
      <c r="DB122" s="214"/>
      <c r="DC122" s="214"/>
      <c r="DD122" s="214"/>
      <c r="DE122" s="214"/>
      <c r="DF122" s="214"/>
      <c r="DG122" s="214"/>
      <c r="DH122" s="214"/>
      <c r="DI122" s="214"/>
      <c r="DJ122" s="214"/>
      <c r="DK122" s="214"/>
      <c r="DL122" s="214"/>
      <c r="DM122" s="214"/>
      <c r="DN122" s="214"/>
      <c r="DO122" s="214"/>
      <c r="DP122" s="214"/>
      <c r="DQ122" s="214"/>
      <c r="DR122" s="214"/>
      <c r="DS122" s="214"/>
      <c r="DT122" s="214"/>
      <c r="DU122" s="214"/>
      <c r="DV122" s="214"/>
      <c r="DW122" s="214"/>
      <c r="DX122" s="214"/>
      <c r="DY122" s="214"/>
      <c r="DZ122" s="214"/>
      <c r="EA122" s="214"/>
      <c r="EB122" s="214"/>
      <c r="EC122" s="214"/>
    </row>
    <row r="123" spans="1:133" s="66" customFormat="1" hidden="1" x14ac:dyDescent="0.2">
      <c r="A123" s="210"/>
      <c r="B123" s="209">
        <v>255</v>
      </c>
      <c r="C123" s="62" t="s">
        <v>252</v>
      </c>
      <c r="D123" s="63">
        <v>0</v>
      </c>
      <c r="E123" s="63">
        <v>0</v>
      </c>
      <c r="F123" s="63">
        <f t="shared" si="6"/>
        <v>0</v>
      </c>
      <c r="G123" s="63">
        <v>0</v>
      </c>
      <c r="H123" s="63">
        <v>0</v>
      </c>
      <c r="I123" s="63">
        <f t="shared" si="7"/>
        <v>0</v>
      </c>
      <c r="J123" s="63"/>
      <c r="K123" s="212"/>
      <c r="L123" s="211">
        <f t="shared" si="8"/>
        <v>0</v>
      </c>
      <c r="M123" s="211"/>
      <c r="N123" s="211">
        <f t="shared" si="9"/>
        <v>0</v>
      </c>
      <c r="O123" s="211">
        <f t="shared" si="10"/>
        <v>0</v>
      </c>
      <c r="P123" s="211">
        <f t="shared" si="11"/>
        <v>0</v>
      </c>
      <c r="Q123" s="213"/>
      <c r="R123" s="214"/>
      <c r="S123" s="214"/>
      <c r="T123" s="214"/>
      <c r="U123" s="214"/>
      <c r="V123" s="214"/>
      <c r="W123" s="214"/>
      <c r="X123" s="214"/>
      <c r="Y123" s="214"/>
      <c r="Z123" s="214"/>
      <c r="AA123" s="214"/>
      <c r="AB123" s="214"/>
      <c r="AC123" s="214"/>
      <c r="AD123" s="214"/>
      <c r="AE123" s="214"/>
      <c r="AF123" s="214"/>
      <c r="AG123" s="214"/>
      <c r="AH123" s="214"/>
      <c r="AI123" s="214"/>
      <c r="AJ123" s="214"/>
      <c r="AK123" s="214"/>
      <c r="AL123" s="214"/>
      <c r="AM123" s="214"/>
      <c r="AN123" s="214"/>
      <c r="AO123" s="214"/>
      <c r="AP123" s="214"/>
      <c r="AQ123" s="214"/>
      <c r="AR123" s="214"/>
      <c r="AS123" s="214"/>
      <c r="AT123" s="214"/>
      <c r="AU123" s="214"/>
      <c r="AV123" s="214"/>
      <c r="AW123" s="214"/>
      <c r="AX123" s="214"/>
      <c r="AY123" s="214"/>
      <c r="AZ123" s="214"/>
      <c r="BA123" s="214"/>
      <c r="BB123" s="214"/>
      <c r="BC123" s="214"/>
      <c r="BD123" s="214"/>
      <c r="BE123" s="214"/>
      <c r="BF123" s="214"/>
      <c r="BG123" s="214"/>
      <c r="BH123" s="214"/>
      <c r="BI123" s="214"/>
      <c r="BJ123" s="214"/>
      <c r="BK123" s="214"/>
      <c r="BL123" s="214"/>
      <c r="BM123" s="214"/>
      <c r="BN123" s="214"/>
      <c r="BO123" s="214"/>
      <c r="BP123" s="214"/>
      <c r="BQ123" s="214"/>
      <c r="BR123" s="214"/>
      <c r="BS123" s="214"/>
      <c r="BT123" s="214"/>
      <c r="BU123" s="214"/>
      <c r="BV123" s="214"/>
      <c r="BW123" s="214"/>
      <c r="BX123" s="214"/>
      <c r="BY123" s="214"/>
      <c r="BZ123" s="214"/>
      <c r="CA123" s="214"/>
      <c r="CB123" s="214"/>
      <c r="CC123" s="214"/>
      <c r="CD123" s="214"/>
      <c r="CE123" s="214"/>
      <c r="CF123" s="214"/>
      <c r="CG123" s="214"/>
      <c r="CH123" s="214"/>
      <c r="CI123" s="214"/>
      <c r="CJ123" s="214"/>
      <c r="CK123" s="214"/>
      <c r="CL123" s="214"/>
      <c r="CM123" s="214"/>
      <c r="CN123" s="214"/>
      <c r="CO123" s="214"/>
      <c r="CP123" s="214"/>
      <c r="CQ123" s="214"/>
      <c r="CR123" s="214"/>
      <c r="CS123" s="214"/>
      <c r="CT123" s="214"/>
      <c r="CU123" s="214"/>
      <c r="CV123" s="214"/>
      <c r="CW123" s="214"/>
      <c r="CX123" s="214"/>
      <c r="CY123" s="214"/>
      <c r="CZ123" s="214"/>
      <c r="DA123" s="214"/>
      <c r="DB123" s="214"/>
      <c r="DC123" s="214"/>
      <c r="DD123" s="214"/>
      <c r="DE123" s="214"/>
      <c r="DF123" s="214"/>
      <c r="DG123" s="214"/>
      <c r="DH123" s="214"/>
      <c r="DI123" s="214"/>
      <c r="DJ123" s="214"/>
      <c r="DK123" s="214"/>
      <c r="DL123" s="214"/>
      <c r="DM123" s="214"/>
      <c r="DN123" s="214"/>
      <c r="DO123" s="214"/>
      <c r="DP123" s="214"/>
      <c r="DQ123" s="214"/>
      <c r="DR123" s="214"/>
      <c r="DS123" s="214"/>
      <c r="DT123" s="214"/>
      <c r="DU123" s="214"/>
      <c r="DV123" s="214"/>
      <c r="DW123" s="214"/>
      <c r="DX123" s="214"/>
      <c r="DY123" s="214"/>
      <c r="DZ123" s="214"/>
      <c r="EA123" s="214"/>
      <c r="EB123" s="214"/>
      <c r="EC123" s="214"/>
    </row>
    <row r="124" spans="1:133" s="66" customFormat="1" hidden="1" x14ac:dyDescent="0.2">
      <c r="A124" s="210"/>
      <c r="B124" s="209">
        <v>285</v>
      </c>
      <c r="C124" s="62" t="s">
        <v>253</v>
      </c>
      <c r="D124" s="63">
        <v>0</v>
      </c>
      <c r="E124" s="63">
        <v>0</v>
      </c>
      <c r="F124" s="63">
        <f t="shared" si="6"/>
        <v>0</v>
      </c>
      <c r="G124" s="63">
        <v>0</v>
      </c>
      <c r="H124" s="63">
        <v>0</v>
      </c>
      <c r="I124" s="63">
        <f t="shared" si="7"/>
        <v>0</v>
      </c>
      <c r="J124" s="63"/>
      <c r="K124" s="212"/>
      <c r="L124" s="211">
        <f t="shared" si="8"/>
        <v>0</v>
      </c>
      <c r="M124" s="211"/>
      <c r="N124" s="211">
        <f t="shared" si="9"/>
        <v>0</v>
      </c>
      <c r="O124" s="211">
        <f t="shared" si="10"/>
        <v>0</v>
      </c>
      <c r="P124" s="211">
        <f t="shared" si="11"/>
        <v>0</v>
      </c>
      <c r="Q124" s="213"/>
      <c r="R124" s="214"/>
      <c r="S124" s="214"/>
      <c r="T124" s="214"/>
      <c r="U124" s="214"/>
      <c r="V124" s="214"/>
      <c r="W124" s="214"/>
      <c r="X124" s="214"/>
      <c r="Y124" s="214"/>
      <c r="Z124" s="214"/>
      <c r="AA124" s="214"/>
      <c r="AB124" s="214"/>
      <c r="AC124" s="214"/>
      <c r="AD124" s="214"/>
      <c r="AE124" s="214"/>
      <c r="AF124" s="214"/>
      <c r="AG124" s="214"/>
      <c r="AH124" s="214"/>
      <c r="AI124" s="214"/>
      <c r="AJ124" s="214"/>
      <c r="AK124" s="214"/>
      <c r="AL124" s="214"/>
      <c r="AM124" s="214"/>
      <c r="AN124" s="214"/>
      <c r="AO124" s="214"/>
      <c r="AP124" s="214"/>
      <c r="AQ124" s="214"/>
      <c r="AR124" s="214"/>
      <c r="AS124" s="214"/>
      <c r="AT124" s="214"/>
      <c r="AU124" s="214"/>
      <c r="AV124" s="214"/>
      <c r="AW124" s="214"/>
      <c r="AX124" s="214"/>
      <c r="AY124" s="214"/>
      <c r="AZ124" s="214"/>
      <c r="BA124" s="214"/>
      <c r="BB124" s="214"/>
      <c r="BC124" s="214"/>
      <c r="BD124" s="214"/>
      <c r="BE124" s="214"/>
      <c r="BF124" s="214"/>
      <c r="BG124" s="214"/>
      <c r="BH124" s="214"/>
      <c r="BI124" s="214"/>
      <c r="BJ124" s="214"/>
      <c r="BK124" s="214"/>
      <c r="BL124" s="214"/>
      <c r="BM124" s="214"/>
      <c r="BN124" s="214"/>
      <c r="BO124" s="214"/>
      <c r="BP124" s="214"/>
      <c r="BQ124" s="214"/>
      <c r="BR124" s="214"/>
      <c r="BS124" s="214"/>
      <c r="BT124" s="214"/>
      <c r="BU124" s="214"/>
      <c r="BV124" s="214"/>
      <c r="BW124" s="214"/>
      <c r="BX124" s="214"/>
      <c r="BY124" s="214"/>
      <c r="BZ124" s="214"/>
      <c r="CA124" s="214"/>
      <c r="CB124" s="214"/>
      <c r="CC124" s="214"/>
      <c r="CD124" s="214"/>
      <c r="CE124" s="214"/>
      <c r="CF124" s="214"/>
      <c r="CG124" s="214"/>
      <c r="CH124" s="214"/>
      <c r="CI124" s="214"/>
      <c r="CJ124" s="214"/>
      <c r="CK124" s="214"/>
      <c r="CL124" s="214"/>
      <c r="CM124" s="214"/>
      <c r="CN124" s="214"/>
      <c r="CO124" s="214"/>
      <c r="CP124" s="214"/>
      <c r="CQ124" s="214"/>
      <c r="CR124" s="214"/>
      <c r="CS124" s="214"/>
      <c r="CT124" s="214"/>
      <c r="CU124" s="214"/>
      <c r="CV124" s="214"/>
      <c r="CW124" s="214"/>
      <c r="CX124" s="214"/>
      <c r="CY124" s="214"/>
      <c r="CZ124" s="214"/>
      <c r="DA124" s="214"/>
      <c r="DB124" s="214"/>
      <c r="DC124" s="214"/>
      <c r="DD124" s="214"/>
      <c r="DE124" s="214"/>
      <c r="DF124" s="214"/>
      <c r="DG124" s="214"/>
      <c r="DH124" s="214"/>
      <c r="DI124" s="214"/>
      <c r="DJ124" s="214"/>
      <c r="DK124" s="214"/>
      <c r="DL124" s="214"/>
      <c r="DM124" s="214"/>
      <c r="DN124" s="214"/>
      <c r="DO124" s="214"/>
      <c r="DP124" s="214"/>
      <c r="DQ124" s="214"/>
      <c r="DR124" s="214"/>
      <c r="DS124" s="214"/>
      <c r="DT124" s="214"/>
      <c r="DU124" s="214"/>
      <c r="DV124" s="214"/>
      <c r="DW124" s="214"/>
      <c r="DX124" s="214"/>
      <c r="DY124" s="214"/>
      <c r="DZ124" s="214"/>
      <c r="EA124" s="214"/>
      <c r="EB124" s="214"/>
      <c r="EC124" s="214"/>
    </row>
    <row r="125" spans="1:133" s="66" customFormat="1" hidden="1" x14ac:dyDescent="0.2">
      <c r="A125" s="210"/>
      <c r="B125" s="209">
        <v>286</v>
      </c>
      <c r="C125" s="62" t="s">
        <v>254</v>
      </c>
      <c r="D125" s="63">
        <v>0</v>
      </c>
      <c r="E125" s="63">
        <v>0</v>
      </c>
      <c r="F125" s="63">
        <f t="shared" si="6"/>
        <v>0</v>
      </c>
      <c r="G125" s="63">
        <v>0</v>
      </c>
      <c r="H125" s="63">
        <v>0</v>
      </c>
      <c r="I125" s="63">
        <f t="shared" si="7"/>
        <v>0</v>
      </c>
      <c r="J125" s="63"/>
      <c r="K125" s="212"/>
      <c r="L125" s="211">
        <f t="shared" si="8"/>
        <v>0</v>
      </c>
      <c r="M125" s="211"/>
      <c r="N125" s="211">
        <f t="shared" si="9"/>
        <v>0</v>
      </c>
      <c r="O125" s="211">
        <f t="shared" si="10"/>
        <v>0</v>
      </c>
      <c r="P125" s="211">
        <f t="shared" si="11"/>
        <v>0</v>
      </c>
      <c r="Q125" s="213"/>
      <c r="R125" s="214"/>
      <c r="S125" s="214"/>
      <c r="T125" s="214"/>
      <c r="U125" s="214"/>
      <c r="V125" s="214"/>
      <c r="W125" s="214"/>
      <c r="X125" s="214"/>
      <c r="Y125" s="214"/>
      <c r="Z125" s="214"/>
      <c r="AA125" s="214"/>
      <c r="AB125" s="214"/>
      <c r="AC125" s="214"/>
      <c r="AD125" s="214"/>
      <c r="AE125" s="214"/>
      <c r="AF125" s="214"/>
      <c r="AG125" s="214"/>
      <c r="AH125" s="214"/>
      <c r="AI125" s="214"/>
      <c r="AJ125" s="214"/>
      <c r="AK125" s="214"/>
      <c r="AL125" s="214"/>
      <c r="AM125" s="214"/>
      <c r="AN125" s="214"/>
      <c r="AO125" s="214"/>
      <c r="AP125" s="214"/>
      <c r="AQ125" s="214"/>
      <c r="AR125" s="214"/>
      <c r="AS125" s="214"/>
      <c r="AT125" s="214"/>
      <c r="AU125" s="214"/>
      <c r="AV125" s="214"/>
      <c r="AW125" s="214"/>
      <c r="AX125" s="214"/>
      <c r="AY125" s="214"/>
      <c r="AZ125" s="214"/>
      <c r="BA125" s="214"/>
      <c r="BB125" s="214"/>
      <c r="BC125" s="214"/>
      <c r="BD125" s="214"/>
      <c r="BE125" s="214"/>
      <c r="BF125" s="214"/>
      <c r="BG125" s="214"/>
      <c r="BH125" s="214"/>
      <c r="BI125" s="214"/>
      <c r="BJ125" s="214"/>
      <c r="BK125" s="214"/>
      <c r="BL125" s="214"/>
      <c r="BM125" s="214"/>
      <c r="BN125" s="214"/>
      <c r="BO125" s="214"/>
      <c r="BP125" s="214"/>
      <c r="BQ125" s="214"/>
      <c r="BR125" s="214"/>
      <c r="BS125" s="214"/>
      <c r="BT125" s="214"/>
      <c r="BU125" s="214"/>
      <c r="BV125" s="214"/>
      <c r="BW125" s="214"/>
      <c r="BX125" s="214"/>
      <c r="BY125" s="214"/>
      <c r="BZ125" s="214"/>
      <c r="CA125" s="214"/>
      <c r="CB125" s="214"/>
      <c r="CC125" s="214"/>
      <c r="CD125" s="214"/>
      <c r="CE125" s="214"/>
      <c r="CF125" s="214"/>
      <c r="CG125" s="214"/>
      <c r="CH125" s="214"/>
      <c r="CI125" s="214"/>
      <c r="CJ125" s="214"/>
      <c r="CK125" s="214"/>
      <c r="CL125" s="214"/>
      <c r="CM125" s="214"/>
      <c r="CN125" s="214"/>
      <c r="CO125" s="214"/>
      <c r="CP125" s="214"/>
      <c r="CQ125" s="214"/>
      <c r="CR125" s="214"/>
      <c r="CS125" s="214"/>
      <c r="CT125" s="214"/>
      <c r="CU125" s="214"/>
      <c r="CV125" s="214"/>
      <c r="CW125" s="214"/>
      <c r="CX125" s="214"/>
      <c r="CY125" s="214"/>
      <c r="CZ125" s="214"/>
      <c r="DA125" s="214"/>
      <c r="DB125" s="214"/>
      <c r="DC125" s="214"/>
      <c r="DD125" s="214"/>
      <c r="DE125" s="214"/>
      <c r="DF125" s="214"/>
      <c r="DG125" s="214"/>
      <c r="DH125" s="214"/>
      <c r="DI125" s="214"/>
      <c r="DJ125" s="214"/>
      <c r="DK125" s="214"/>
      <c r="DL125" s="214"/>
      <c r="DM125" s="214"/>
      <c r="DN125" s="214"/>
      <c r="DO125" s="214"/>
      <c r="DP125" s="214"/>
      <c r="DQ125" s="214"/>
      <c r="DR125" s="214"/>
      <c r="DS125" s="214"/>
      <c r="DT125" s="214"/>
      <c r="DU125" s="214"/>
      <c r="DV125" s="214"/>
      <c r="DW125" s="214"/>
      <c r="DX125" s="214"/>
      <c r="DY125" s="214"/>
      <c r="DZ125" s="214"/>
      <c r="EA125" s="214"/>
      <c r="EB125" s="214"/>
      <c r="EC125" s="214"/>
    </row>
    <row r="126" spans="1:133" s="66" customFormat="1" hidden="1" x14ac:dyDescent="0.2">
      <c r="A126" s="210"/>
      <c r="B126" s="209">
        <v>287</v>
      </c>
      <c r="C126" s="62" t="s">
        <v>255</v>
      </c>
      <c r="D126" s="63">
        <v>0</v>
      </c>
      <c r="E126" s="63">
        <v>0</v>
      </c>
      <c r="F126" s="63">
        <f t="shared" si="6"/>
        <v>0</v>
      </c>
      <c r="G126" s="63">
        <v>0</v>
      </c>
      <c r="H126" s="63">
        <v>0</v>
      </c>
      <c r="I126" s="63">
        <f t="shared" si="7"/>
        <v>0</v>
      </c>
      <c r="J126" s="63"/>
      <c r="K126" s="212"/>
      <c r="L126" s="211">
        <f t="shared" si="8"/>
        <v>0</v>
      </c>
      <c r="M126" s="211"/>
      <c r="N126" s="211">
        <f t="shared" si="9"/>
        <v>0</v>
      </c>
      <c r="O126" s="211">
        <f t="shared" si="10"/>
        <v>0</v>
      </c>
      <c r="P126" s="211">
        <f t="shared" si="11"/>
        <v>0</v>
      </c>
      <c r="Q126" s="213"/>
      <c r="R126" s="214"/>
      <c r="S126" s="214"/>
      <c r="T126" s="214"/>
      <c r="U126" s="214"/>
      <c r="V126" s="214"/>
      <c r="W126" s="214"/>
      <c r="X126" s="214"/>
      <c r="Y126" s="214"/>
      <c r="Z126" s="214"/>
      <c r="AA126" s="214"/>
      <c r="AB126" s="214"/>
      <c r="AC126" s="214"/>
      <c r="AD126" s="214"/>
      <c r="AE126" s="214"/>
      <c r="AF126" s="214"/>
      <c r="AG126" s="214"/>
      <c r="AH126" s="214"/>
      <c r="AI126" s="214"/>
      <c r="AJ126" s="214"/>
      <c r="AK126" s="214"/>
      <c r="AL126" s="214"/>
      <c r="AM126" s="214"/>
      <c r="AN126" s="214"/>
      <c r="AO126" s="214"/>
      <c r="AP126" s="214"/>
      <c r="AQ126" s="214"/>
      <c r="AR126" s="214"/>
      <c r="AS126" s="214"/>
      <c r="AT126" s="214"/>
      <c r="AU126" s="214"/>
      <c r="AV126" s="214"/>
      <c r="AW126" s="214"/>
      <c r="AX126" s="214"/>
      <c r="AY126" s="214"/>
      <c r="AZ126" s="214"/>
      <c r="BA126" s="214"/>
      <c r="BB126" s="214"/>
      <c r="BC126" s="214"/>
      <c r="BD126" s="214"/>
      <c r="BE126" s="214"/>
      <c r="BF126" s="214"/>
      <c r="BG126" s="214"/>
      <c r="BH126" s="214"/>
      <c r="BI126" s="214"/>
      <c r="BJ126" s="214"/>
      <c r="BK126" s="214"/>
      <c r="BL126" s="214"/>
      <c r="BM126" s="214"/>
      <c r="BN126" s="214"/>
      <c r="BO126" s="214"/>
      <c r="BP126" s="214"/>
      <c r="BQ126" s="214"/>
      <c r="BR126" s="214"/>
      <c r="BS126" s="214"/>
      <c r="BT126" s="214"/>
      <c r="BU126" s="214"/>
      <c r="BV126" s="214"/>
      <c r="BW126" s="214"/>
      <c r="BX126" s="214"/>
      <c r="BY126" s="214"/>
      <c r="BZ126" s="214"/>
      <c r="CA126" s="214"/>
      <c r="CB126" s="214"/>
      <c r="CC126" s="214"/>
      <c r="CD126" s="214"/>
      <c r="CE126" s="214"/>
      <c r="CF126" s="214"/>
      <c r="CG126" s="214"/>
      <c r="CH126" s="214"/>
      <c r="CI126" s="214"/>
      <c r="CJ126" s="214"/>
      <c r="CK126" s="214"/>
      <c r="CL126" s="214"/>
      <c r="CM126" s="214"/>
      <c r="CN126" s="214"/>
      <c r="CO126" s="214"/>
      <c r="CP126" s="214"/>
      <c r="CQ126" s="214"/>
      <c r="CR126" s="214"/>
      <c r="CS126" s="214"/>
      <c r="CT126" s="214"/>
      <c r="CU126" s="214"/>
      <c r="CV126" s="214"/>
      <c r="CW126" s="214"/>
      <c r="CX126" s="214"/>
      <c r="CY126" s="214"/>
      <c r="CZ126" s="214"/>
      <c r="DA126" s="214"/>
      <c r="DB126" s="214"/>
      <c r="DC126" s="214"/>
      <c r="DD126" s="214"/>
      <c r="DE126" s="214"/>
      <c r="DF126" s="214"/>
      <c r="DG126" s="214"/>
      <c r="DH126" s="214"/>
      <c r="DI126" s="214"/>
      <c r="DJ126" s="214"/>
      <c r="DK126" s="214"/>
      <c r="DL126" s="214"/>
      <c r="DM126" s="214"/>
      <c r="DN126" s="214"/>
      <c r="DO126" s="214"/>
      <c r="DP126" s="214"/>
      <c r="DQ126" s="214"/>
      <c r="DR126" s="214"/>
      <c r="DS126" s="214"/>
      <c r="DT126" s="214"/>
      <c r="DU126" s="214"/>
      <c r="DV126" s="214"/>
      <c r="DW126" s="214"/>
      <c r="DX126" s="214"/>
      <c r="DY126" s="214"/>
      <c r="DZ126" s="214"/>
      <c r="EA126" s="214"/>
      <c r="EB126" s="214"/>
      <c r="EC126" s="214"/>
    </row>
    <row r="127" spans="1:133" s="66" customFormat="1" hidden="1" x14ac:dyDescent="0.2">
      <c r="A127" s="210"/>
      <c r="B127" s="209">
        <v>288</v>
      </c>
      <c r="C127" s="62" t="s">
        <v>256</v>
      </c>
      <c r="D127" s="63">
        <v>0</v>
      </c>
      <c r="E127" s="63">
        <v>0</v>
      </c>
      <c r="F127" s="63">
        <f t="shared" si="6"/>
        <v>0</v>
      </c>
      <c r="G127" s="63">
        <v>0</v>
      </c>
      <c r="H127" s="63">
        <v>0</v>
      </c>
      <c r="I127" s="63">
        <f t="shared" si="7"/>
        <v>0</v>
      </c>
      <c r="J127" s="63"/>
      <c r="K127" s="212"/>
      <c r="L127" s="211">
        <f t="shared" si="8"/>
        <v>0</v>
      </c>
      <c r="M127" s="211"/>
      <c r="N127" s="211">
        <f t="shared" si="9"/>
        <v>0</v>
      </c>
      <c r="O127" s="211">
        <f t="shared" si="10"/>
        <v>0</v>
      </c>
      <c r="P127" s="211">
        <f t="shared" si="11"/>
        <v>0</v>
      </c>
      <c r="Q127" s="213"/>
      <c r="R127" s="214"/>
      <c r="S127" s="214"/>
      <c r="T127" s="214"/>
      <c r="U127" s="214"/>
      <c r="V127" s="214"/>
      <c r="W127" s="214"/>
      <c r="X127" s="214"/>
      <c r="Y127" s="214"/>
      <c r="Z127" s="214"/>
      <c r="AA127" s="214"/>
      <c r="AB127" s="214"/>
      <c r="AC127" s="214"/>
      <c r="AD127" s="214"/>
      <c r="AE127" s="214"/>
      <c r="AF127" s="214"/>
      <c r="AG127" s="214"/>
      <c r="AH127" s="214"/>
      <c r="AI127" s="214"/>
      <c r="AJ127" s="214"/>
      <c r="AK127" s="214"/>
      <c r="AL127" s="214"/>
      <c r="AM127" s="214"/>
      <c r="AN127" s="214"/>
      <c r="AO127" s="214"/>
      <c r="AP127" s="214"/>
      <c r="AQ127" s="214"/>
      <c r="AR127" s="214"/>
      <c r="AS127" s="214"/>
      <c r="AT127" s="214"/>
      <c r="AU127" s="214"/>
      <c r="AV127" s="214"/>
      <c r="AW127" s="214"/>
      <c r="AX127" s="214"/>
      <c r="AY127" s="214"/>
      <c r="AZ127" s="214"/>
      <c r="BA127" s="214"/>
      <c r="BB127" s="214"/>
      <c r="BC127" s="214"/>
      <c r="BD127" s="214"/>
      <c r="BE127" s="214"/>
      <c r="BF127" s="214"/>
      <c r="BG127" s="214"/>
      <c r="BH127" s="214"/>
      <c r="BI127" s="214"/>
      <c r="BJ127" s="214"/>
      <c r="BK127" s="214"/>
      <c r="BL127" s="214"/>
      <c r="BM127" s="214"/>
      <c r="BN127" s="214"/>
      <c r="BO127" s="214"/>
      <c r="BP127" s="214"/>
      <c r="BQ127" s="214"/>
      <c r="BR127" s="214"/>
      <c r="BS127" s="214"/>
      <c r="BT127" s="214"/>
      <c r="BU127" s="214"/>
      <c r="BV127" s="214"/>
      <c r="BW127" s="214"/>
      <c r="BX127" s="214"/>
      <c r="BY127" s="214"/>
      <c r="BZ127" s="214"/>
      <c r="CA127" s="214"/>
      <c r="CB127" s="214"/>
      <c r="CC127" s="214"/>
      <c r="CD127" s="214"/>
      <c r="CE127" s="214"/>
      <c r="CF127" s="214"/>
      <c r="CG127" s="214"/>
      <c r="CH127" s="214"/>
      <c r="CI127" s="214"/>
      <c r="CJ127" s="214"/>
      <c r="CK127" s="214"/>
      <c r="CL127" s="214"/>
      <c r="CM127" s="214"/>
      <c r="CN127" s="214"/>
      <c r="CO127" s="214"/>
      <c r="CP127" s="214"/>
      <c r="CQ127" s="214"/>
      <c r="CR127" s="214"/>
      <c r="CS127" s="214"/>
      <c r="CT127" s="214"/>
      <c r="CU127" s="214"/>
      <c r="CV127" s="214"/>
      <c r="CW127" s="214"/>
      <c r="CX127" s="214"/>
      <c r="CY127" s="214"/>
      <c r="CZ127" s="214"/>
      <c r="DA127" s="214"/>
      <c r="DB127" s="214"/>
      <c r="DC127" s="214"/>
      <c r="DD127" s="214"/>
      <c r="DE127" s="214"/>
      <c r="DF127" s="214"/>
      <c r="DG127" s="214"/>
      <c r="DH127" s="214"/>
      <c r="DI127" s="214"/>
      <c r="DJ127" s="214"/>
      <c r="DK127" s="214"/>
      <c r="DL127" s="214"/>
      <c r="DM127" s="214"/>
      <c r="DN127" s="214"/>
      <c r="DO127" s="214"/>
      <c r="DP127" s="214"/>
      <c r="DQ127" s="214"/>
      <c r="DR127" s="214"/>
      <c r="DS127" s="214"/>
      <c r="DT127" s="214"/>
      <c r="DU127" s="214"/>
      <c r="DV127" s="214"/>
      <c r="DW127" s="214"/>
      <c r="DX127" s="214"/>
      <c r="DY127" s="214"/>
      <c r="DZ127" s="214"/>
      <c r="EA127" s="214"/>
      <c r="EB127" s="214"/>
      <c r="EC127" s="214"/>
    </row>
    <row r="128" spans="1:133" s="66" customFormat="1" hidden="1" x14ac:dyDescent="0.2">
      <c r="A128" s="210"/>
      <c r="B128" s="209">
        <v>289</v>
      </c>
      <c r="C128" s="62" t="s">
        <v>257</v>
      </c>
      <c r="D128" s="63">
        <v>0</v>
      </c>
      <c r="E128" s="63">
        <v>0</v>
      </c>
      <c r="F128" s="63">
        <f t="shared" si="6"/>
        <v>0</v>
      </c>
      <c r="G128" s="63">
        <v>0</v>
      </c>
      <c r="H128" s="63">
        <v>0</v>
      </c>
      <c r="I128" s="63">
        <f t="shared" si="7"/>
        <v>0</v>
      </c>
      <c r="J128" s="63"/>
      <c r="K128" s="212"/>
      <c r="L128" s="211">
        <f t="shared" si="8"/>
        <v>0</v>
      </c>
      <c r="M128" s="211"/>
      <c r="N128" s="211">
        <f t="shared" si="9"/>
        <v>0</v>
      </c>
      <c r="O128" s="211">
        <f t="shared" si="10"/>
        <v>0</v>
      </c>
      <c r="P128" s="211">
        <f t="shared" si="11"/>
        <v>0</v>
      </c>
      <c r="Q128" s="213"/>
      <c r="R128" s="214"/>
      <c r="S128" s="214"/>
      <c r="T128" s="214"/>
      <c r="U128" s="214"/>
      <c r="V128" s="214"/>
      <c r="W128" s="214"/>
      <c r="X128" s="214"/>
      <c r="Y128" s="214"/>
      <c r="Z128" s="214"/>
      <c r="AA128" s="214"/>
      <c r="AB128" s="214"/>
      <c r="AC128" s="214"/>
      <c r="AD128" s="214"/>
      <c r="AE128" s="214"/>
      <c r="AF128" s="214"/>
      <c r="AG128" s="214"/>
      <c r="AH128" s="214"/>
      <c r="AI128" s="214"/>
      <c r="AJ128" s="214"/>
      <c r="AK128" s="214"/>
      <c r="AL128" s="214"/>
      <c r="AM128" s="214"/>
      <c r="AN128" s="214"/>
      <c r="AO128" s="214"/>
      <c r="AP128" s="214"/>
      <c r="AQ128" s="214"/>
      <c r="AR128" s="214"/>
      <c r="AS128" s="214"/>
      <c r="AT128" s="214"/>
      <c r="AU128" s="214"/>
      <c r="AV128" s="214"/>
      <c r="AW128" s="214"/>
      <c r="AX128" s="214"/>
      <c r="AY128" s="214"/>
      <c r="AZ128" s="214"/>
      <c r="BA128" s="214"/>
      <c r="BB128" s="214"/>
      <c r="BC128" s="214"/>
      <c r="BD128" s="214"/>
      <c r="BE128" s="214"/>
      <c r="BF128" s="214"/>
      <c r="BG128" s="214"/>
      <c r="BH128" s="214"/>
      <c r="BI128" s="214"/>
      <c r="BJ128" s="214"/>
      <c r="BK128" s="214"/>
      <c r="BL128" s="214"/>
      <c r="BM128" s="214"/>
      <c r="BN128" s="214"/>
      <c r="BO128" s="214"/>
      <c r="BP128" s="214"/>
      <c r="BQ128" s="214"/>
      <c r="BR128" s="214"/>
      <c r="BS128" s="214"/>
      <c r="BT128" s="214"/>
      <c r="BU128" s="214"/>
      <c r="BV128" s="214"/>
      <c r="BW128" s="214"/>
      <c r="BX128" s="214"/>
      <c r="BY128" s="214"/>
      <c r="BZ128" s="214"/>
      <c r="CA128" s="214"/>
      <c r="CB128" s="214"/>
      <c r="CC128" s="214"/>
      <c r="CD128" s="214"/>
      <c r="CE128" s="214"/>
      <c r="CF128" s="214"/>
      <c r="CG128" s="214"/>
      <c r="CH128" s="214"/>
      <c r="CI128" s="214"/>
      <c r="CJ128" s="214"/>
      <c r="CK128" s="214"/>
      <c r="CL128" s="214"/>
      <c r="CM128" s="214"/>
      <c r="CN128" s="214"/>
      <c r="CO128" s="214"/>
      <c r="CP128" s="214"/>
      <c r="CQ128" s="214"/>
      <c r="CR128" s="214"/>
      <c r="CS128" s="214"/>
      <c r="CT128" s="214"/>
      <c r="CU128" s="214"/>
      <c r="CV128" s="214"/>
      <c r="CW128" s="214"/>
      <c r="CX128" s="214"/>
      <c r="CY128" s="214"/>
      <c r="CZ128" s="214"/>
      <c r="DA128" s="214"/>
      <c r="DB128" s="214"/>
      <c r="DC128" s="214"/>
      <c r="DD128" s="214"/>
      <c r="DE128" s="214"/>
      <c r="DF128" s="214"/>
      <c r="DG128" s="214"/>
      <c r="DH128" s="214"/>
      <c r="DI128" s="214"/>
      <c r="DJ128" s="214"/>
      <c r="DK128" s="214"/>
      <c r="DL128" s="214"/>
      <c r="DM128" s="214"/>
      <c r="DN128" s="214"/>
      <c r="DO128" s="214"/>
      <c r="DP128" s="214"/>
      <c r="DQ128" s="214"/>
      <c r="DR128" s="214"/>
      <c r="DS128" s="214"/>
      <c r="DT128" s="214"/>
      <c r="DU128" s="214"/>
      <c r="DV128" s="214"/>
      <c r="DW128" s="214"/>
      <c r="DX128" s="214"/>
      <c r="DY128" s="214"/>
      <c r="DZ128" s="214"/>
      <c r="EA128" s="214"/>
      <c r="EB128" s="214"/>
      <c r="EC128" s="214"/>
    </row>
    <row r="129" spans="1:133" s="66" customFormat="1" hidden="1" x14ac:dyDescent="0.2">
      <c r="A129" s="210"/>
      <c r="B129" s="209">
        <v>290</v>
      </c>
      <c r="C129" s="62" t="s">
        <v>258</v>
      </c>
      <c r="D129" s="63">
        <v>0</v>
      </c>
      <c r="E129" s="63">
        <v>0</v>
      </c>
      <c r="F129" s="63">
        <f t="shared" si="6"/>
        <v>0</v>
      </c>
      <c r="G129" s="63">
        <v>0</v>
      </c>
      <c r="H129" s="63">
        <v>0</v>
      </c>
      <c r="I129" s="63">
        <f t="shared" si="7"/>
        <v>0</v>
      </c>
      <c r="J129" s="63"/>
      <c r="K129" s="212"/>
      <c r="L129" s="211">
        <f t="shared" si="8"/>
        <v>0</v>
      </c>
      <c r="M129" s="211"/>
      <c r="N129" s="211">
        <f t="shared" si="9"/>
        <v>0</v>
      </c>
      <c r="O129" s="211">
        <f t="shared" si="10"/>
        <v>0</v>
      </c>
      <c r="P129" s="211">
        <f t="shared" si="11"/>
        <v>0</v>
      </c>
      <c r="Q129" s="213"/>
      <c r="R129" s="21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14"/>
      <c r="AD129" s="214"/>
      <c r="AE129" s="214"/>
      <c r="AF129" s="214"/>
      <c r="AG129" s="214"/>
      <c r="AH129" s="214"/>
      <c r="AI129" s="214"/>
      <c r="AJ129" s="214"/>
      <c r="AK129" s="214"/>
      <c r="AL129" s="214"/>
      <c r="AM129" s="214"/>
      <c r="AN129" s="214"/>
      <c r="AO129" s="214"/>
      <c r="AP129" s="214"/>
      <c r="AQ129" s="214"/>
      <c r="AR129" s="214"/>
      <c r="AS129" s="214"/>
      <c r="AT129" s="214"/>
      <c r="AU129" s="214"/>
      <c r="AV129" s="214"/>
      <c r="AW129" s="214"/>
      <c r="AX129" s="214"/>
      <c r="AY129" s="214"/>
      <c r="AZ129" s="214"/>
      <c r="BA129" s="214"/>
      <c r="BB129" s="214"/>
      <c r="BC129" s="214"/>
      <c r="BD129" s="214"/>
      <c r="BE129" s="214"/>
      <c r="BF129" s="214"/>
      <c r="BG129" s="214"/>
      <c r="BH129" s="214"/>
      <c r="BI129" s="214"/>
      <c r="BJ129" s="214"/>
      <c r="BK129" s="214"/>
      <c r="BL129" s="214"/>
      <c r="BM129" s="214"/>
      <c r="BN129" s="214"/>
      <c r="BO129" s="214"/>
      <c r="BP129" s="214"/>
      <c r="BQ129" s="214"/>
      <c r="BR129" s="214"/>
      <c r="BS129" s="214"/>
      <c r="BT129" s="214"/>
      <c r="BU129" s="214"/>
      <c r="BV129" s="214"/>
      <c r="BW129" s="214"/>
      <c r="BX129" s="214"/>
      <c r="BY129" s="214"/>
      <c r="BZ129" s="214"/>
      <c r="CA129" s="214"/>
      <c r="CB129" s="214"/>
      <c r="CC129" s="214"/>
      <c r="CD129" s="214"/>
      <c r="CE129" s="214"/>
      <c r="CF129" s="214"/>
      <c r="CG129" s="214"/>
      <c r="CH129" s="214"/>
      <c r="CI129" s="214"/>
      <c r="CJ129" s="214"/>
      <c r="CK129" s="214"/>
      <c r="CL129" s="214"/>
      <c r="CM129" s="214"/>
      <c r="CN129" s="214"/>
      <c r="CO129" s="214"/>
      <c r="CP129" s="214"/>
      <c r="CQ129" s="214"/>
      <c r="CR129" s="214"/>
      <c r="CS129" s="214"/>
      <c r="CT129" s="214"/>
      <c r="CU129" s="214"/>
      <c r="CV129" s="214"/>
      <c r="CW129" s="214"/>
      <c r="CX129" s="214"/>
      <c r="CY129" s="214"/>
      <c r="CZ129" s="214"/>
      <c r="DA129" s="214"/>
      <c r="DB129" s="214"/>
      <c r="DC129" s="214"/>
      <c r="DD129" s="214"/>
      <c r="DE129" s="214"/>
      <c r="DF129" s="214"/>
      <c r="DG129" s="214"/>
      <c r="DH129" s="214"/>
      <c r="DI129" s="214"/>
      <c r="DJ129" s="214"/>
      <c r="DK129" s="214"/>
      <c r="DL129" s="214"/>
      <c r="DM129" s="214"/>
      <c r="DN129" s="214"/>
      <c r="DO129" s="214"/>
      <c r="DP129" s="214"/>
      <c r="DQ129" s="214"/>
      <c r="DR129" s="214"/>
      <c r="DS129" s="214"/>
      <c r="DT129" s="214"/>
      <c r="DU129" s="214"/>
      <c r="DV129" s="214"/>
      <c r="DW129" s="214"/>
      <c r="DX129" s="214"/>
      <c r="DY129" s="214"/>
      <c r="DZ129" s="214"/>
      <c r="EA129" s="214"/>
      <c r="EB129" s="214"/>
      <c r="EC129" s="214"/>
    </row>
    <row r="130" spans="1:133" s="66" customFormat="1" hidden="1" x14ac:dyDescent="0.2">
      <c r="A130" s="210"/>
      <c r="B130" s="209">
        <v>291</v>
      </c>
      <c r="C130" s="62" t="s">
        <v>259</v>
      </c>
      <c r="D130" s="63">
        <v>0</v>
      </c>
      <c r="E130" s="63">
        <v>0</v>
      </c>
      <c r="F130" s="63">
        <f t="shared" si="6"/>
        <v>0</v>
      </c>
      <c r="G130" s="63">
        <v>0</v>
      </c>
      <c r="H130" s="63">
        <v>0</v>
      </c>
      <c r="I130" s="63">
        <f t="shared" si="7"/>
        <v>0</v>
      </c>
      <c r="J130" s="63"/>
      <c r="K130" s="212"/>
      <c r="L130" s="211">
        <f t="shared" si="8"/>
        <v>0</v>
      </c>
      <c r="M130" s="211"/>
      <c r="N130" s="211">
        <f t="shared" si="9"/>
        <v>0</v>
      </c>
      <c r="O130" s="211">
        <f t="shared" si="10"/>
        <v>0</v>
      </c>
      <c r="P130" s="211">
        <f t="shared" si="11"/>
        <v>0</v>
      </c>
      <c r="Q130" s="213"/>
      <c r="R130" s="214"/>
      <c r="S130" s="214"/>
      <c r="T130" s="214"/>
      <c r="U130" s="214"/>
      <c r="V130" s="214"/>
      <c r="W130" s="214"/>
      <c r="X130" s="214"/>
      <c r="Y130" s="214"/>
      <c r="Z130" s="214"/>
      <c r="AA130" s="214"/>
      <c r="AB130" s="214"/>
      <c r="AC130" s="214"/>
      <c r="AD130" s="214"/>
      <c r="AE130" s="214"/>
      <c r="AF130" s="214"/>
      <c r="AG130" s="214"/>
      <c r="AH130" s="214"/>
      <c r="AI130" s="214"/>
      <c r="AJ130" s="214"/>
      <c r="AK130" s="214"/>
      <c r="AL130" s="214"/>
      <c r="AM130" s="214"/>
      <c r="AN130" s="214"/>
      <c r="AO130" s="214"/>
      <c r="AP130" s="214"/>
      <c r="AQ130" s="214"/>
      <c r="AR130" s="214"/>
      <c r="AS130" s="214"/>
      <c r="AT130" s="214"/>
      <c r="AU130" s="214"/>
      <c r="AV130" s="214"/>
      <c r="AW130" s="214"/>
      <c r="AX130" s="214"/>
      <c r="AY130" s="214"/>
      <c r="AZ130" s="214"/>
      <c r="BA130" s="214"/>
      <c r="BB130" s="214"/>
      <c r="BC130" s="214"/>
      <c r="BD130" s="214"/>
      <c r="BE130" s="214"/>
      <c r="BF130" s="214"/>
      <c r="BG130" s="214"/>
      <c r="BH130" s="214"/>
      <c r="BI130" s="214"/>
      <c r="BJ130" s="214"/>
      <c r="BK130" s="214"/>
      <c r="BL130" s="214"/>
      <c r="BM130" s="214"/>
      <c r="BN130" s="214"/>
      <c r="BO130" s="214"/>
      <c r="BP130" s="214"/>
      <c r="BQ130" s="214"/>
      <c r="BR130" s="214"/>
      <c r="BS130" s="214"/>
      <c r="BT130" s="214"/>
      <c r="BU130" s="214"/>
      <c r="BV130" s="214"/>
      <c r="BW130" s="214"/>
      <c r="BX130" s="214"/>
      <c r="BY130" s="214"/>
      <c r="BZ130" s="214"/>
      <c r="CA130" s="214"/>
      <c r="CB130" s="214"/>
      <c r="CC130" s="214"/>
      <c r="CD130" s="214"/>
      <c r="CE130" s="214"/>
      <c r="CF130" s="214"/>
      <c r="CG130" s="214"/>
      <c r="CH130" s="214"/>
      <c r="CI130" s="214"/>
      <c r="CJ130" s="214"/>
      <c r="CK130" s="214"/>
      <c r="CL130" s="214"/>
      <c r="CM130" s="214"/>
      <c r="CN130" s="214"/>
      <c r="CO130" s="214"/>
      <c r="CP130" s="214"/>
      <c r="CQ130" s="214"/>
      <c r="CR130" s="214"/>
      <c r="CS130" s="214"/>
      <c r="CT130" s="214"/>
      <c r="CU130" s="214"/>
      <c r="CV130" s="214"/>
      <c r="CW130" s="214"/>
      <c r="CX130" s="214"/>
      <c r="CY130" s="214"/>
      <c r="CZ130" s="214"/>
      <c r="DA130" s="214"/>
      <c r="DB130" s="214"/>
      <c r="DC130" s="214"/>
      <c r="DD130" s="214"/>
      <c r="DE130" s="214"/>
      <c r="DF130" s="214"/>
      <c r="DG130" s="214"/>
      <c r="DH130" s="214"/>
      <c r="DI130" s="214"/>
      <c r="DJ130" s="214"/>
      <c r="DK130" s="214"/>
      <c r="DL130" s="214"/>
      <c r="DM130" s="214"/>
      <c r="DN130" s="214"/>
      <c r="DO130" s="214"/>
      <c r="DP130" s="214"/>
      <c r="DQ130" s="214"/>
      <c r="DR130" s="214"/>
      <c r="DS130" s="214"/>
      <c r="DT130" s="214"/>
      <c r="DU130" s="214"/>
      <c r="DV130" s="214"/>
      <c r="DW130" s="214"/>
      <c r="DX130" s="214"/>
      <c r="DY130" s="214"/>
      <c r="DZ130" s="214"/>
      <c r="EA130" s="214"/>
      <c r="EB130" s="214"/>
      <c r="EC130" s="214"/>
    </row>
    <row r="131" spans="1:133" s="66" customFormat="1" hidden="1" x14ac:dyDescent="0.2">
      <c r="A131" s="210"/>
      <c r="B131" s="209">
        <v>292</v>
      </c>
      <c r="C131" s="62" t="s">
        <v>260</v>
      </c>
      <c r="D131" s="63">
        <v>0</v>
      </c>
      <c r="E131" s="63">
        <v>0</v>
      </c>
      <c r="F131" s="63">
        <f t="shared" si="6"/>
        <v>0</v>
      </c>
      <c r="G131" s="63">
        <v>0</v>
      </c>
      <c r="H131" s="63">
        <v>0</v>
      </c>
      <c r="I131" s="63">
        <f t="shared" si="7"/>
        <v>0</v>
      </c>
      <c r="J131" s="63"/>
      <c r="K131" s="212"/>
      <c r="L131" s="211">
        <f t="shared" si="8"/>
        <v>0</v>
      </c>
      <c r="M131" s="211"/>
      <c r="N131" s="211">
        <f t="shared" si="9"/>
        <v>0</v>
      </c>
      <c r="O131" s="211">
        <f t="shared" si="10"/>
        <v>0</v>
      </c>
      <c r="P131" s="211">
        <f t="shared" si="11"/>
        <v>0</v>
      </c>
      <c r="Q131" s="213"/>
      <c r="R131" s="214"/>
      <c r="S131" s="214"/>
      <c r="T131" s="214"/>
      <c r="U131" s="214"/>
      <c r="V131" s="214"/>
      <c r="W131" s="214"/>
      <c r="X131" s="214"/>
      <c r="Y131" s="214"/>
      <c r="Z131" s="214"/>
      <c r="AA131" s="214"/>
      <c r="AB131" s="214"/>
      <c r="AC131" s="214"/>
      <c r="AD131" s="214"/>
      <c r="AE131" s="214"/>
      <c r="AF131" s="214"/>
      <c r="AG131" s="214"/>
      <c r="AH131" s="214"/>
      <c r="AI131" s="214"/>
      <c r="AJ131" s="214"/>
      <c r="AK131" s="214"/>
      <c r="AL131" s="214"/>
      <c r="AM131" s="214"/>
      <c r="AN131" s="214"/>
      <c r="AO131" s="214"/>
      <c r="AP131" s="214"/>
      <c r="AQ131" s="214"/>
      <c r="AR131" s="214"/>
      <c r="AS131" s="214"/>
      <c r="AT131" s="214"/>
      <c r="AU131" s="214"/>
      <c r="AV131" s="214"/>
      <c r="AW131" s="214"/>
      <c r="AX131" s="214"/>
      <c r="AY131" s="214"/>
      <c r="AZ131" s="214"/>
      <c r="BA131" s="214"/>
      <c r="BB131" s="214"/>
      <c r="BC131" s="214"/>
      <c r="BD131" s="214"/>
      <c r="BE131" s="214"/>
      <c r="BF131" s="214"/>
      <c r="BG131" s="214"/>
      <c r="BH131" s="214"/>
      <c r="BI131" s="214"/>
      <c r="BJ131" s="214"/>
      <c r="BK131" s="214"/>
      <c r="BL131" s="214"/>
      <c r="BM131" s="214"/>
      <c r="BN131" s="214"/>
      <c r="BO131" s="214"/>
      <c r="BP131" s="214"/>
      <c r="BQ131" s="214"/>
      <c r="BR131" s="214"/>
      <c r="BS131" s="214"/>
      <c r="BT131" s="214"/>
      <c r="BU131" s="214"/>
      <c r="BV131" s="214"/>
      <c r="BW131" s="214"/>
      <c r="BX131" s="214"/>
      <c r="BY131" s="214"/>
      <c r="BZ131" s="214"/>
      <c r="CA131" s="214"/>
      <c r="CB131" s="214"/>
      <c r="CC131" s="214"/>
      <c r="CD131" s="214"/>
      <c r="CE131" s="214"/>
      <c r="CF131" s="214"/>
      <c r="CG131" s="214"/>
      <c r="CH131" s="214"/>
      <c r="CI131" s="214"/>
      <c r="CJ131" s="214"/>
      <c r="CK131" s="214"/>
      <c r="CL131" s="214"/>
      <c r="CM131" s="214"/>
      <c r="CN131" s="214"/>
      <c r="CO131" s="214"/>
      <c r="CP131" s="214"/>
      <c r="CQ131" s="214"/>
      <c r="CR131" s="214"/>
      <c r="CS131" s="214"/>
      <c r="CT131" s="214"/>
      <c r="CU131" s="214"/>
      <c r="CV131" s="214"/>
      <c r="CW131" s="214"/>
      <c r="CX131" s="214"/>
      <c r="CY131" s="214"/>
      <c r="CZ131" s="214"/>
      <c r="DA131" s="214"/>
      <c r="DB131" s="214"/>
      <c r="DC131" s="214"/>
      <c r="DD131" s="214"/>
      <c r="DE131" s="214"/>
      <c r="DF131" s="214"/>
      <c r="DG131" s="214"/>
      <c r="DH131" s="214"/>
      <c r="DI131" s="214"/>
      <c r="DJ131" s="214"/>
      <c r="DK131" s="214"/>
      <c r="DL131" s="214"/>
      <c r="DM131" s="214"/>
      <c r="DN131" s="214"/>
      <c r="DO131" s="214"/>
      <c r="DP131" s="214"/>
      <c r="DQ131" s="214"/>
      <c r="DR131" s="214"/>
      <c r="DS131" s="214"/>
      <c r="DT131" s="214"/>
      <c r="DU131" s="214"/>
      <c r="DV131" s="214"/>
      <c r="DW131" s="214"/>
      <c r="DX131" s="214"/>
      <c r="DY131" s="214"/>
      <c r="DZ131" s="214"/>
      <c r="EA131" s="214"/>
      <c r="EB131" s="214"/>
      <c r="EC131" s="214"/>
    </row>
    <row r="132" spans="1:133" s="66" customFormat="1" hidden="1" x14ac:dyDescent="0.2">
      <c r="A132" s="210"/>
      <c r="B132" s="209">
        <v>293</v>
      </c>
      <c r="C132" s="62" t="s">
        <v>261</v>
      </c>
      <c r="D132" s="63">
        <v>0</v>
      </c>
      <c r="E132" s="63">
        <v>0</v>
      </c>
      <c r="F132" s="63">
        <f t="shared" si="6"/>
        <v>0</v>
      </c>
      <c r="G132" s="63">
        <v>0</v>
      </c>
      <c r="H132" s="63">
        <v>0</v>
      </c>
      <c r="I132" s="63">
        <f t="shared" si="7"/>
        <v>0</v>
      </c>
      <c r="J132" s="63"/>
      <c r="K132" s="212"/>
      <c r="L132" s="211">
        <f t="shared" si="8"/>
        <v>0</v>
      </c>
      <c r="M132" s="211"/>
      <c r="N132" s="211">
        <f t="shared" si="9"/>
        <v>0</v>
      </c>
      <c r="O132" s="211">
        <f t="shared" si="10"/>
        <v>0</v>
      </c>
      <c r="P132" s="211">
        <f t="shared" si="11"/>
        <v>0</v>
      </c>
      <c r="Q132" s="213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214"/>
      <c r="AE132" s="214"/>
      <c r="AF132" s="214"/>
      <c r="AG132" s="214"/>
      <c r="AH132" s="214"/>
      <c r="AI132" s="214"/>
      <c r="AJ132" s="214"/>
      <c r="AK132" s="214"/>
      <c r="AL132" s="214"/>
      <c r="AM132" s="214"/>
      <c r="AN132" s="214"/>
      <c r="AO132" s="214"/>
      <c r="AP132" s="214"/>
      <c r="AQ132" s="214"/>
      <c r="AR132" s="214"/>
      <c r="AS132" s="214"/>
      <c r="AT132" s="214"/>
      <c r="AU132" s="214"/>
      <c r="AV132" s="214"/>
      <c r="AW132" s="214"/>
      <c r="AX132" s="214"/>
      <c r="AY132" s="214"/>
      <c r="AZ132" s="214"/>
      <c r="BA132" s="214"/>
      <c r="BB132" s="214"/>
      <c r="BC132" s="214"/>
      <c r="BD132" s="214"/>
      <c r="BE132" s="214"/>
      <c r="BF132" s="214"/>
      <c r="BG132" s="214"/>
      <c r="BH132" s="214"/>
      <c r="BI132" s="214"/>
      <c r="BJ132" s="214"/>
      <c r="BK132" s="214"/>
      <c r="BL132" s="214"/>
      <c r="BM132" s="214"/>
      <c r="BN132" s="214"/>
      <c r="BO132" s="214"/>
      <c r="BP132" s="214"/>
      <c r="BQ132" s="214"/>
      <c r="BR132" s="214"/>
      <c r="BS132" s="214"/>
      <c r="BT132" s="214"/>
      <c r="BU132" s="214"/>
      <c r="BV132" s="214"/>
      <c r="BW132" s="214"/>
      <c r="BX132" s="214"/>
      <c r="BY132" s="214"/>
      <c r="BZ132" s="214"/>
      <c r="CA132" s="214"/>
      <c r="CB132" s="214"/>
      <c r="CC132" s="214"/>
      <c r="CD132" s="214"/>
      <c r="CE132" s="214"/>
      <c r="CF132" s="214"/>
      <c r="CG132" s="214"/>
      <c r="CH132" s="214"/>
      <c r="CI132" s="214"/>
      <c r="CJ132" s="214"/>
      <c r="CK132" s="214"/>
      <c r="CL132" s="214"/>
      <c r="CM132" s="214"/>
      <c r="CN132" s="214"/>
      <c r="CO132" s="214"/>
      <c r="CP132" s="214"/>
      <c r="CQ132" s="214"/>
      <c r="CR132" s="214"/>
      <c r="CS132" s="214"/>
      <c r="CT132" s="214"/>
      <c r="CU132" s="214"/>
      <c r="CV132" s="214"/>
      <c r="CW132" s="214"/>
      <c r="CX132" s="214"/>
      <c r="CY132" s="214"/>
      <c r="CZ132" s="214"/>
      <c r="DA132" s="214"/>
      <c r="DB132" s="214"/>
      <c r="DC132" s="214"/>
      <c r="DD132" s="214"/>
      <c r="DE132" s="214"/>
      <c r="DF132" s="214"/>
      <c r="DG132" s="214"/>
      <c r="DH132" s="214"/>
      <c r="DI132" s="214"/>
      <c r="DJ132" s="214"/>
      <c r="DK132" s="214"/>
      <c r="DL132" s="214"/>
      <c r="DM132" s="214"/>
      <c r="DN132" s="214"/>
      <c r="DO132" s="214"/>
      <c r="DP132" s="214"/>
      <c r="DQ132" s="214"/>
      <c r="DR132" s="214"/>
      <c r="DS132" s="214"/>
      <c r="DT132" s="214"/>
      <c r="DU132" s="214"/>
      <c r="DV132" s="214"/>
      <c r="DW132" s="214"/>
      <c r="DX132" s="214"/>
      <c r="DY132" s="214"/>
      <c r="DZ132" s="214"/>
      <c r="EA132" s="214"/>
      <c r="EB132" s="214"/>
      <c r="EC132" s="214"/>
    </row>
    <row r="133" spans="1:133" s="66" customFormat="1" hidden="1" x14ac:dyDescent="0.2">
      <c r="A133" s="210"/>
      <c r="B133" s="209">
        <v>294</v>
      </c>
      <c r="C133" s="62" t="s">
        <v>262</v>
      </c>
      <c r="D133" s="63">
        <v>0</v>
      </c>
      <c r="E133" s="63">
        <v>0</v>
      </c>
      <c r="F133" s="63">
        <f t="shared" si="6"/>
        <v>0</v>
      </c>
      <c r="G133" s="63">
        <v>0</v>
      </c>
      <c r="H133" s="63">
        <v>0</v>
      </c>
      <c r="I133" s="63">
        <f t="shared" si="7"/>
        <v>0</v>
      </c>
      <c r="J133" s="63"/>
      <c r="K133" s="212"/>
      <c r="L133" s="211">
        <f t="shared" si="8"/>
        <v>0</v>
      </c>
      <c r="M133" s="211"/>
      <c r="N133" s="211">
        <f t="shared" si="9"/>
        <v>0</v>
      </c>
      <c r="O133" s="211">
        <f t="shared" si="10"/>
        <v>0</v>
      </c>
      <c r="P133" s="211">
        <f t="shared" si="11"/>
        <v>0</v>
      </c>
      <c r="Q133" s="213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14"/>
      <c r="AD133" s="214"/>
      <c r="AE133" s="214"/>
      <c r="AF133" s="214"/>
      <c r="AG133" s="214"/>
      <c r="AH133" s="214"/>
      <c r="AI133" s="214"/>
      <c r="AJ133" s="214"/>
      <c r="AK133" s="214"/>
      <c r="AL133" s="214"/>
      <c r="AM133" s="214"/>
      <c r="AN133" s="214"/>
      <c r="AO133" s="214"/>
      <c r="AP133" s="214"/>
      <c r="AQ133" s="214"/>
      <c r="AR133" s="214"/>
      <c r="AS133" s="214"/>
      <c r="AT133" s="214"/>
      <c r="AU133" s="214"/>
      <c r="AV133" s="214"/>
      <c r="AW133" s="214"/>
      <c r="AX133" s="214"/>
      <c r="AY133" s="214"/>
      <c r="AZ133" s="214"/>
      <c r="BA133" s="214"/>
      <c r="BB133" s="214"/>
      <c r="BC133" s="214"/>
      <c r="BD133" s="214"/>
      <c r="BE133" s="214"/>
      <c r="BF133" s="214"/>
      <c r="BG133" s="214"/>
      <c r="BH133" s="214"/>
      <c r="BI133" s="214"/>
      <c r="BJ133" s="214"/>
      <c r="BK133" s="214"/>
      <c r="BL133" s="214"/>
      <c r="BM133" s="214"/>
      <c r="BN133" s="214"/>
      <c r="BO133" s="214"/>
      <c r="BP133" s="214"/>
      <c r="BQ133" s="214"/>
      <c r="BR133" s="214"/>
      <c r="BS133" s="214"/>
      <c r="BT133" s="214"/>
      <c r="BU133" s="214"/>
      <c r="BV133" s="214"/>
      <c r="BW133" s="214"/>
      <c r="BX133" s="214"/>
      <c r="BY133" s="214"/>
      <c r="BZ133" s="214"/>
      <c r="CA133" s="214"/>
      <c r="CB133" s="214"/>
      <c r="CC133" s="214"/>
      <c r="CD133" s="214"/>
      <c r="CE133" s="214"/>
      <c r="CF133" s="214"/>
      <c r="CG133" s="214"/>
      <c r="CH133" s="214"/>
      <c r="CI133" s="214"/>
      <c r="CJ133" s="214"/>
      <c r="CK133" s="214"/>
      <c r="CL133" s="214"/>
      <c r="CM133" s="214"/>
      <c r="CN133" s="214"/>
      <c r="CO133" s="214"/>
      <c r="CP133" s="214"/>
      <c r="CQ133" s="214"/>
      <c r="CR133" s="214"/>
      <c r="CS133" s="214"/>
      <c r="CT133" s="214"/>
      <c r="CU133" s="214"/>
      <c r="CV133" s="214"/>
      <c r="CW133" s="214"/>
      <c r="CX133" s="214"/>
      <c r="CY133" s="214"/>
      <c r="CZ133" s="214"/>
      <c r="DA133" s="214"/>
      <c r="DB133" s="214"/>
      <c r="DC133" s="214"/>
      <c r="DD133" s="214"/>
      <c r="DE133" s="214"/>
      <c r="DF133" s="214"/>
      <c r="DG133" s="214"/>
      <c r="DH133" s="214"/>
      <c r="DI133" s="214"/>
      <c r="DJ133" s="214"/>
      <c r="DK133" s="214"/>
      <c r="DL133" s="214"/>
      <c r="DM133" s="214"/>
      <c r="DN133" s="214"/>
      <c r="DO133" s="214"/>
      <c r="DP133" s="214"/>
      <c r="DQ133" s="214"/>
      <c r="DR133" s="214"/>
      <c r="DS133" s="214"/>
      <c r="DT133" s="214"/>
      <c r="DU133" s="214"/>
      <c r="DV133" s="214"/>
      <c r="DW133" s="214"/>
      <c r="DX133" s="214"/>
      <c r="DY133" s="214"/>
      <c r="DZ133" s="214"/>
      <c r="EA133" s="214"/>
      <c r="EB133" s="214"/>
      <c r="EC133" s="214"/>
    </row>
    <row r="134" spans="1:133" s="66" customFormat="1" hidden="1" x14ac:dyDescent="0.2">
      <c r="A134" s="210"/>
      <c r="B134" s="209">
        <v>300</v>
      </c>
      <c r="C134" s="62" t="s">
        <v>263</v>
      </c>
      <c r="D134" s="63">
        <v>0</v>
      </c>
      <c r="E134" s="63">
        <v>0</v>
      </c>
      <c r="F134" s="63">
        <f t="shared" si="6"/>
        <v>0</v>
      </c>
      <c r="G134" s="63">
        <v>0</v>
      </c>
      <c r="H134" s="63">
        <v>0</v>
      </c>
      <c r="I134" s="63">
        <f t="shared" si="7"/>
        <v>0</v>
      </c>
      <c r="J134" s="63"/>
      <c r="K134" s="212"/>
      <c r="L134" s="211">
        <f t="shared" si="8"/>
        <v>0</v>
      </c>
      <c r="M134" s="211"/>
      <c r="N134" s="211">
        <f t="shared" si="9"/>
        <v>0</v>
      </c>
      <c r="O134" s="211">
        <f t="shared" si="10"/>
        <v>0</v>
      </c>
      <c r="P134" s="211">
        <f t="shared" si="11"/>
        <v>0</v>
      </c>
      <c r="Q134" s="213"/>
      <c r="R134" s="21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14"/>
      <c r="AD134" s="214"/>
      <c r="AE134" s="214"/>
      <c r="AF134" s="214"/>
      <c r="AG134" s="214"/>
      <c r="AH134" s="214"/>
      <c r="AI134" s="214"/>
      <c r="AJ134" s="214"/>
      <c r="AK134" s="214"/>
      <c r="AL134" s="214"/>
      <c r="AM134" s="214"/>
      <c r="AN134" s="214"/>
      <c r="AO134" s="214"/>
      <c r="AP134" s="214"/>
      <c r="AQ134" s="214"/>
      <c r="AR134" s="214"/>
      <c r="AS134" s="214"/>
      <c r="AT134" s="214"/>
      <c r="AU134" s="214"/>
      <c r="AV134" s="214"/>
      <c r="AW134" s="214"/>
      <c r="AX134" s="214"/>
      <c r="AY134" s="214"/>
      <c r="AZ134" s="214"/>
      <c r="BA134" s="214"/>
      <c r="BB134" s="214"/>
      <c r="BC134" s="214"/>
      <c r="BD134" s="214"/>
      <c r="BE134" s="214"/>
      <c r="BF134" s="214"/>
      <c r="BG134" s="214"/>
      <c r="BH134" s="214"/>
      <c r="BI134" s="214"/>
      <c r="BJ134" s="214"/>
      <c r="BK134" s="214"/>
      <c r="BL134" s="214"/>
      <c r="BM134" s="214"/>
      <c r="BN134" s="214"/>
      <c r="BO134" s="214"/>
      <c r="BP134" s="214"/>
      <c r="BQ134" s="214"/>
      <c r="BR134" s="214"/>
      <c r="BS134" s="214"/>
      <c r="BT134" s="214"/>
      <c r="BU134" s="214"/>
      <c r="BV134" s="214"/>
      <c r="BW134" s="214"/>
      <c r="BX134" s="214"/>
      <c r="BY134" s="214"/>
      <c r="BZ134" s="214"/>
      <c r="CA134" s="214"/>
      <c r="CB134" s="214"/>
      <c r="CC134" s="214"/>
      <c r="CD134" s="214"/>
      <c r="CE134" s="214"/>
      <c r="CF134" s="214"/>
      <c r="CG134" s="214"/>
      <c r="CH134" s="214"/>
      <c r="CI134" s="214"/>
      <c r="CJ134" s="214"/>
      <c r="CK134" s="214"/>
      <c r="CL134" s="214"/>
      <c r="CM134" s="214"/>
      <c r="CN134" s="214"/>
      <c r="CO134" s="214"/>
      <c r="CP134" s="214"/>
      <c r="CQ134" s="214"/>
      <c r="CR134" s="214"/>
      <c r="CS134" s="214"/>
      <c r="CT134" s="214"/>
      <c r="CU134" s="214"/>
      <c r="CV134" s="214"/>
      <c r="CW134" s="214"/>
      <c r="CX134" s="214"/>
      <c r="CY134" s="214"/>
      <c r="CZ134" s="214"/>
      <c r="DA134" s="214"/>
      <c r="DB134" s="214"/>
      <c r="DC134" s="214"/>
      <c r="DD134" s="214"/>
      <c r="DE134" s="214"/>
      <c r="DF134" s="214"/>
      <c r="DG134" s="214"/>
      <c r="DH134" s="214"/>
      <c r="DI134" s="214"/>
      <c r="DJ134" s="214"/>
      <c r="DK134" s="214"/>
      <c r="DL134" s="214"/>
      <c r="DM134" s="214"/>
      <c r="DN134" s="214"/>
      <c r="DO134" s="214"/>
      <c r="DP134" s="214"/>
      <c r="DQ134" s="214"/>
      <c r="DR134" s="214"/>
      <c r="DS134" s="214"/>
      <c r="DT134" s="214"/>
      <c r="DU134" s="214"/>
      <c r="DV134" s="214"/>
      <c r="DW134" s="214"/>
      <c r="DX134" s="214"/>
      <c r="DY134" s="214"/>
      <c r="DZ134" s="214"/>
      <c r="EA134" s="214"/>
      <c r="EB134" s="214"/>
      <c r="EC134" s="214"/>
    </row>
    <row r="135" spans="1:133" s="66" customFormat="1" hidden="1" x14ac:dyDescent="0.2">
      <c r="A135" s="210"/>
      <c r="B135" s="209">
        <v>301</v>
      </c>
      <c r="C135" s="62" t="s">
        <v>264</v>
      </c>
      <c r="D135" s="63">
        <v>0</v>
      </c>
      <c r="E135" s="63">
        <v>0</v>
      </c>
      <c r="F135" s="63">
        <f t="shared" si="6"/>
        <v>0</v>
      </c>
      <c r="G135" s="63">
        <v>0</v>
      </c>
      <c r="H135" s="63">
        <v>0</v>
      </c>
      <c r="I135" s="63">
        <f t="shared" si="7"/>
        <v>0</v>
      </c>
      <c r="J135" s="63"/>
      <c r="K135" s="212"/>
      <c r="L135" s="211">
        <f t="shared" si="8"/>
        <v>0</v>
      </c>
      <c r="M135" s="211"/>
      <c r="N135" s="211">
        <f t="shared" si="9"/>
        <v>0</v>
      </c>
      <c r="O135" s="211">
        <f t="shared" si="10"/>
        <v>0</v>
      </c>
      <c r="P135" s="211">
        <f t="shared" si="11"/>
        <v>0</v>
      </c>
      <c r="Q135" s="213"/>
      <c r="R135" s="214"/>
      <c r="S135" s="214"/>
      <c r="T135" s="214"/>
      <c r="U135" s="214"/>
      <c r="V135" s="214"/>
      <c r="W135" s="214"/>
      <c r="X135" s="214"/>
      <c r="Y135" s="214"/>
      <c r="Z135" s="214"/>
      <c r="AA135" s="214"/>
      <c r="AB135" s="214"/>
      <c r="AC135" s="214"/>
      <c r="AD135" s="214"/>
      <c r="AE135" s="214"/>
      <c r="AF135" s="214"/>
      <c r="AG135" s="214"/>
      <c r="AH135" s="214"/>
      <c r="AI135" s="214"/>
      <c r="AJ135" s="214"/>
      <c r="AK135" s="214"/>
      <c r="AL135" s="214"/>
      <c r="AM135" s="214"/>
      <c r="AN135" s="214"/>
      <c r="AO135" s="214"/>
      <c r="AP135" s="214"/>
      <c r="AQ135" s="214"/>
      <c r="AR135" s="214"/>
      <c r="AS135" s="214"/>
      <c r="AT135" s="214"/>
      <c r="AU135" s="214"/>
      <c r="AV135" s="214"/>
      <c r="AW135" s="214"/>
      <c r="AX135" s="214"/>
      <c r="AY135" s="214"/>
      <c r="AZ135" s="214"/>
      <c r="BA135" s="214"/>
      <c r="BB135" s="214"/>
      <c r="BC135" s="214"/>
      <c r="BD135" s="214"/>
      <c r="BE135" s="214"/>
      <c r="BF135" s="214"/>
      <c r="BG135" s="214"/>
      <c r="BH135" s="214"/>
      <c r="BI135" s="214"/>
      <c r="BJ135" s="214"/>
      <c r="BK135" s="214"/>
      <c r="BL135" s="214"/>
      <c r="BM135" s="214"/>
      <c r="BN135" s="214"/>
      <c r="BO135" s="214"/>
      <c r="BP135" s="214"/>
      <c r="BQ135" s="214"/>
      <c r="BR135" s="214"/>
      <c r="BS135" s="214"/>
      <c r="BT135" s="214"/>
      <c r="BU135" s="214"/>
      <c r="BV135" s="214"/>
      <c r="BW135" s="214"/>
      <c r="BX135" s="214"/>
      <c r="BY135" s="214"/>
      <c r="BZ135" s="214"/>
      <c r="CA135" s="214"/>
      <c r="CB135" s="214"/>
      <c r="CC135" s="214"/>
      <c r="CD135" s="214"/>
      <c r="CE135" s="214"/>
      <c r="CF135" s="214"/>
      <c r="CG135" s="214"/>
      <c r="CH135" s="214"/>
      <c r="CI135" s="214"/>
      <c r="CJ135" s="214"/>
      <c r="CK135" s="214"/>
      <c r="CL135" s="214"/>
      <c r="CM135" s="214"/>
      <c r="CN135" s="214"/>
      <c r="CO135" s="214"/>
      <c r="CP135" s="214"/>
      <c r="CQ135" s="214"/>
      <c r="CR135" s="214"/>
      <c r="CS135" s="214"/>
      <c r="CT135" s="214"/>
      <c r="CU135" s="214"/>
      <c r="CV135" s="214"/>
      <c r="CW135" s="214"/>
      <c r="CX135" s="214"/>
      <c r="CY135" s="214"/>
      <c r="CZ135" s="214"/>
      <c r="DA135" s="214"/>
      <c r="DB135" s="214"/>
      <c r="DC135" s="214"/>
      <c r="DD135" s="214"/>
      <c r="DE135" s="214"/>
      <c r="DF135" s="214"/>
      <c r="DG135" s="214"/>
      <c r="DH135" s="214"/>
      <c r="DI135" s="214"/>
      <c r="DJ135" s="214"/>
      <c r="DK135" s="214"/>
      <c r="DL135" s="214"/>
      <c r="DM135" s="214"/>
      <c r="DN135" s="214"/>
      <c r="DO135" s="214"/>
      <c r="DP135" s="214"/>
      <c r="DQ135" s="214"/>
      <c r="DR135" s="214"/>
      <c r="DS135" s="214"/>
      <c r="DT135" s="214"/>
      <c r="DU135" s="214"/>
      <c r="DV135" s="214"/>
      <c r="DW135" s="214"/>
      <c r="DX135" s="214"/>
      <c r="DY135" s="214"/>
      <c r="DZ135" s="214"/>
      <c r="EA135" s="214"/>
      <c r="EB135" s="214"/>
      <c r="EC135" s="214"/>
    </row>
    <row r="136" spans="1:133" s="66" customFormat="1" hidden="1" x14ac:dyDescent="0.2">
      <c r="A136" s="210"/>
      <c r="B136" s="209">
        <v>302</v>
      </c>
      <c r="C136" s="62" t="s">
        <v>265</v>
      </c>
      <c r="D136" s="63">
        <v>0</v>
      </c>
      <c r="E136" s="63">
        <v>0</v>
      </c>
      <c r="F136" s="63">
        <f t="shared" si="6"/>
        <v>0</v>
      </c>
      <c r="G136" s="63">
        <v>0</v>
      </c>
      <c r="H136" s="63">
        <v>0</v>
      </c>
      <c r="I136" s="63">
        <f t="shared" si="7"/>
        <v>0</v>
      </c>
      <c r="J136" s="63"/>
      <c r="K136" s="212"/>
      <c r="L136" s="211">
        <f t="shared" ref="L136:L199" si="12">E136*100%</f>
        <v>0</v>
      </c>
      <c r="M136" s="211"/>
      <c r="N136" s="211">
        <f t="shared" si="9"/>
        <v>0</v>
      </c>
      <c r="O136" s="211">
        <f t="shared" ref="O136:O199" si="13">H136*100%</f>
        <v>0</v>
      </c>
      <c r="P136" s="211">
        <f t="shared" si="11"/>
        <v>0</v>
      </c>
      <c r="Q136" s="213"/>
      <c r="R136" s="214"/>
      <c r="S136" s="214"/>
      <c r="T136" s="214"/>
      <c r="U136" s="214"/>
      <c r="V136" s="214"/>
      <c r="W136" s="214"/>
      <c r="X136" s="214"/>
      <c r="Y136" s="214"/>
      <c r="Z136" s="214"/>
      <c r="AA136" s="214"/>
      <c r="AB136" s="214"/>
      <c r="AC136" s="214"/>
      <c r="AD136" s="214"/>
      <c r="AE136" s="214"/>
      <c r="AF136" s="214"/>
      <c r="AG136" s="214"/>
      <c r="AH136" s="214"/>
      <c r="AI136" s="214"/>
      <c r="AJ136" s="214"/>
      <c r="AK136" s="214"/>
      <c r="AL136" s="214"/>
      <c r="AM136" s="214"/>
      <c r="AN136" s="214"/>
      <c r="AO136" s="214"/>
      <c r="AP136" s="214"/>
      <c r="AQ136" s="214"/>
      <c r="AR136" s="214"/>
      <c r="AS136" s="214"/>
      <c r="AT136" s="214"/>
      <c r="AU136" s="214"/>
      <c r="AV136" s="214"/>
      <c r="AW136" s="214"/>
      <c r="AX136" s="214"/>
      <c r="AY136" s="214"/>
      <c r="AZ136" s="214"/>
      <c r="BA136" s="214"/>
      <c r="BB136" s="214"/>
      <c r="BC136" s="214"/>
      <c r="BD136" s="214"/>
      <c r="BE136" s="214"/>
      <c r="BF136" s="214"/>
      <c r="BG136" s="214"/>
      <c r="BH136" s="214"/>
      <c r="BI136" s="214"/>
      <c r="BJ136" s="214"/>
      <c r="BK136" s="214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214"/>
      <c r="CD136" s="214"/>
      <c r="CE136" s="214"/>
      <c r="CF136" s="214"/>
      <c r="CG136" s="214"/>
      <c r="CH136" s="214"/>
      <c r="CI136" s="214"/>
      <c r="CJ136" s="214"/>
      <c r="CK136" s="214"/>
      <c r="CL136" s="214"/>
      <c r="CM136" s="214"/>
      <c r="CN136" s="214"/>
      <c r="CO136" s="214"/>
      <c r="CP136" s="214"/>
      <c r="CQ136" s="214"/>
      <c r="CR136" s="214"/>
      <c r="CS136" s="214"/>
      <c r="CT136" s="214"/>
      <c r="CU136" s="214"/>
      <c r="CV136" s="214"/>
      <c r="CW136" s="214"/>
      <c r="CX136" s="214"/>
      <c r="CY136" s="214"/>
      <c r="CZ136" s="214"/>
      <c r="DA136" s="214"/>
      <c r="DB136" s="214"/>
      <c r="DC136" s="214"/>
      <c r="DD136" s="214"/>
      <c r="DE136" s="214"/>
      <c r="DF136" s="214"/>
      <c r="DG136" s="214"/>
      <c r="DH136" s="214"/>
      <c r="DI136" s="214"/>
      <c r="DJ136" s="214"/>
      <c r="DK136" s="214"/>
      <c r="DL136" s="214"/>
      <c r="DM136" s="214"/>
      <c r="DN136" s="214"/>
      <c r="DO136" s="214"/>
      <c r="DP136" s="214"/>
      <c r="DQ136" s="214"/>
      <c r="DR136" s="214"/>
      <c r="DS136" s="214"/>
      <c r="DT136" s="214"/>
      <c r="DU136" s="214"/>
      <c r="DV136" s="214"/>
      <c r="DW136" s="214"/>
      <c r="DX136" s="214"/>
      <c r="DY136" s="214"/>
      <c r="DZ136" s="214"/>
      <c r="EA136" s="214"/>
      <c r="EB136" s="214"/>
      <c r="EC136" s="214"/>
    </row>
    <row r="137" spans="1:133" s="66" customFormat="1" hidden="1" x14ac:dyDescent="0.2">
      <c r="A137" s="210"/>
      <c r="B137" s="209">
        <v>303</v>
      </c>
      <c r="C137" s="62" t="s">
        <v>266</v>
      </c>
      <c r="D137" s="63">
        <v>0</v>
      </c>
      <c r="E137" s="63">
        <v>0</v>
      </c>
      <c r="F137" s="63">
        <f t="shared" ref="F137:F200" si="14">+D137+E137</f>
        <v>0</v>
      </c>
      <c r="G137" s="63">
        <v>0</v>
      </c>
      <c r="H137" s="63">
        <v>0</v>
      </c>
      <c r="I137" s="63">
        <f t="shared" ref="I137:I200" si="15">+G137+H137</f>
        <v>0</v>
      </c>
      <c r="J137" s="63"/>
      <c r="K137" s="212"/>
      <c r="L137" s="211">
        <f t="shared" si="12"/>
        <v>0</v>
      </c>
      <c r="M137" s="211"/>
      <c r="N137" s="211">
        <f t="shared" ref="N137:N200" si="16">+L137+M137</f>
        <v>0</v>
      </c>
      <c r="O137" s="211">
        <f t="shared" si="13"/>
        <v>0</v>
      </c>
      <c r="P137" s="211">
        <f t="shared" ref="P137:P200" si="17">+N137+O137</f>
        <v>0</v>
      </c>
      <c r="Q137" s="213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14"/>
      <c r="AD137" s="214"/>
      <c r="AE137" s="214"/>
      <c r="AF137" s="214"/>
      <c r="AG137" s="214"/>
      <c r="AH137" s="214"/>
      <c r="AI137" s="214"/>
      <c r="AJ137" s="214"/>
      <c r="AK137" s="214"/>
      <c r="AL137" s="214"/>
      <c r="AM137" s="214"/>
      <c r="AN137" s="214"/>
      <c r="AO137" s="214"/>
      <c r="AP137" s="214"/>
      <c r="AQ137" s="214"/>
      <c r="AR137" s="214"/>
      <c r="AS137" s="214"/>
      <c r="AT137" s="214"/>
      <c r="AU137" s="214"/>
      <c r="AV137" s="214"/>
      <c r="AW137" s="214"/>
      <c r="AX137" s="214"/>
      <c r="AY137" s="214"/>
      <c r="AZ137" s="214"/>
      <c r="BA137" s="214"/>
      <c r="BB137" s="214"/>
      <c r="BC137" s="214"/>
      <c r="BD137" s="214"/>
      <c r="BE137" s="214"/>
      <c r="BF137" s="214"/>
      <c r="BG137" s="214"/>
      <c r="BH137" s="214"/>
      <c r="BI137" s="214"/>
      <c r="BJ137" s="214"/>
      <c r="BK137" s="214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214"/>
      <c r="CD137" s="214"/>
      <c r="CE137" s="214"/>
      <c r="CF137" s="214"/>
      <c r="CG137" s="214"/>
      <c r="CH137" s="214"/>
      <c r="CI137" s="214"/>
      <c r="CJ137" s="214"/>
      <c r="CK137" s="214"/>
      <c r="CL137" s="214"/>
      <c r="CM137" s="214"/>
      <c r="CN137" s="214"/>
      <c r="CO137" s="214"/>
      <c r="CP137" s="214"/>
      <c r="CQ137" s="214"/>
      <c r="CR137" s="214"/>
      <c r="CS137" s="214"/>
      <c r="CT137" s="214"/>
      <c r="CU137" s="214"/>
      <c r="CV137" s="214"/>
      <c r="CW137" s="214"/>
      <c r="CX137" s="214"/>
      <c r="CY137" s="214"/>
      <c r="CZ137" s="214"/>
      <c r="DA137" s="214"/>
      <c r="DB137" s="214"/>
      <c r="DC137" s="214"/>
      <c r="DD137" s="214"/>
      <c r="DE137" s="214"/>
      <c r="DF137" s="214"/>
      <c r="DG137" s="214"/>
      <c r="DH137" s="214"/>
      <c r="DI137" s="214"/>
      <c r="DJ137" s="214"/>
      <c r="DK137" s="214"/>
      <c r="DL137" s="214"/>
      <c r="DM137" s="214"/>
      <c r="DN137" s="214"/>
      <c r="DO137" s="214"/>
      <c r="DP137" s="214"/>
      <c r="DQ137" s="214"/>
      <c r="DR137" s="214"/>
      <c r="DS137" s="214"/>
      <c r="DT137" s="214"/>
      <c r="DU137" s="214"/>
      <c r="DV137" s="214"/>
      <c r="DW137" s="214"/>
      <c r="DX137" s="214"/>
      <c r="DY137" s="214"/>
      <c r="DZ137" s="214"/>
      <c r="EA137" s="214"/>
      <c r="EB137" s="214"/>
      <c r="EC137" s="214"/>
    </row>
    <row r="138" spans="1:133" s="66" customFormat="1" hidden="1" x14ac:dyDescent="0.2">
      <c r="A138" s="210"/>
      <c r="B138" s="209">
        <v>304</v>
      </c>
      <c r="C138" s="62" t="s">
        <v>267</v>
      </c>
      <c r="D138" s="63">
        <v>0</v>
      </c>
      <c r="E138" s="63">
        <v>0</v>
      </c>
      <c r="F138" s="63">
        <f t="shared" si="14"/>
        <v>0</v>
      </c>
      <c r="G138" s="63">
        <v>0</v>
      </c>
      <c r="H138" s="63">
        <v>0</v>
      </c>
      <c r="I138" s="63">
        <f t="shared" si="15"/>
        <v>0</v>
      </c>
      <c r="J138" s="63"/>
      <c r="K138" s="212"/>
      <c r="L138" s="211">
        <f t="shared" si="12"/>
        <v>0</v>
      </c>
      <c r="M138" s="211"/>
      <c r="N138" s="211">
        <f t="shared" si="16"/>
        <v>0</v>
      </c>
      <c r="O138" s="211">
        <f t="shared" si="13"/>
        <v>0</v>
      </c>
      <c r="P138" s="211">
        <f t="shared" si="17"/>
        <v>0</v>
      </c>
      <c r="Q138" s="213"/>
      <c r="R138" s="214"/>
      <c r="S138" s="214"/>
      <c r="T138" s="214"/>
      <c r="U138" s="214"/>
      <c r="V138" s="214"/>
      <c r="W138" s="214"/>
      <c r="X138" s="214"/>
      <c r="Y138" s="214"/>
      <c r="Z138" s="214"/>
      <c r="AA138" s="214"/>
      <c r="AB138" s="214"/>
      <c r="AC138" s="214"/>
      <c r="AD138" s="214"/>
      <c r="AE138" s="214"/>
      <c r="AF138" s="214"/>
      <c r="AG138" s="214"/>
      <c r="AH138" s="214"/>
      <c r="AI138" s="214"/>
      <c r="AJ138" s="214"/>
      <c r="AK138" s="214"/>
      <c r="AL138" s="214"/>
      <c r="AM138" s="214"/>
      <c r="AN138" s="214"/>
      <c r="AO138" s="214"/>
      <c r="AP138" s="214"/>
      <c r="AQ138" s="214"/>
      <c r="AR138" s="214"/>
      <c r="AS138" s="214"/>
      <c r="AT138" s="214"/>
      <c r="AU138" s="214"/>
      <c r="AV138" s="214"/>
      <c r="AW138" s="214"/>
      <c r="AX138" s="214"/>
      <c r="AY138" s="214"/>
      <c r="AZ138" s="214"/>
      <c r="BA138" s="214"/>
      <c r="BB138" s="214"/>
      <c r="BC138" s="214"/>
      <c r="BD138" s="214"/>
      <c r="BE138" s="214"/>
      <c r="BF138" s="214"/>
      <c r="BG138" s="214"/>
      <c r="BH138" s="214"/>
      <c r="BI138" s="214"/>
      <c r="BJ138" s="214"/>
      <c r="BK138" s="214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214"/>
      <c r="CC138" s="214"/>
      <c r="CD138" s="214"/>
      <c r="CE138" s="214"/>
      <c r="CF138" s="214"/>
      <c r="CG138" s="214"/>
      <c r="CH138" s="214"/>
      <c r="CI138" s="214"/>
      <c r="CJ138" s="214"/>
      <c r="CK138" s="214"/>
      <c r="CL138" s="214"/>
      <c r="CM138" s="214"/>
      <c r="CN138" s="214"/>
      <c r="CO138" s="214"/>
      <c r="CP138" s="214"/>
      <c r="CQ138" s="214"/>
      <c r="CR138" s="214"/>
      <c r="CS138" s="214"/>
      <c r="CT138" s="214"/>
      <c r="CU138" s="214"/>
      <c r="CV138" s="214"/>
      <c r="CW138" s="214"/>
      <c r="CX138" s="214"/>
      <c r="CY138" s="214"/>
      <c r="CZ138" s="214"/>
      <c r="DA138" s="214"/>
      <c r="DB138" s="214"/>
      <c r="DC138" s="214"/>
      <c r="DD138" s="214"/>
      <c r="DE138" s="214"/>
      <c r="DF138" s="214"/>
      <c r="DG138" s="214"/>
      <c r="DH138" s="214"/>
      <c r="DI138" s="214"/>
      <c r="DJ138" s="214"/>
      <c r="DK138" s="214"/>
      <c r="DL138" s="214"/>
      <c r="DM138" s="214"/>
      <c r="DN138" s="214"/>
      <c r="DO138" s="214"/>
      <c r="DP138" s="214"/>
      <c r="DQ138" s="214"/>
      <c r="DR138" s="214"/>
      <c r="DS138" s="214"/>
      <c r="DT138" s="214"/>
      <c r="DU138" s="214"/>
      <c r="DV138" s="214"/>
      <c r="DW138" s="214"/>
      <c r="DX138" s="214"/>
      <c r="DY138" s="214"/>
      <c r="DZ138" s="214"/>
      <c r="EA138" s="214"/>
      <c r="EB138" s="214"/>
      <c r="EC138" s="214"/>
    </row>
    <row r="139" spans="1:133" s="66" customFormat="1" hidden="1" x14ac:dyDescent="0.2">
      <c r="A139" s="210"/>
      <c r="B139" s="209">
        <v>305</v>
      </c>
      <c r="C139" s="62" t="s">
        <v>268</v>
      </c>
      <c r="D139" s="63">
        <v>0</v>
      </c>
      <c r="E139" s="63">
        <v>0</v>
      </c>
      <c r="F139" s="63">
        <f t="shared" si="14"/>
        <v>0</v>
      </c>
      <c r="G139" s="63">
        <v>0</v>
      </c>
      <c r="H139" s="63">
        <v>0</v>
      </c>
      <c r="I139" s="63">
        <f t="shared" si="15"/>
        <v>0</v>
      </c>
      <c r="J139" s="63"/>
      <c r="K139" s="212"/>
      <c r="L139" s="211">
        <f t="shared" si="12"/>
        <v>0</v>
      </c>
      <c r="M139" s="211"/>
      <c r="N139" s="211">
        <f t="shared" si="16"/>
        <v>0</v>
      </c>
      <c r="O139" s="211">
        <f t="shared" si="13"/>
        <v>0</v>
      </c>
      <c r="P139" s="211">
        <f t="shared" si="17"/>
        <v>0</v>
      </c>
      <c r="Q139" s="213"/>
      <c r="R139" s="214"/>
      <c r="S139" s="214"/>
      <c r="T139" s="214"/>
      <c r="U139" s="214"/>
      <c r="V139" s="214"/>
      <c r="W139" s="214"/>
      <c r="X139" s="214"/>
      <c r="Y139" s="214"/>
      <c r="Z139" s="214"/>
      <c r="AA139" s="214"/>
      <c r="AB139" s="214"/>
      <c r="AC139" s="214"/>
      <c r="AD139" s="214"/>
      <c r="AE139" s="214"/>
      <c r="AF139" s="214"/>
      <c r="AG139" s="214"/>
      <c r="AH139" s="214"/>
      <c r="AI139" s="214"/>
      <c r="AJ139" s="214"/>
      <c r="AK139" s="214"/>
      <c r="AL139" s="214"/>
      <c r="AM139" s="214"/>
      <c r="AN139" s="214"/>
      <c r="AO139" s="214"/>
      <c r="AP139" s="214"/>
      <c r="AQ139" s="214"/>
      <c r="AR139" s="214"/>
      <c r="AS139" s="214"/>
      <c r="AT139" s="214"/>
      <c r="AU139" s="214"/>
      <c r="AV139" s="214"/>
      <c r="AW139" s="214"/>
      <c r="AX139" s="214"/>
      <c r="AY139" s="214"/>
      <c r="AZ139" s="214"/>
      <c r="BA139" s="214"/>
      <c r="BB139" s="214"/>
      <c r="BC139" s="214"/>
      <c r="BD139" s="214"/>
      <c r="BE139" s="214"/>
      <c r="BF139" s="214"/>
      <c r="BG139" s="214"/>
      <c r="BH139" s="214"/>
      <c r="BI139" s="214"/>
      <c r="BJ139" s="214"/>
      <c r="BK139" s="214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214"/>
      <c r="CD139" s="214"/>
      <c r="CE139" s="214"/>
      <c r="CF139" s="214"/>
      <c r="CG139" s="214"/>
      <c r="CH139" s="214"/>
      <c r="CI139" s="214"/>
      <c r="CJ139" s="214"/>
      <c r="CK139" s="214"/>
      <c r="CL139" s="214"/>
      <c r="CM139" s="214"/>
      <c r="CN139" s="214"/>
      <c r="CO139" s="214"/>
      <c r="CP139" s="214"/>
      <c r="CQ139" s="214"/>
      <c r="CR139" s="214"/>
      <c r="CS139" s="214"/>
      <c r="CT139" s="214"/>
      <c r="CU139" s="214"/>
      <c r="CV139" s="214"/>
      <c r="CW139" s="214"/>
      <c r="CX139" s="214"/>
      <c r="CY139" s="214"/>
      <c r="CZ139" s="214"/>
      <c r="DA139" s="214"/>
      <c r="DB139" s="214"/>
      <c r="DC139" s="214"/>
      <c r="DD139" s="214"/>
      <c r="DE139" s="214"/>
      <c r="DF139" s="214"/>
      <c r="DG139" s="214"/>
      <c r="DH139" s="214"/>
      <c r="DI139" s="214"/>
      <c r="DJ139" s="214"/>
      <c r="DK139" s="214"/>
      <c r="DL139" s="214"/>
      <c r="DM139" s="214"/>
      <c r="DN139" s="214"/>
      <c r="DO139" s="214"/>
      <c r="DP139" s="214"/>
      <c r="DQ139" s="214"/>
      <c r="DR139" s="214"/>
      <c r="DS139" s="214"/>
      <c r="DT139" s="214"/>
      <c r="DU139" s="214"/>
      <c r="DV139" s="214"/>
      <c r="DW139" s="214"/>
      <c r="DX139" s="214"/>
      <c r="DY139" s="214"/>
      <c r="DZ139" s="214"/>
      <c r="EA139" s="214"/>
      <c r="EB139" s="214"/>
      <c r="EC139" s="214"/>
    </row>
    <row r="140" spans="1:133" s="66" customFormat="1" hidden="1" x14ac:dyDescent="0.2">
      <c r="A140" s="210"/>
      <c r="B140" s="209">
        <v>307</v>
      </c>
      <c r="C140" s="62" t="s">
        <v>269</v>
      </c>
      <c r="D140" s="63">
        <v>0</v>
      </c>
      <c r="E140" s="63">
        <v>0</v>
      </c>
      <c r="F140" s="63">
        <f t="shared" si="14"/>
        <v>0</v>
      </c>
      <c r="G140" s="63">
        <v>0</v>
      </c>
      <c r="H140" s="63">
        <v>0</v>
      </c>
      <c r="I140" s="63">
        <f t="shared" si="15"/>
        <v>0</v>
      </c>
      <c r="J140" s="63"/>
      <c r="K140" s="212"/>
      <c r="L140" s="211">
        <f t="shared" si="12"/>
        <v>0</v>
      </c>
      <c r="M140" s="211"/>
      <c r="N140" s="211">
        <f t="shared" si="16"/>
        <v>0</v>
      </c>
      <c r="O140" s="211">
        <f t="shared" si="13"/>
        <v>0</v>
      </c>
      <c r="P140" s="211">
        <f t="shared" si="17"/>
        <v>0</v>
      </c>
      <c r="Q140" s="213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14"/>
      <c r="AD140" s="214"/>
      <c r="AE140" s="214"/>
      <c r="AF140" s="214"/>
      <c r="AG140" s="214"/>
      <c r="AH140" s="214"/>
      <c r="AI140" s="214"/>
      <c r="AJ140" s="214"/>
      <c r="AK140" s="214"/>
      <c r="AL140" s="214"/>
      <c r="AM140" s="214"/>
      <c r="AN140" s="214"/>
      <c r="AO140" s="214"/>
      <c r="AP140" s="214"/>
      <c r="AQ140" s="214"/>
      <c r="AR140" s="214"/>
      <c r="AS140" s="214"/>
      <c r="AT140" s="214"/>
      <c r="AU140" s="214"/>
      <c r="AV140" s="214"/>
      <c r="AW140" s="214"/>
      <c r="AX140" s="214"/>
      <c r="AY140" s="214"/>
      <c r="AZ140" s="214"/>
      <c r="BA140" s="214"/>
      <c r="BB140" s="214"/>
      <c r="BC140" s="214"/>
      <c r="BD140" s="214"/>
      <c r="BE140" s="214"/>
      <c r="BF140" s="214"/>
      <c r="BG140" s="214"/>
      <c r="BH140" s="214"/>
      <c r="BI140" s="214"/>
      <c r="BJ140" s="214"/>
      <c r="BK140" s="214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214"/>
      <c r="CD140" s="214"/>
      <c r="CE140" s="214"/>
      <c r="CF140" s="214"/>
      <c r="CG140" s="214"/>
      <c r="CH140" s="214"/>
      <c r="CI140" s="214"/>
      <c r="CJ140" s="214"/>
      <c r="CK140" s="214"/>
      <c r="CL140" s="214"/>
      <c r="CM140" s="214"/>
      <c r="CN140" s="214"/>
      <c r="CO140" s="214"/>
      <c r="CP140" s="214"/>
      <c r="CQ140" s="214"/>
      <c r="CR140" s="214"/>
      <c r="CS140" s="214"/>
      <c r="CT140" s="214"/>
      <c r="CU140" s="214"/>
      <c r="CV140" s="214"/>
      <c r="CW140" s="214"/>
      <c r="CX140" s="214"/>
      <c r="CY140" s="214"/>
      <c r="CZ140" s="214"/>
      <c r="DA140" s="214"/>
      <c r="DB140" s="214"/>
      <c r="DC140" s="214"/>
      <c r="DD140" s="214"/>
      <c r="DE140" s="214"/>
      <c r="DF140" s="214"/>
      <c r="DG140" s="214"/>
      <c r="DH140" s="214"/>
      <c r="DI140" s="214"/>
      <c r="DJ140" s="214"/>
      <c r="DK140" s="214"/>
      <c r="DL140" s="214"/>
      <c r="DM140" s="214"/>
      <c r="DN140" s="214"/>
      <c r="DO140" s="214"/>
      <c r="DP140" s="214"/>
      <c r="DQ140" s="214"/>
      <c r="DR140" s="214"/>
      <c r="DS140" s="214"/>
      <c r="DT140" s="214"/>
      <c r="DU140" s="214"/>
      <c r="DV140" s="214"/>
      <c r="DW140" s="214"/>
      <c r="DX140" s="214"/>
      <c r="DY140" s="214"/>
      <c r="DZ140" s="214"/>
      <c r="EA140" s="214"/>
      <c r="EB140" s="214"/>
      <c r="EC140" s="214"/>
    </row>
    <row r="141" spans="1:133" s="66" customFormat="1" hidden="1" x14ac:dyDescent="0.2">
      <c r="A141" s="210"/>
      <c r="B141" s="209">
        <v>308</v>
      </c>
      <c r="C141" s="62" t="s">
        <v>270</v>
      </c>
      <c r="D141" s="63">
        <v>0</v>
      </c>
      <c r="E141" s="63">
        <v>0</v>
      </c>
      <c r="F141" s="63">
        <f t="shared" si="14"/>
        <v>0</v>
      </c>
      <c r="G141" s="63">
        <v>0</v>
      </c>
      <c r="H141" s="63">
        <v>0</v>
      </c>
      <c r="I141" s="63">
        <f t="shared" si="15"/>
        <v>0</v>
      </c>
      <c r="J141" s="63"/>
      <c r="K141" s="212"/>
      <c r="L141" s="211">
        <f t="shared" si="12"/>
        <v>0</v>
      </c>
      <c r="M141" s="211"/>
      <c r="N141" s="211">
        <f t="shared" si="16"/>
        <v>0</v>
      </c>
      <c r="O141" s="211">
        <f t="shared" si="13"/>
        <v>0</v>
      </c>
      <c r="P141" s="211">
        <f t="shared" si="17"/>
        <v>0</v>
      </c>
      <c r="Q141" s="213"/>
      <c r="R141" s="214"/>
      <c r="S141" s="214"/>
      <c r="T141" s="214"/>
      <c r="U141" s="214"/>
      <c r="V141" s="214"/>
      <c r="W141" s="214"/>
      <c r="X141" s="214"/>
      <c r="Y141" s="214"/>
      <c r="Z141" s="214"/>
      <c r="AA141" s="214"/>
      <c r="AB141" s="214"/>
      <c r="AC141" s="214"/>
      <c r="AD141" s="214"/>
      <c r="AE141" s="214"/>
      <c r="AF141" s="214"/>
      <c r="AG141" s="214"/>
      <c r="AH141" s="214"/>
      <c r="AI141" s="214"/>
      <c r="AJ141" s="214"/>
      <c r="AK141" s="214"/>
      <c r="AL141" s="214"/>
      <c r="AM141" s="214"/>
      <c r="AN141" s="214"/>
      <c r="AO141" s="214"/>
      <c r="AP141" s="214"/>
      <c r="AQ141" s="214"/>
      <c r="AR141" s="214"/>
      <c r="AS141" s="214"/>
      <c r="AT141" s="214"/>
      <c r="AU141" s="214"/>
      <c r="AV141" s="214"/>
      <c r="AW141" s="214"/>
      <c r="AX141" s="214"/>
      <c r="AY141" s="214"/>
      <c r="AZ141" s="214"/>
      <c r="BA141" s="214"/>
      <c r="BB141" s="214"/>
      <c r="BC141" s="214"/>
      <c r="BD141" s="214"/>
      <c r="BE141" s="214"/>
      <c r="BF141" s="214"/>
      <c r="BG141" s="214"/>
      <c r="BH141" s="214"/>
      <c r="BI141" s="214"/>
      <c r="BJ141" s="214"/>
      <c r="BK141" s="214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214"/>
      <c r="CB141" s="214"/>
      <c r="CC141" s="214"/>
      <c r="CD141" s="214"/>
      <c r="CE141" s="214"/>
      <c r="CF141" s="214"/>
      <c r="CG141" s="214"/>
      <c r="CH141" s="214"/>
      <c r="CI141" s="214"/>
      <c r="CJ141" s="214"/>
      <c r="CK141" s="214"/>
      <c r="CL141" s="214"/>
      <c r="CM141" s="214"/>
      <c r="CN141" s="214"/>
      <c r="CO141" s="214"/>
      <c r="CP141" s="214"/>
      <c r="CQ141" s="214"/>
      <c r="CR141" s="214"/>
      <c r="CS141" s="214"/>
      <c r="CT141" s="214"/>
      <c r="CU141" s="214"/>
      <c r="CV141" s="214"/>
      <c r="CW141" s="214"/>
      <c r="CX141" s="214"/>
      <c r="CY141" s="214"/>
      <c r="CZ141" s="214"/>
      <c r="DA141" s="214"/>
      <c r="DB141" s="214"/>
      <c r="DC141" s="214"/>
      <c r="DD141" s="214"/>
      <c r="DE141" s="214"/>
      <c r="DF141" s="214"/>
      <c r="DG141" s="214"/>
      <c r="DH141" s="214"/>
      <c r="DI141" s="214"/>
      <c r="DJ141" s="214"/>
      <c r="DK141" s="214"/>
      <c r="DL141" s="214"/>
      <c r="DM141" s="214"/>
      <c r="DN141" s="214"/>
      <c r="DO141" s="214"/>
      <c r="DP141" s="214"/>
      <c r="DQ141" s="214"/>
      <c r="DR141" s="214"/>
      <c r="DS141" s="214"/>
      <c r="DT141" s="214"/>
      <c r="DU141" s="214"/>
      <c r="DV141" s="214"/>
      <c r="DW141" s="214"/>
      <c r="DX141" s="214"/>
      <c r="DY141" s="214"/>
      <c r="DZ141" s="214"/>
      <c r="EA141" s="214"/>
      <c r="EB141" s="214"/>
      <c r="EC141" s="214"/>
    </row>
    <row r="142" spans="1:133" s="66" customFormat="1" hidden="1" x14ac:dyDescent="0.2">
      <c r="A142" s="210"/>
      <c r="B142" s="209">
        <v>400</v>
      </c>
      <c r="C142" s="62" t="s">
        <v>271</v>
      </c>
      <c r="D142" s="63">
        <v>0</v>
      </c>
      <c r="E142" s="63">
        <v>0</v>
      </c>
      <c r="F142" s="63">
        <f t="shared" si="14"/>
        <v>0</v>
      </c>
      <c r="G142" s="63">
        <v>0</v>
      </c>
      <c r="H142" s="63">
        <v>0</v>
      </c>
      <c r="I142" s="63">
        <f t="shared" si="15"/>
        <v>0</v>
      </c>
      <c r="J142" s="63"/>
      <c r="K142" s="212"/>
      <c r="L142" s="211">
        <f t="shared" si="12"/>
        <v>0</v>
      </c>
      <c r="M142" s="211"/>
      <c r="N142" s="211">
        <f t="shared" si="16"/>
        <v>0</v>
      </c>
      <c r="O142" s="211">
        <f t="shared" si="13"/>
        <v>0</v>
      </c>
      <c r="P142" s="211">
        <f t="shared" si="17"/>
        <v>0</v>
      </c>
      <c r="Q142" s="213"/>
      <c r="R142" s="214"/>
      <c r="S142" s="214"/>
      <c r="T142" s="214"/>
      <c r="U142" s="214"/>
      <c r="V142" s="214"/>
      <c r="W142" s="214"/>
      <c r="X142" s="214"/>
      <c r="Y142" s="214"/>
      <c r="Z142" s="214"/>
      <c r="AA142" s="214"/>
      <c r="AB142" s="214"/>
      <c r="AC142" s="214"/>
      <c r="AD142" s="214"/>
      <c r="AE142" s="214"/>
      <c r="AF142" s="214"/>
      <c r="AG142" s="214"/>
      <c r="AH142" s="214"/>
      <c r="AI142" s="214"/>
      <c r="AJ142" s="214"/>
      <c r="AK142" s="214"/>
      <c r="AL142" s="214"/>
      <c r="AM142" s="214"/>
      <c r="AN142" s="214"/>
      <c r="AO142" s="214"/>
      <c r="AP142" s="214"/>
      <c r="AQ142" s="214"/>
      <c r="AR142" s="214"/>
      <c r="AS142" s="214"/>
      <c r="AT142" s="214"/>
      <c r="AU142" s="214"/>
      <c r="AV142" s="214"/>
      <c r="AW142" s="214"/>
      <c r="AX142" s="214"/>
      <c r="AY142" s="214"/>
      <c r="AZ142" s="214"/>
      <c r="BA142" s="214"/>
      <c r="BB142" s="214"/>
      <c r="BC142" s="214"/>
      <c r="BD142" s="214"/>
      <c r="BE142" s="214"/>
      <c r="BF142" s="214"/>
      <c r="BG142" s="214"/>
      <c r="BH142" s="214"/>
      <c r="BI142" s="214"/>
      <c r="BJ142" s="214"/>
      <c r="BK142" s="214"/>
      <c r="BL142" s="214"/>
      <c r="BM142" s="214"/>
      <c r="BN142" s="214"/>
      <c r="BO142" s="214"/>
      <c r="BP142" s="214"/>
      <c r="BQ142" s="214"/>
      <c r="BR142" s="214"/>
      <c r="BS142" s="214"/>
      <c r="BT142" s="214"/>
      <c r="BU142" s="214"/>
      <c r="BV142" s="214"/>
      <c r="BW142" s="214"/>
      <c r="BX142" s="214"/>
      <c r="BY142" s="214"/>
      <c r="BZ142" s="214"/>
      <c r="CA142" s="214"/>
      <c r="CB142" s="214"/>
      <c r="CC142" s="214"/>
      <c r="CD142" s="214"/>
      <c r="CE142" s="214"/>
      <c r="CF142" s="214"/>
      <c r="CG142" s="214"/>
      <c r="CH142" s="214"/>
      <c r="CI142" s="214"/>
      <c r="CJ142" s="214"/>
      <c r="CK142" s="214"/>
      <c r="CL142" s="214"/>
      <c r="CM142" s="214"/>
      <c r="CN142" s="214"/>
      <c r="CO142" s="214"/>
      <c r="CP142" s="214"/>
      <c r="CQ142" s="214"/>
      <c r="CR142" s="214"/>
      <c r="CS142" s="214"/>
      <c r="CT142" s="214"/>
      <c r="CU142" s="214"/>
      <c r="CV142" s="214"/>
      <c r="CW142" s="214"/>
      <c r="CX142" s="214"/>
      <c r="CY142" s="214"/>
      <c r="CZ142" s="214"/>
      <c r="DA142" s="214"/>
      <c r="DB142" s="214"/>
      <c r="DC142" s="214"/>
      <c r="DD142" s="214"/>
      <c r="DE142" s="214"/>
      <c r="DF142" s="214"/>
      <c r="DG142" s="214"/>
      <c r="DH142" s="214"/>
      <c r="DI142" s="214"/>
      <c r="DJ142" s="214"/>
      <c r="DK142" s="214"/>
      <c r="DL142" s="214"/>
      <c r="DM142" s="214"/>
      <c r="DN142" s="214"/>
      <c r="DO142" s="214"/>
      <c r="DP142" s="214"/>
      <c r="DQ142" s="214"/>
      <c r="DR142" s="214"/>
      <c r="DS142" s="214"/>
      <c r="DT142" s="214"/>
      <c r="DU142" s="214"/>
      <c r="DV142" s="214"/>
      <c r="DW142" s="214"/>
      <c r="DX142" s="214"/>
      <c r="DY142" s="214"/>
      <c r="DZ142" s="214"/>
      <c r="EA142" s="214"/>
      <c r="EB142" s="214"/>
      <c r="EC142" s="214"/>
    </row>
    <row r="143" spans="1:133" s="66" customFormat="1" hidden="1" x14ac:dyDescent="0.2">
      <c r="A143" s="210"/>
      <c r="B143" s="209">
        <v>402</v>
      </c>
      <c r="C143" s="62" t="s">
        <v>272</v>
      </c>
      <c r="D143" s="63">
        <v>0</v>
      </c>
      <c r="E143" s="63">
        <v>0</v>
      </c>
      <c r="F143" s="63">
        <f t="shared" si="14"/>
        <v>0</v>
      </c>
      <c r="G143" s="63">
        <v>0</v>
      </c>
      <c r="H143" s="63">
        <v>0</v>
      </c>
      <c r="I143" s="63">
        <f t="shared" si="15"/>
        <v>0</v>
      </c>
      <c r="J143" s="63"/>
      <c r="K143" s="212"/>
      <c r="L143" s="211">
        <f t="shared" si="12"/>
        <v>0</v>
      </c>
      <c r="M143" s="211"/>
      <c r="N143" s="211">
        <f t="shared" si="16"/>
        <v>0</v>
      </c>
      <c r="O143" s="211">
        <f t="shared" si="13"/>
        <v>0</v>
      </c>
      <c r="P143" s="211">
        <f t="shared" si="17"/>
        <v>0</v>
      </c>
      <c r="Q143" s="213"/>
      <c r="R143" s="214"/>
      <c r="S143" s="214"/>
      <c r="T143" s="214"/>
      <c r="U143" s="214"/>
      <c r="V143" s="214"/>
      <c r="W143" s="214"/>
      <c r="X143" s="214"/>
      <c r="Y143" s="214"/>
      <c r="Z143" s="214"/>
      <c r="AA143" s="214"/>
      <c r="AB143" s="214"/>
      <c r="AC143" s="214"/>
      <c r="AD143" s="214"/>
      <c r="AE143" s="214"/>
      <c r="AF143" s="214"/>
      <c r="AG143" s="214"/>
      <c r="AH143" s="214"/>
      <c r="AI143" s="214"/>
      <c r="AJ143" s="214"/>
      <c r="AK143" s="214"/>
      <c r="AL143" s="214"/>
      <c r="AM143" s="214"/>
      <c r="AN143" s="214"/>
      <c r="AO143" s="214"/>
      <c r="AP143" s="214"/>
      <c r="AQ143" s="214"/>
      <c r="AR143" s="214"/>
      <c r="AS143" s="214"/>
      <c r="AT143" s="214"/>
      <c r="AU143" s="214"/>
      <c r="AV143" s="214"/>
      <c r="AW143" s="214"/>
      <c r="AX143" s="214"/>
      <c r="AY143" s="214"/>
      <c r="AZ143" s="214"/>
      <c r="BA143" s="214"/>
      <c r="BB143" s="214"/>
      <c r="BC143" s="214"/>
      <c r="BD143" s="214"/>
      <c r="BE143" s="214"/>
      <c r="BF143" s="214"/>
      <c r="BG143" s="214"/>
      <c r="BH143" s="214"/>
      <c r="BI143" s="214"/>
      <c r="BJ143" s="214"/>
      <c r="BK143" s="214"/>
      <c r="BL143" s="214"/>
      <c r="BM143" s="214"/>
      <c r="BN143" s="214"/>
      <c r="BO143" s="214"/>
      <c r="BP143" s="214"/>
      <c r="BQ143" s="214"/>
      <c r="BR143" s="214"/>
      <c r="BS143" s="214"/>
      <c r="BT143" s="214"/>
      <c r="BU143" s="214"/>
      <c r="BV143" s="214"/>
      <c r="BW143" s="214"/>
      <c r="BX143" s="214"/>
      <c r="BY143" s="214"/>
      <c r="BZ143" s="214"/>
      <c r="CA143" s="214"/>
      <c r="CB143" s="214"/>
      <c r="CC143" s="214"/>
      <c r="CD143" s="214"/>
      <c r="CE143" s="214"/>
      <c r="CF143" s="214"/>
      <c r="CG143" s="214"/>
      <c r="CH143" s="214"/>
      <c r="CI143" s="214"/>
      <c r="CJ143" s="214"/>
      <c r="CK143" s="214"/>
      <c r="CL143" s="214"/>
      <c r="CM143" s="214"/>
      <c r="CN143" s="214"/>
      <c r="CO143" s="214"/>
      <c r="CP143" s="214"/>
      <c r="CQ143" s="214"/>
      <c r="CR143" s="214"/>
      <c r="CS143" s="214"/>
      <c r="CT143" s="214"/>
      <c r="CU143" s="214"/>
      <c r="CV143" s="214"/>
      <c r="CW143" s="214"/>
      <c r="CX143" s="214"/>
      <c r="CY143" s="214"/>
      <c r="CZ143" s="214"/>
      <c r="DA143" s="214"/>
      <c r="DB143" s="214"/>
      <c r="DC143" s="214"/>
      <c r="DD143" s="214"/>
      <c r="DE143" s="214"/>
      <c r="DF143" s="214"/>
      <c r="DG143" s="214"/>
      <c r="DH143" s="214"/>
      <c r="DI143" s="214"/>
      <c r="DJ143" s="214"/>
      <c r="DK143" s="214"/>
      <c r="DL143" s="214"/>
      <c r="DM143" s="214"/>
      <c r="DN143" s="214"/>
      <c r="DO143" s="214"/>
      <c r="DP143" s="214"/>
      <c r="DQ143" s="214"/>
      <c r="DR143" s="214"/>
      <c r="DS143" s="214"/>
      <c r="DT143" s="214"/>
      <c r="DU143" s="214"/>
      <c r="DV143" s="214"/>
      <c r="DW143" s="214"/>
      <c r="DX143" s="214"/>
      <c r="DY143" s="214"/>
      <c r="DZ143" s="214"/>
      <c r="EA143" s="214"/>
      <c r="EB143" s="214"/>
      <c r="EC143" s="214"/>
    </row>
    <row r="144" spans="1:133" s="66" customFormat="1" hidden="1" x14ac:dyDescent="0.2">
      <c r="A144" s="210"/>
      <c r="B144" s="209">
        <v>403</v>
      </c>
      <c r="C144" s="62" t="s">
        <v>273</v>
      </c>
      <c r="D144" s="63">
        <v>0</v>
      </c>
      <c r="E144" s="63">
        <v>0</v>
      </c>
      <c r="F144" s="63">
        <f t="shared" si="14"/>
        <v>0</v>
      </c>
      <c r="G144" s="63">
        <v>0</v>
      </c>
      <c r="H144" s="63">
        <v>0</v>
      </c>
      <c r="I144" s="63">
        <f t="shared" si="15"/>
        <v>0</v>
      </c>
      <c r="J144" s="63"/>
      <c r="K144" s="212"/>
      <c r="L144" s="211">
        <f t="shared" si="12"/>
        <v>0</v>
      </c>
      <c r="M144" s="211"/>
      <c r="N144" s="211">
        <f t="shared" si="16"/>
        <v>0</v>
      </c>
      <c r="O144" s="211">
        <f t="shared" si="13"/>
        <v>0</v>
      </c>
      <c r="P144" s="211">
        <f t="shared" si="17"/>
        <v>0</v>
      </c>
      <c r="Q144" s="213"/>
      <c r="R144" s="214"/>
      <c r="S144" s="214"/>
      <c r="T144" s="214"/>
      <c r="U144" s="214"/>
      <c r="V144" s="214"/>
      <c r="W144" s="214"/>
      <c r="X144" s="214"/>
      <c r="Y144" s="214"/>
      <c r="Z144" s="214"/>
      <c r="AA144" s="214"/>
      <c r="AB144" s="214"/>
      <c r="AC144" s="214"/>
      <c r="AD144" s="214"/>
      <c r="AE144" s="214"/>
      <c r="AF144" s="214"/>
      <c r="AG144" s="214"/>
      <c r="AH144" s="214"/>
      <c r="AI144" s="214"/>
      <c r="AJ144" s="214"/>
      <c r="AK144" s="214"/>
      <c r="AL144" s="214"/>
      <c r="AM144" s="214"/>
      <c r="AN144" s="214"/>
      <c r="AO144" s="214"/>
      <c r="AP144" s="214"/>
      <c r="AQ144" s="214"/>
      <c r="AR144" s="214"/>
      <c r="AS144" s="214"/>
      <c r="AT144" s="214"/>
      <c r="AU144" s="214"/>
      <c r="AV144" s="214"/>
      <c r="AW144" s="214"/>
      <c r="AX144" s="214"/>
      <c r="AY144" s="214"/>
      <c r="AZ144" s="214"/>
      <c r="BA144" s="214"/>
      <c r="BB144" s="214"/>
      <c r="BC144" s="214"/>
      <c r="BD144" s="214"/>
      <c r="BE144" s="214"/>
      <c r="BF144" s="214"/>
      <c r="BG144" s="214"/>
      <c r="BH144" s="214"/>
      <c r="BI144" s="214"/>
      <c r="BJ144" s="214"/>
      <c r="BK144" s="214"/>
      <c r="BL144" s="214"/>
      <c r="BM144" s="214"/>
      <c r="BN144" s="214"/>
      <c r="BO144" s="214"/>
      <c r="BP144" s="214"/>
      <c r="BQ144" s="214"/>
      <c r="BR144" s="214"/>
      <c r="BS144" s="214"/>
      <c r="BT144" s="214"/>
      <c r="BU144" s="214"/>
      <c r="BV144" s="214"/>
      <c r="BW144" s="214"/>
      <c r="BX144" s="214"/>
      <c r="BY144" s="214"/>
      <c r="BZ144" s="214"/>
      <c r="CA144" s="214"/>
      <c r="CB144" s="214"/>
      <c r="CC144" s="214"/>
      <c r="CD144" s="214"/>
      <c r="CE144" s="214"/>
      <c r="CF144" s="214"/>
      <c r="CG144" s="214"/>
      <c r="CH144" s="214"/>
      <c r="CI144" s="214"/>
      <c r="CJ144" s="214"/>
      <c r="CK144" s="214"/>
      <c r="CL144" s="214"/>
      <c r="CM144" s="214"/>
      <c r="CN144" s="214"/>
      <c r="CO144" s="214"/>
      <c r="CP144" s="214"/>
      <c r="CQ144" s="214"/>
      <c r="CR144" s="214"/>
      <c r="CS144" s="214"/>
      <c r="CT144" s="214"/>
      <c r="CU144" s="214"/>
      <c r="CV144" s="214"/>
      <c r="CW144" s="214"/>
      <c r="CX144" s="214"/>
      <c r="CY144" s="214"/>
      <c r="CZ144" s="214"/>
      <c r="DA144" s="214"/>
      <c r="DB144" s="214"/>
      <c r="DC144" s="214"/>
      <c r="DD144" s="214"/>
      <c r="DE144" s="214"/>
      <c r="DF144" s="214"/>
      <c r="DG144" s="214"/>
      <c r="DH144" s="214"/>
      <c r="DI144" s="214"/>
      <c r="DJ144" s="214"/>
      <c r="DK144" s="214"/>
      <c r="DL144" s="214"/>
      <c r="DM144" s="214"/>
      <c r="DN144" s="214"/>
      <c r="DO144" s="214"/>
      <c r="DP144" s="214"/>
      <c r="DQ144" s="214"/>
      <c r="DR144" s="214"/>
      <c r="DS144" s="214"/>
      <c r="DT144" s="214"/>
      <c r="DU144" s="214"/>
      <c r="DV144" s="214"/>
      <c r="DW144" s="214"/>
      <c r="DX144" s="214"/>
      <c r="DY144" s="214"/>
      <c r="DZ144" s="214"/>
      <c r="EA144" s="214"/>
      <c r="EB144" s="214"/>
      <c r="EC144" s="214"/>
    </row>
    <row r="145" spans="1:133" s="66" customFormat="1" hidden="1" x14ac:dyDescent="0.2">
      <c r="A145" s="210"/>
      <c r="B145" s="209">
        <v>404</v>
      </c>
      <c r="C145" s="62" t="s">
        <v>274</v>
      </c>
      <c r="D145" s="63">
        <v>0</v>
      </c>
      <c r="E145" s="63">
        <v>0</v>
      </c>
      <c r="F145" s="63">
        <f t="shared" si="14"/>
        <v>0</v>
      </c>
      <c r="G145" s="63">
        <v>0</v>
      </c>
      <c r="H145" s="63">
        <v>0</v>
      </c>
      <c r="I145" s="63">
        <f t="shared" si="15"/>
        <v>0</v>
      </c>
      <c r="J145" s="63"/>
      <c r="K145" s="212"/>
      <c r="L145" s="211">
        <f t="shared" si="12"/>
        <v>0</v>
      </c>
      <c r="M145" s="211"/>
      <c r="N145" s="211">
        <f t="shared" si="16"/>
        <v>0</v>
      </c>
      <c r="O145" s="211">
        <f t="shared" si="13"/>
        <v>0</v>
      </c>
      <c r="P145" s="211">
        <f t="shared" si="17"/>
        <v>0</v>
      </c>
      <c r="Q145" s="213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14"/>
      <c r="AD145" s="214"/>
      <c r="AE145" s="214"/>
      <c r="AF145" s="214"/>
      <c r="AG145" s="214"/>
      <c r="AH145" s="214"/>
      <c r="AI145" s="214"/>
      <c r="AJ145" s="214"/>
      <c r="AK145" s="214"/>
      <c r="AL145" s="214"/>
      <c r="AM145" s="214"/>
      <c r="AN145" s="214"/>
      <c r="AO145" s="214"/>
      <c r="AP145" s="214"/>
      <c r="AQ145" s="214"/>
      <c r="AR145" s="214"/>
      <c r="AS145" s="214"/>
      <c r="AT145" s="214"/>
      <c r="AU145" s="214"/>
      <c r="AV145" s="214"/>
      <c r="AW145" s="214"/>
      <c r="AX145" s="214"/>
      <c r="AY145" s="214"/>
      <c r="AZ145" s="214"/>
      <c r="BA145" s="214"/>
      <c r="BB145" s="214"/>
      <c r="BC145" s="214"/>
      <c r="BD145" s="214"/>
      <c r="BE145" s="214"/>
      <c r="BF145" s="214"/>
      <c r="BG145" s="214"/>
      <c r="BH145" s="214"/>
      <c r="BI145" s="214"/>
      <c r="BJ145" s="214"/>
      <c r="BK145" s="214"/>
      <c r="BL145" s="214"/>
      <c r="BM145" s="214"/>
      <c r="BN145" s="214"/>
      <c r="BO145" s="214"/>
      <c r="BP145" s="214"/>
      <c r="BQ145" s="214"/>
      <c r="BR145" s="214"/>
      <c r="BS145" s="214"/>
      <c r="BT145" s="214"/>
      <c r="BU145" s="214"/>
      <c r="BV145" s="214"/>
      <c r="BW145" s="214"/>
      <c r="BX145" s="214"/>
      <c r="BY145" s="214"/>
      <c r="BZ145" s="214"/>
      <c r="CA145" s="214"/>
      <c r="CB145" s="214"/>
      <c r="CC145" s="214"/>
      <c r="CD145" s="214"/>
      <c r="CE145" s="214"/>
      <c r="CF145" s="214"/>
      <c r="CG145" s="214"/>
      <c r="CH145" s="214"/>
      <c r="CI145" s="214"/>
      <c r="CJ145" s="214"/>
      <c r="CK145" s="214"/>
      <c r="CL145" s="214"/>
      <c r="CM145" s="214"/>
      <c r="CN145" s="214"/>
      <c r="CO145" s="214"/>
      <c r="CP145" s="214"/>
      <c r="CQ145" s="214"/>
      <c r="CR145" s="214"/>
      <c r="CS145" s="214"/>
      <c r="CT145" s="214"/>
      <c r="CU145" s="214"/>
      <c r="CV145" s="214"/>
      <c r="CW145" s="214"/>
      <c r="CX145" s="214"/>
      <c r="CY145" s="214"/>
      <c r="CZ145" s="214"/>
      <c r="DA145" s="214"/>
      <c r="DB145" s="214"/>
      <c r="DC145" s="214"/>
      <c r="DD145" s="214"/>
      <c r="DE145" s="214"/>
      <c r="DF145" s="214"/>
      <c r="DG145" s="214"/>
      <c r="DH145" s="214"/>
      <c r="DI145" s="214"/>
      <c r="DJ145" s="214"/>
      <c r="DK145" s="214"/>
      <c r="DL145" s="214"/>
      <c r="DM145" s="214"/>
      <c r="DN145" s="214"/>
      <c r="DO145" s="214"/>
      <c r="DP145" s="214"/>
      <c r="DQ145" s="214"/>
      <c r="DR145" s="214"/>
      <c r="DS145" s="214"/>
      <c r="DT145" s="214"/>
      <c r="DU145" s="214"/>
      <c r="DV145" s="214"/>
      <c r="DW145" s="214"/>
      <c r="DX145" s="214"/>
      <c r="DY145" s="214"/>
      <c r="DZ145" s="214"/>
      <c r="EA145" s="214"/>
      <c r="EB145" s="214"/>
      <c r="EC145" s="214"/>
    </row>
    <row r="146" spans="1:133" s="66" customFormat="1" hidden="1" x14ac:dyDescent="0.2">
      <c r="A146" s="210"/>
      <c r="B146" s="209">
        <v>405</v>
      </c>
      <c r="C146" s="62" t="s">
        <v>275</v>
      </c>
      <c r="D146" s="63">
        <v>0</v>
      </c>
      <c r="E146" s="63">
        <v>0</v>
      </c>
      <c r="F146" s="63">
        <f t="shared" si="14"/>
        <v>0</v>
      </c>
      <c r="G146" s="63">
        <v>0</v>
      </c>
      <c r="H146" s="63">
        <v>0</v>
      </c>
      <c r="I146" s="63">
        <f t="shared" si="15"/>
        <v>0</v>
      </c>
      <c r="J146" s="63"/>
      <c r="K146" s="212"/>
      <c r="L146" s="211">
        <f t="shared" si="12"/>
        <v>0</v>
      </c>
      <c r="M146" s="211"/>
      <c r="N146" s="211">
        <f t="shared" si="16"/>
        <v>0</v>
      </c>
      <c r="O146" s="211">
        <f t="shared" si="13"/>
        <v>0</v>
      </c>
      <c r="P146" s="211">
        <f t="shared" si="17"/>
        <v>0</v>
      </c>
      <c r="Q146" s="213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14"/>
      <c r="AD146" s="214"/>
      <c r="AE146" s="214"/>
      <c r="AF146" s="214"/>
      <c r="AG146" s="214"/>
      <c r="AH146" s="214"/>
      <c r="AI146" s="214"/>
      <c r="AJ146" s="214"/>
      <c r="AK146" s="214"/>
      <c r="AL146" s="214"/>
      <c r="AM146" s="214"/>
      <c r="AN146" s="214"/>
      <c r="AO146" s="214"/>
      <c r="AP146" s="214"/>
      <c r="AQ146" s="214"/>
      <c r="AR146" s="214"/>
      <c r="AS146" s="214"/>
      <c r="AT146" s="214"/>
      <c r="AU146" s="214"/>
      <c r="AV146" s="214"/>
      <c r="AW146" s="214"/>
      <c r="AX146" s="214"/>
      <c r="AY146" s="214"/>
      <c r="AZ146" s="214"/>
      <c r="BA146" s="214"/>
      <c r="BB146" s="214"/>
      <c r="BC146" s="214"/>
      <c r="BD146" s="214"/>
      <c r="BE146" s="214"/>
      <c r="BF146" s="214"/>
      <c r="BG146" s="214"/>
      <c r="BH146" s="214"/>
      <c r="BI146" s="214"/>
      <c r="BJ146" s="214"/>
      <c r="BK146" s="214"/>
      <c r="BL146" s="214"/>
      <c r="BM146" s="214"/>
      <c r="BN146" s="214"/>
      <c r="BO146" s="214"/>
      <c r="BP146" s="214"/>
      <c r="BQ146" s="214"/>
      <c r="BR146" s="214"/>
      <c r="BS146" s="214"/>
      <c r="BT146" s="214"/>
      <c r="BU146" s="214"/>
      <c r="BV146" s="214"/>
      <c r="BW146" s="214"/>
      <c r="BX146" s="214"/>
      <c r="BY146" s="214"/>
      <c r="BZ146" s="214"/>
      <c r="CA146" s="214"/>
      <c r="CB146" s="214"/>
      <c r="CC146" s="214"/>
      <c r="CD146" s="214"/>
      <c r="CE146" s="214"/>
      <c r="CF146" s="214"/>
      <c r="CG146" s="214"/>
      <c r="CH146" s="214"/>
      <c r="CI146" s="214"/>
      <c r="CJ146" s="214"/>
      <c r="CK146" s="214"/>
      <c r="CL146" s="214"/>
      <c r="CM146" s="214"/>
      <c r="CN146" s="214"/>
      <c r="CO146" s="214"/>
      <c r="CP146" s="214"/>
      <c r="CQ146" s="214"/>
      <c r="CR146" s="214"/>
      <c r="CS146" s="214"/>
      <c r="CT146" s="214"/>
      <c r="CU146" s="214"/>
      <c r="CV146" s="214"/>
      <c r="CW146" s="214"/>
      <c r="CX146" s="214"/>
      <c r="CY146" s="214"/>
      <c r="CZ146" s="214"/>
      <c r="DA146" s="214"/>
      <c r="DB146" s="214"/>
      <c r="DC146" s="214"/>
      <c r="DD146" s="214"/>
      <c r="DE146" s="214"/>
      <c r="DF146" s="214"/>
      <c r="DG146" s="214"/>
      <c r="DH146" s="214"/>
      <c r="DI146" s="214"/>
      <c r="DJ146" s="214"/>
      <c r="DK146" s="214"/>
      <c r="DL146" s="214"/>
      <c r="DM146" s="214"/>
      <c r="DN146" s="214"/>
      <c r="DO146" s="214"/>
      <c r="DP146" s="214"/>
      <c r="DQ146" s="214"/>
      <c r="DR146" s="214"/>
      <c r="DS146" s="214"/>
      <c r="DT146" s="214"/>
      <c r="DU146" s="214"/>
      <c r="DV146" s="214"/>
      <c r="DW146" s="214"/>
      <c r="DX146" s="214"/>
      <c r="DY146" s="214"/>
      <c r="DZ146" s="214"/>
      <c r="EA146" s="214"/>
      <c r="EB146" s="214"/>
      <c r="EC146" s="214"/>
    </row>
    <row r="147" spans="1:133" s="66" customFormat="1" hidden="1" x14ac:dyDescent="0.2">
      <c r="A147" s="210"/>
      <c r="B147" s="209">
        <v>406</v>
      </c>
      <c r="C147" s="62" t="s">
        <v>276</v>
      </c>
      <c r="D147" s="63">
        <v>0</v>
      </c>
      <c r="E147" s="63">
        <v>0</v>
      </c>
      <c r="F147" s="63">
        <f t="shared" si="14"/>
        <v>0</v>
      </c>
      <c r="G147" s="63">
        <v>0</v>
      </c>
      <c r="H147" s="63">
        <v>0</v>
      </c>
      <c r="I147" s="63">
        <f t="shared" si="15"/>
        <v>0</v>
      </c>
      <c r="J147" s="63"/>
      <c r="K147" s="212"/>
      <c r="L147" s="211">
        <f t="shared" si="12"/>
        <v>0</v>
      </c>
      <c r="M147" s="211"/>
      <c r="N147" s="211">
        <f t="shared" si="16"/>
        <v>0</v>
      </c>
      <c r="O147" s="211">
        <f t="shared" si="13"/>
        <v>0</v>
      </c>
      <c r="P147" s="211">
        <f t="shared" si="17"/>
        <v>0</v>
      </c>
      <c r="Q147" s="213"/>
      <c r="R147" s="214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14"/>
      <c r="AD147" s="214"/>
      <c r="AE147" s="214"/>
      <c r="AF147" s="214"/>
      <c r="AG147" s="214"/>
      <c r="AH147" s="214"/>
      <c r="AI147" s="214"/>
      <c r="AJ147" s="214"/>
      <c r="AK147" s="214"/>
      <c r="AL147" s="214"/>
      <c r="AM147" s="214"/>
      <c r="AN147" s="214"/>
      <c r="AO147" s="214"/>
      <c r="AP147" s="214"/>
      <c r="AQ147" s="214"/>
      <c r="AR147" s="214"/>
      <c r="AS147" s="214"/>
      <c r="AT147" s="214"/>
      <c r="AU147" s="214"/>
      <c r="AV147" s="214"/>
      <c r="AW147" s="214"/>
      <c r="AX147" s="214"/>
      <c r="AY147" s="214"/>
      <c r="AZ147" s="214"/>
      <c r="BA147" s="214"/>
      <c r="BB147" s="214"/>
      <c r="BC147" s="214"/>
      <c r="BD147" s="214"/>
      <c r="BE147" s="214"/>
      <c r="BF147" s="214"/>
      <c r="BG147" s="214"/>
      <c r="BH147" s="214"/>
      <c r="BI147" s="214"/>
      <c r="BJ147" s="214"/>
      <c r="BK147" s="214"/>
      <c r="BL147" s="214"/>
      <c r="BM147" s="214"/>
      <c r="BN147" s="214"/>
      <c r="BO147" s="214"/>
      <c r="BP147" s="214"/>
      <c r="BQ147" s="214"/>
      <c r="BR147" s="214"/>
      <c r="BS147" s="214"/>
      <c r="BT147" s="214"/>
      <c r="BU147" s="214"/>
      <c r="BV147" s="214"/>
      <c r="BW147" s="214"/>
      <c r="BX147" s="214"/>
      <c r="BY147" s="214"/>
      <c r="BZ147" s="214"/>
      <c r="CA147" s="214"/>
      <c r="CB147" s="214"/>
      <c r="CC147" s="214"/>
      <c r="CD147" s="214"/>
      <c r="CE147" s="214"/>
      <c r="CF147" s="214"/>
      <c r="CG147" s="214"/>
      <c r="CH147" s="214"/>
      <c r="CI147" s="214"/>
      <c r="CJ147" s="214"/>
      <c r="CK147" s="214"/>
      <c r="CL147" s="214"/>
      <c r="CM147" s="214"/>
      <c r="CN147" s="214"/>
      <c r="CO147" s="214"/>
      <c r="CP147" s="214"/>
      <c r="CQ147" s="214"/>
      <c r="CR147" s="214"/>
      <c r="CS147" s="214"/>
      <c r="CT147" s="214"/>
      <c r="CU147" s="214"/>
      <c r="CV147" s="214"/>
      <c r="CW147" s="214"/>
      <c r="CX147" s="214"/>
      <c r="CY147" s="214"/>
      <c r="CZ147" s="214"/>
      <c r="DA147" s="214"/>
      <c r="DB147" s="214"/>
      <c r="DC147" s="214"/>
      <c r="DD147" s="214"/>
      <c r="DE147" s="214"/>
      <c r="DF147" s="214"/>
      <c r="DG147" s="214"/>
      <c r="DH147" s="214"/>
      <c r="DI147" s="214"/>
      <c r="DJ147" s="214"/>
      <c r="DK147" s="214"/>
      <c r="DL147" s="214"/>
      <c r="DM147" s="214"/>
      <c r="DN147" s="214"/>
      <c r="DO147" s="214"/>
      <c r="DP147" s="214"/>
      <c r="DQ147" s="214"/>
      <c r="DR147" s="214"/>
      <c r="DS147" s="214"/>
      <c r="DT147" s="214"/>
      <c r="DU147" s="214"/>
      <c r="DV147" s="214"/>
      <c r="DW147" s="214"/>
      <c r="DX147" s="214"/>
      <c r="DY147" s="214"/>
      <c r="DZ147" s="214"/>
      <c r="EA147" s="214"/>
      <c r="EB147" s="214"/>
      <c r="EC147" s="214"/>
    </row>
    <row r="148" spans="1:133" s="66" customFormat="1" hidden="1" x14ac:dyDescent="0.2">
      <c r="A148" s="210"/>
      <c r="B148" s="209">
        <v>407</v>
      </c>
      <c r="C148" s="62" t="s">
        <v>277</v>
      </c>
      <c r="D148" s="63">
        <v>0</v>
      </c>
      <c r="E148" s="63">
        <v>0</v>
      </c>
      <c r="F148" s="63">
        <f t="shared" si="14"/>
        <v>0</v>
      </c>
      <c r="G148" s="63">
        <v>0</v>
      </c>
      <c r="H148" s="63">
        <v>0</v>
      </c>
      <c r="I148" s="63">
        <f t="shared" si="15"/>
        <v>0</v>
      </c>
      <c r="J148" s="63"/>
      <c r="K148" s="212"/>
      <c r="L148" s="211">
        <f t="shared" si="12"/>
        <v>0</v>
      </c>
      <c r="M148" s="211"/>
      <c r="N148" s="211">
        <f t="shared" si="16"/>
        <v>0</v>
      </c>
      <c r="O148" s="211">
        <f t="shared" si="13"/>
        <v>0</v>
      </c>
      <c r="P148" s="211">
        <f t="shared" si="17"/>
        <v>0</v>
      </c>
      <c r="Q148" s="213"/>
      <c r="R148" s="214"/>
      <c r="S148" s="214"/>
      <c r="T148" s="214"/>
      <c r="U148" s="214"/>
      <c r="V148" s="214"/>
      <c r="W148" s="214"/>
      <c r="X148" s="214"/>
      <c r="Y148" s="214"/>
      <c r="Z148" s="214"/>
      <c r="AA148" s="214"/>
      <c r="AB148" s="214"/>
      <c r="AC148" s="214"/>
      <c r="AD148" s="214"/>
      <c r="AE148" s="214"/>
      <c r="AF148" s="214"/>
      <c r="AG148" s="214"/>
      <c r="AH148" s="214"/>
      <c r="AI148" s="214"/>
      <c r="AJ148" s="214"/>
      <c r="AK148" s="214"/>
      <c r="AL148" s="214"/>
      <c r="AM148" s="214"/>
      <c r="AN148" s="214"/>
      <c r="AO148" s="214"/>
      <c r="AP148" s="214"/>
      <c r="AQ148" s="214"/>
      <c r="AR148" s="214"/>
      <c r="AS148" s="214"/>
      <c r="AT148" s="214"/>
      <c r="AU148" s="214"/>
      <c r="AV148" s="214"/>
      <c r="AW148" s="214"/>
      <c r="AX148" s="214"/>
      <c r="AY148" s="214"/>
      <c r="AZ148" s="214"/>
      <c r="BA148" s="214"/>
      <c r="BB148" s="214"/>
      <c r="BC148" s="214"/>
      <c r="BD148" s="214"/>
      <c r="BE148" s="214"/>
      <c r="BF148" s="214"/>
      <c r="BG148" s="214"/>
      <c r="BH148" s="214"/>
      <c r="BI148" s="214"/>
      <c r="BJ148" s="214"/>
      <c r="BK148" s="214"/>
      <c r="BL148" s="214"/>
      <c r="BM148" s="214"/>
      <c r="BN148" s="214"/>
      <c r="BO148" s="214"/>
      <c r="BP148" s="214"/>
      <c r="BQ148" s="214"/>
      <c r="BR148" s="214"/>
      <c r="BS148" s="214"/>
      <c r="BT148" s="214"/>
      <c r="BU148" s="214"/>
      <c r="BV148" s="214"/>
      <c r="BW148" s="214"/>
      <c r="BX148" s="214"/>
      <c r="BY148" s="214"/>
      <c r="BZ148" s="214"/>
      <c r="CA148" s="214"/>
      <c r="CB148" s="214"/>
      <c r="CC148" s="214"/>
      <c r="CD148" s="214"/>
      <c r="CE148" s="214"/>
      <c r="CF148" s="214"/>
      <c r="CG148" s="214"/>
      <c r="CH148" s="214"/>
      <c r="CI148" s="214"/>
      <c r="CJ148" s="214"/>
      <c r="CK148" s="214"/>
      <c r="CL148" s="214"/>
      <c r="CM148" s="214"/>
      <c r="CN148" s="214"/>
      <c r="CO148" s="214"/>
      <c r="CP148" s="214"/>
      <c r="CQ148" s="214"/>
      <c r="CR148" s="214"/>
      <c r="CS148" s="214"/>
      <c r="CT148" s="214"/>
      <c r="CU148" s="214"/>
      <c r="CV148" s="214"/>
      <c r="CW148" s="214"/>
      <c r="CX148" s="214"/>
      <c r="CY148" s="214"/>
      <c r="CZ148" s="214"/>
      <c r="DA148" s="214"/>
      <c r="DB148" s="214"/>
      <c r="DC148" s="214"/>
      <c r="DD148" s="214"/>
      <c r="DE148" s="214"/>
      <c r="DF148" s="214"/>
      <c r="DG148" s="214"/>
      <c r="DH148" s="214"/>
      <c r="DI148" s="214"/>
      <c r="DJ148" s="214"/>
      <c r="DK148" s="214"/>
      <c r="DL148" s="214"/>
      <c r="DM148" s="214"/>
      <c r="DN148" s="214"/>
      <c r="DO148" s="214"/>
      <c r="DP148" s="214"/>
      <c r="DQ148" s="214"/>
      <c r="DR148" s="214"/>
      <c r="DS148" s="214"/>
      <c r="DT148" s="214"/>
      <c r="DU148" s="214"/>
      <c r="DV148" s="214"/>
      <c r="DW148" s="214"/>
      <c r="DX148" s="214"/>
      <c r="DY148" s="214"/>
      <c r="DZ148" s="214"/>
      <c r="EA148" s="214"/>
      <c r="EB148" s="214"/>
      <c r="EC148" s="214"/>
    </row>
    <row r="149" spans="1:133" s="66" customFormat="1" hidden="1" x14ac:dyDescent="0.2">
      <c r="A149" s="210"/>
      <c r="B149" s="209">
        <v>409</v>
      </c>
      <c r="C149" s="62" t="s">
        <v>278</v>
      </c>
      <c r="D149" s="63">
        <v>0</v>
      </c>
      <c r="E149" s="63">
        <v>0</v>
      </c>
      <c r="F149" s="63">
        <f t="shared" si="14"/>
        <v>0</v>
      </c>
      <c r="G149" s="63">
        <v>0</v>
      </c>
      <c r="H149" s="63">
        <v>0</v>
      </c>
      <c r="I149" s="63">
        <f t="shared" si="15"/>
        <v>0</v>
      </c>
      <c r="J149" s="63"/>
      <c r="K149" s="212"/>
      <c r="L149" s="211">
        <f t="shared" si="12"/>
        <v>0</v>
      </c>
      <c r="M149" s="211"/>
      <c r="N149" s="211">
        <f t="shared" si="16"/>
        <v>0</v>
      </c>
      <c r="O149" s="211">
        <f t="shared" si="13"/>
        <v>0</v>
      </c>
      <c r="P149" s="211">
        <f t="shared" si="17"/>
        <v>0</v>
      </c>
      <c r="Q149" s="213"/>
      <c r="R149" s="214"/>
      <c r="S149" s="214"/>
      <c r="T149" s="214"/>
      <c r="U149" s="214"/>
      <c r="V149" s="214"/>
      <c r="W149" s="214"/>
      <c r="X149" s="214"/>
      <c r="Y149" s="214"/>
      <c r="Z149" s="214"/>
      <c r="AA149" s="214"/>
      <c r="AB149" s="214"/>
      <c r="AC149" s="214"/>
      <c r="AD149" s="214"/>
      <c r="AE149" s="214"/>
      <c r="AF149" s="214"/>
      <c r="AG149" s="214"/>
      <c r="AH149" s="214"/>
      <c r="AI149" s="214"/>
      <c r="AJ149" s="214"/>
      <c r="AK149" s="214"/>
      <c r="AL149" s="214"/>
      <c r="AM149" s="214"/>
      <c r="AN149" s="214"/>
      <c r="AO149" s="214"/>
      <c r="AP149" s="214"/>
      <c r="AQ149" s="214"/>
      <c r="AR149" s="214"/>
      <c r="AS149" s="214"/>
      <c r="AT149" s="214"/>
      <c r="AU149" s="214"/>
      <c r="AV149" s="214"/>
      <c r="AW149" s="214"/>
      <c r="AX149" s="214"/>
      <c r="AY149" s="214"/>
      <c r="AZ149" s="214"/>
      <c r="BA149" s="214"/>
      <c r="BB149" s="214"/>
      <c r="BC149" s="214"/>
      <c r="BD149" s="214"/>
      <c r="BE149" s="214"/>
      <c r="BF149" s="214"/>
      <c r="BG149" s="214"/>
      <c r="BH149" s="214"/>
      <c r="BI149" s="214"/>
      <c r="BJ149" s="214"/>
      <c r="BK149" s="214"/>
      <c r="BL149" s="214"/>
      <c r="BM149" s="214"/>
      <c r="BN149" s="214"/>
      <c r="BO149" s="214"/>
      <c r="BP149" s="214"/>
      <c r="BQ149" s="214"/>
      <c r="BR149" s="214"/>
      <c r="BS149" s="214"/>
      <c r="BT149" s="214"/>
      <c r="BU149" s="214"/>
      <c r="BV149" s="214"/>
      <c r="BW149" s="214"/>
      <c r="BX149" s="214"/>
      <c r="BY149" s="214"/>
      <c r="BZ149" s="214"/>
      <c r="CA149" s="214"/>
      <c r="CB149" s="214"/>
      <c r="CC149" s="214"/>
      <c r="CD149" s="214"/>
      <c r="CE149" s="214"/>
      <c r="CF149" s="214"/>
      <c r="CG149" s="214"/>
      <c r="CH149" s="214"/>
      <c r="CI149" s="214"/>
      <c r="CJ149" s="214"/>
      <c r="CK149" s="214"/>
      <c r="CL149" s="214"/>
      <c r="CM149" s="214"/>
      <c r="CN149" s="214"/>
      <c r="CO149" s="214"/>
      <c r="CP149" s="214"/>
      <c r="CQ149" s="214"/>
      <c r="CR149" s="214"/>
      <c r="CS149" s="214"/>
      <c r="CT149" s="214"/>
      <c r="CU149" s="214"/>
      <c r="CV149" s="214"/>
      <c r="CW149" s="214"/>
      <c r="CX149" s="214"/>
      <c r="CY149" s="214"/>
      <c r="CZ149" s="214"/>
      <c r="DA149" s="214"/>
      <c r="DB149" s="214"/>
      <c r="DC149" s="214"/>
      <c r="DD149" s="214"/>
      <c r="DE149" s="214"/>
      <c r="DF149" s="214"/>
      <c r="DG149" s="214"/>
      <c r="DH149" s="214"/>
      <c r="DI149" s="214"/>
      <c r="DJ149" s="214"/>
      <c r="DK149" s="214"/>
      <c r="DL149" s="214"/>
      <c r="DM149" s="214"/>
      <c r="DN149" s="214"/>
      <c r="DO149" s="214"/>
      <c r="DP149" s="214"/>
      <c r="DQ149" s="214"/>
      <c r="DR149" s="214"/>
      <c r="DS149" s="214"/>
      <c r="DT149" s="214"/>
      <c r="DU149" s="214"/>
      <c r="DV149" s="214"/>
      <c r="DW149" s="214"/>
      <c r="DX149" s="214"/>
      <c r="DY149" s="214"/>
      <c r="DZ149" s="214"/>
      <c r="EA149" s="214"/>
      <c r="EB149" s="214"/>
      <c r="EC149" s="214"/>
    </row>
    <row r="150" spans="1:133" s="66" customFormat="1" hidden="1" x14ac:dyDescent="0.2">
      <c r="A150" s="210"/>
      <c r="B150" s="209">
        <v>411</v>
      </c>
      <c r="C150" s="62" t="s">
        <v>279</v>
      </c>
      <c r="D150" s="63">
        <v>0</v>
      </c>
      <c r="E150" s="63">
        <v>0</v>
      </c>
      <c r="F150" s="63">
        <f t="shared" si="14"/>
        <v>0</v>
      </c>
      <c r="G150" s="63">
        <v>0</v>
      </c>
      <c r="H150" s="63">
        <v>0</v>
      </c>
      <c r="I150" s="63">
        <f t="shared" si="15"/>
        <v>0</v>
      </c>
      <c r="J150" s="63"/>
      <c r="K150" s="212"/>
      <c r="L150" s="211">
        <f t="shared" si="12"/>
        <v>0</v>
      </c>
      <c r="M150" s="211"/>
      <c r="N150" s="211">
        <f t="shared" si="16"/>
        <v>0</v>
      </c>
      <c r="O150" s="211">
        <f t="shared" si="13"/>
        <v>0</v>
      </c>
      <c r="P150" s="211">
        <f t="shared" si="17"/>
        <v>0</v>
      </c>
      <c r="Q150" s="213"/>
      <c r="R150" s="214"/>
      <c r="S150" s="214"/>
      <c r="T150" s="214"/>
      <c r="U150" s="214"/>
      <c r="V150" s="214"/>
      <c r="W150" s="214"/>
      <c r="X150" s="214"/>
      <c r="Y150" s="214"/>
      <c r="Z150" s="214"/>
      <c r="AA150" s="214"/>
      <c r="AB150" s="214"/>
      <c r="AC150" s="214"/>
      <c r="AD150" s="214"/>
      <c r="AE150" s="214"/>
      <c r="AF150" s="214"/>
      <c r="AG150" s="214"/>
      <c r="AH150" s="214"/>
      <c r="AI150" s="214"/>
      <c r="AJ150" s="214"/>
      <c r="AK150" s="214"/>
      <c r="AL150" s="214"/>
      <c r="AM150" s="214"/>
      <c r="AN150" s="214"/>
      <c r="AO150" s="214"/>
      <c r="AP150" s="214"/>
      <c r="AQ150" s="214"/>
      <c r="AR150" s="214"/>
      <c r="AS150" s="214"/>
      <c r="AT150" s="214"/>
      <c r="AU150" s="214"/>
      <c r="AV150" s="214"/>
      <c r="AW150" s="214"/>
      <c r="AX150" s="214"/>
      <c r="AY150" s="214"/>
      <c r="AZ150" s="214"/>
      <c r="BA150" s="214"/>
      <c r="BB150" s="214"/>
      <c r="BC150" s="214"/>
      <c r="BD150" s="214"/>
      <c r="BE150" s="214"/>
      <c r="BF150" s="214"/>
      <c r="BG150" s="214"/>
      <c r="BH150" s="214"/>
      <c r="BI150" s="214"/>
      <c r="BJ150" s="214"/>
      <c r="BK150" s="214"/>
      <c r="BL150" s="214"/>
      <c r="BM150" s="214"/>
      <c r="BN150" s="214"/>
      <c r="BO150" s="214"/>
      <c r="BP150" s="214"/>
      <c r="BQ150" s="214"/>
      <c r="BR150" s="214"/>
      <c r="BS150" s="214"/>
      <c r="BT150" s="214"/>
      <c r="BU150" s="214"/>
      <c r="BV150" s="214"/>
      <c r="BW150" s="214"/>
      <c r="BX150" s="214"/>
      <c r="BY150" s="214"/>
      <c r="BZ150" s="214"/>
      <c r="CA150" s="214"/>
      <c r="CB150" s="214"/>
      <c r="CC150" s="214"/>
      <c r="CD150" s="214"/>
      <c r="CE150" s="214"/>
      <c r="CF150" s="214"/>
      <c r="CG150" s="214"/>
      <c r="CH150" s="214"/>
      <c r="CI150" s="214"/>
      <c r="CJ150" s="214"/>
      <c r="CK150" s="214"/>
      <c r="CL150" s="214"/>
      <c r="CM150" s="214"/>
      <c r="CN150" s="214"/>
      <c r="CO150" s="214"/>
      <c r="CP150" s="214"/>
      <c r="CQ150" s="214"/>
      <c r="CR150" s="214"/>
      <c r="CS150" s="214"/>
      <c r="CT150" s="214"/>
      <c r="CU150" s="214"/>
      <c r="CV150" s="214"/>
      <c r="CW150" s="214"/>
      <c r="CX150" s="214"/>
      <c r="CY150" s="214"/>
      <c r="CZ150" s="214"/>
      <c r="DA150" s="214"/>
      <c r="DB150" s="214"/>
      <c r="DC150" s="214"/>
      <c r="DD150" s="214"/>
      <c r="DE150" s="214"/>
      <c r="DF150" s="214"/>
      <c r="DG150" s="214"/>
      <c r="DH150" s="214"/>
      <c r="DI150" s="214"/>
      <c r="DJ150" s="214"/>
      <c r="DK150" s="214"/>
      <c r="DL150" s="214"/>
      <c r="DM150" s="214"/>
      <c r="DN150" s="214"/>
      <c r="DO150" s="214"/>
      <c r="DP150" s="214"/>
      <c r="DQ150" s="214"/>
      <c r="DR150" s="214"/>
      <c r="DS150" s="214"/>
      <c r="DT150" s="214"/>
      <c r="DU150" s="214"/>
      <c r="DV150" s="214"/>
      <c r="DW150" s="214"/>
      <c r="DX150" s="214"/>
      <c r="DY150" s="214"/>
      <c r="DZ150" s="214"/>
      <c r="EA150" s="214"/>
      <c r="EB150" s="214"/>
      <c r="EC150" s="214"/>
    </row>
    <row r="151" spans="1:133" s="66" customFormat="1" hidden="1" x14ac:dyDescent="0.2">
      <c r="A151" s="210"/>
      <c r="B151" s="209">
        <v>414</v>
      </c>
      <c r="C151" s="62" t="s">
        <v>280</v>
      </c>
      <c r="D151" s="63">
        <v>0</v>
      </c>
      <c r="E151" s="63">
        <v>0</v>
      </c>
      <c r="F151" s="63">
        <f t="shared" si="14"/>
        <v>0</v>
      </c>
      <c r="G151" s="63">
        <v>0</v>
      </c>
      <c r="H151" s="63">
        <v>0</v>
      </c>
      <c r="I151" s="63">
        <f t="shared" si="15"/>
        <v>0</v>
      </c>
      <c r="J151" s="63"/>
      <c r="K151" s="212"/>
      <c r="L151" s="211">
        <f t="shared" si="12"/>
        <v>0</v>
      </c>
      <c r="M151" s="211"/>
      <c r="N151" s="211">
        <f t="shared" si="16"/>
        <v>0</v>
      </c>
      <c r="O151" s="211">
        <f t="shared" si="13"/>
        <v>0</v>
      </c>
      <c r="P151" s="211">
        <f t="shared" si="17"/>
        <v>0</v>
      </c>
      <c r="Q151" s="213"/>
      <c r="R151" s="21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14"/>
      <c r="AD151" s="214"/>
      <c r="AE151" s="214"/>
      <c r="AF151" s="214"/>
      <c r="AG151" s="214"/>
      <c r="AH151" s="214"/>
      <c r="AI151" s="214"/>
      <c r="AJ151" s="214"/>
      <c r="AK151" s="214"/>
      <c r="AL151" s="214"/>
      <c r="AM151" s="214"/>
      <c r="AN151" s="214"/>
      <c r="AO151" s="214"/>
      <c r="AP151" s="214"/>
      <c r="AQ151" s="214"/>
      <c r="AR151" s="214"/>
      <c r="AS151" s="214"/>
      <c r="AT151" s="214"/>
      <c r="AU151" s="214"/>
      <c r="AV151" s="214"/>
      <c r="AW151" s="214"/>
      <c r="AX151" s="214"/>
      <c r="AY151" s="214"/>
      <c r="AZ151" s="214"/>
      <c r="BA151" s="214"/>
      <c r="BB151" s="214"/>
      <c r="BC151" s="214"/>
      <c r="BD151" s="214"/>
      <c r="BE151" s="214"/>
      <c r="BF151" s="214"/>
      <c r="BG151" s="214"/>
      <c r="BH151" s="214"/>
      <c r="BI151" s="214"/>
      <c r="BJ151" s="214"/>
      <c r="BK151" s="214"/>
      <c r="BL151" s="214"/>
      <c r="BM151" s="214"/>
      <c r="BN151" s="214"/>
      <c r="BO151" s="214"/>
      <c r="BP151" s="214"/>
      <c r="BQ151" s="214"/>
      <c r="BR151" s="214"/>
      <c r="BS151" s="214"/>
      <c r="BT151" s="214"/>
      <c r="BU151" s="214"/>
      <c r="BV151" s="214"/>
      <c r="BW151" s="214"/>
      <c r="BX151" s="214"/>
      <c r="BY151" s="214"/>
      <c r="BZ151" s="214"/>
      <c r="CA151" s="214"/>
      <c r="CB151" s="214"/>
      <c r="CC151" s="214"/>
      <c r="CD151" s="214"/>
      <c r="CE151" s="214"/>
      <c r="CF151" s="214"/>
      <c r="CG151" s="214"/>
      <c r="CH151" s="214"/>
      <c r="CI151" s="214"/>
      <c r="CJ151" s="214"/>
      <c r="CK151" s="214"/>
      <c r="CL151" s="214"/>
      <c r="CM151" s="214"/>
      <c r="CN151" s="214"/>
      <c r="CO151" s="214"/>
      <c r="CP151" s="214"/>
      <c r="CQ151" s="214"/>
      <c r="CR151" s="214"/>
      <c r="CS151" s="214"/>
      <c r="CT151" s="214"/>
      <c r="CU151" s="214"/>
      <c r="CV151" s="214"/>
      <c r="CW151" s="214"/>
      <c r="CX151" s="214"/>
      <c r="CY151" s="214"/>
      <c r="CZ151" s="214"/>
      <c r="DA151" s="214"/>
      <c r="DB151" s="214"/>
      <c r="DC151" s="214"/>
      <c r="DD151" s="214"/>
      <c r="DE151" s="214"/>
      <c r="DF151" s="214"/>
      <c r="DG151" s="214"/>
      <c r="DH151" s="214"/>
      <c r="DI151" s="214"/>
      <c r="DJ151" s="214"/>
      <c r="DK151" s="214"/>
      <c r="DL151" s="214"/>
      <c r="DM151" s="214"/>
      <c r="DN151" s="214"/>
      <c r="DO151" s="214"/>
      <c r="DP151" s="214"/>
      <c r="DQ151" s="214"/>
      <c r="DR151" s="214"/>
      <c r="DS151" s="214"/>
      <c r="DT151" s="214"/>
      <c r="DU151" s="214"/>
      <c r="DV151" s="214"/>
      <c r="DW151" s="214"/>
      <c r="DX151" s="214"/>
      <c r="DY151" s="214"/>
      <c r="DZ151" s="214"/>
      <c r="EA151" s="214"/>
      <c r="EB151" s="214"/>
      <c r="EC151" s="214"/>
    </row>
    <row r="152" spans="1:133" s="66" customFormat="1" hidden="1" x14ac:dyDescent="0.2">
      <c r="A152" s="210"/>
      <c r="B152" s="209">
        <v>416</v>
      </c>
      <c r="C152" s="62" t="s">
        <v>281</v>
      </c>
      <c r="D152" s="63">
        <v>0</v>
      </c>
      <c r="E152" s="63">
        <v>0</v>
      </c>
      <c r="F152" s="63">
        <f t="shared" si="14"/>
        <v>0</v>
      </c>
      <c r="G152" s="63">
        <v>0</v>
      </c>
      <c r="H152" s="63">
        <v>0</v>
      </c>
      <c r="I152" s="63">
        <f t="shared" si="15"/>
        <v>0</v>
      </c>
      <c r="J152" s="63"/>
      <c r="K152" s="212"/>
      <c r="L152" s="211">
        <f t="shared" si="12"/>
        <v>0</v>
      </c>
      <c r="M152" s="211"/>
      <c r="N152" s="211">
        <f t="shared" si="16"/>
        <v>0</v>
      </c>
      <c r="O152" s="211">
        <f t="shared" si="13"/>
        <v>0</v>
      </c>
      <c r="P152" s="211">
        <f t="shared" si="17"/>
        <v>0</v>
      </c>
      <c r="Q152" s="213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14"/>
      <c r="AD152" s="214"/>
      <c r="AE152" s="214"/>
      <c r="AF152" s="214"/>
      <c r="AG152" s="214"/>
      <c r="AH152" s="214"/>
      <c r="AI152" s="214"/>
      <c r="AJ152" s="214"/>
      <c r="AK152" s="214"/>
      <c r="AL152" s="214"/>
      <c r="AM152" s="214"/>
      <c r="AN152" s="214"/>
      <c r="AO152" s="214"/>
      <c r="AP152" s="214"/>
      <c r="AQ152" s="214"/>
      <c r="AR152" s="214"/>
      <c r="AS152" s="214"/>
      <c r="AT152" s="214"/>
      <c r="AU152" s="214"/>
      <c r="AV152" s="214"/>
      <c r="AW152" s="214"/>
      <c r="AX152" s="214"/>
      <c r="AY152" s="214"/>
      <c r="AZ152" s="214"/>
      <c r="BA152" s="214"/>
      <c r="BB152" s="214"/>
      <c r="BC152" s="214"/>
      <c r="BD152" s="214"/>
      <c r="BE152" s="214"/>
      <c r="BF152" s="214"/>
      <c r="BG152" s="214"/>
      <c r="BH152" s="214"/>
      <c r="BI152" s="214"/>
      <c r="BJ152" s="214"/>
      <c r="BK152" s="214"/>
      <c r="BL152" s="214"/>
      <c r="BM152" s="214"/>
      <c r="BN152" s="214"/>
      <c r="BO152" s="214"/>
      <c r="BP152" s="214"/>
      <c r="BQ152" s="214"/>
      <c r="BR152" s="214"/>
      <c r="BS152" s="214"/>
      <c r="BT152" s="214"/>
      <c r="BU152" s="214"/>
      <c r="BV152" s="214"/>
      <c r="BW152" s="214"/>
      <c r="BX152" s="214"/>
      <c r="BY152" s="214"/>
      <c r="BZ152" s="214"/>
      <c r="CA152" s="214"/>
      <c r="CB152" s="214"/>
      <c r="CC152" s="214"/>
      <c r="CD152" s="214"/>
      <c r="CE152" s="214"/>
      <c r="CF152" s="214"/>
      <c r="CG152" s="214"/>
      <c r="CH152" s="214"/>
      <c r="CI152" s="214"/>
      <c r="CJ152" s="214"/>
      <c r="CK152" s="214"/>
      <c r="CL152" s="214"/>
      <c r="CM152" s="214"/>
      <c r="CN152" s="214"/>
      <c r="CO152" s="214"/>
      <c r="CP152" s="214"/>
      <c r="CQ152" s="214"/>
      <c r="CR152" s="214"/>
      <c r="CS152" s="214"/>
      <c r="CT152" s="214"/>
      <c r="CU152" s="214"/>
      <c r="CV152" s="214"/>
      <c r="CW152" s="214"/>
      <c r="CX152" s="214"/>
      <c r="CY152" s="214"/>
      <c r="CZ152" s="214"/>
      <c r="DA152" s="214"/>
      <c r="DB152" s="214"/>
      <c r="DC152" s="214"/>
      <c r="DD152" s="214"/>
      <c r="DE152" s="214"/>
      <c r="DF152" s="214"/>
      <c r="DG152" s="214"/>
      <c r="DH152" s="214"/>
      <c r="DI152" s="214"/>
      <c r="DJ152" s="214"/>
      <c r="DK152" s="214"/>
      <c r="DL152" s="214"/>
      <c r="DM152" s="214"/>
      <c r="DN152" s="214"/>
      <c r="DO152" s="214"/>
      <c r="DP152" s="214"/>
      <c r="DQ152" s="214"/>
      <c r="DR152" s="214"/>
      <c r="DS152" s="214"/>
      <c r="DT152" s="214"/>
      <c r="DU152" s="214"/>
      <c r="DV152" s="214"/>
      <c r="DW152" s="214"/>
      <c r="DX152" s="214"/>
      <c r="DY152" s="214"/>
      <c r="DZ152" s="214"/>
      <c r="EA152" s="214"/>
      <c r="EB152" s="214"/>
      <c r="EC152" s="214"/>
    </row>
    <row r="153" spans="1:133" s="66" customFormat="1" hidden="1" x14ac:dyDescent="0.2">
      <c r="A153" s="210"/>
      <c r="B153" s="209">
        <v>501</v>
      </c>
      <c r="C153" s="62" t="s">
        <v>282</v>
      </c>
      <c r="D153" s="63">
        <v>0</v>
      </c>
      <c r="E153" s="63">
        <v>0</v>
      </c>
      <c r="F153" s="63">
        <f t="shared" si="14"/>
        <v>0</v>
      </c>
      <c r="G153" s="63">
        <v>0</v>
      </c>
      <c r="H153" s="63">
        <v>0</v>
      </c>
      <c r="I153" s="63">
        <f t="shared" si="15"/>
        <v>0</v>
      </c>
      <c r="J153" s="63"/>
      <c r="K153" s="212"/>
      <c r="L153" s="211">
        <f t="shared" si="12"/>
        <v>0</v>
      </c>
      <c r="M153" s="211"/>
      <c r="N153" s="211">
        <f t="shared" si="16"/>
        <v>0</v>
      </c>
      <c r="O153" s="211">
        <f t="shared" si="13"/>
        <v>0</v>
      </c>
      <c r="P153" s="211">
        <f t="shared" si="17"/>
        <v>0</v>
      </c>
      <c r="Q153" s="213"/>
      <c r="R153" s="214"/>
      <c r="S153" s="214"/>
      <c r="T153" s="214"/>
      <c r="U153" s="214"/>
      <c r="V153" s="214"/>
      <c r="W153" s="214"/>
      <c r="X153" s="214"/>
      <c r="Y153" s="214"/>
      <c r="Z153" s="214"/>
      <c r="AA153" s="214"/>
      <c r="AB153" s="214"/>
      <c r="AC153" s="214"/>
      <c r="AD153" s="214"/>
      <c r="AE153" s="214"/>
      <c r="AF153" s="214"/>
      <c r="AG153" s="214"/>
      <c r="AH153" s="214"/>
      <c r="AI153" s="214"/>
      <c r="AJ153" s="214"/>
      <c r="AK153" s="214"/>
      <c r="AL153" s="214"/>
      <c r="AM153" s="214"/>
      <c r="AN153" s="214"/>
      <c r="AO153" s="214"/>
      <c r="AP153" s="214"/>
      <c r="AQ153" s="214"/>
      <c r="AR153" s="214"/>
      <c r="AS153" s="214"/>
      <c r="AT153" s="214"/>
      <c r="AU153" s="214"/>
      <c r="AV153" s="214"/>
      <c r="AW153" s="214"/>
      <c r="AX153" s="214"/>
      <c r="AY153" s="214"/>
      <c r="AZ153" s="214"/>
      <c r="BA153" s="214"/>
      <c r="BB153" s="214"/>
      <c r="BC153" s="214"/>
      <c r="BD153" s="214"/>
      <c r="BE153" s="214"/>
      <c r="BF153" s="214"/>
      <c r="BG153" s="214"/>
      <c r="BH153" s="214"/>
      <c r="BI153" s="214"/>
      <c r="BJ153" s="214"/>
      <c r="BK153" s="214"/>
      <c r="BL153" s="214"/>
      <c r="BM153" s="214"/>
      <c r="BN153" s="214"/>
      <c r="BO153" s="214"/>
      <c r="BP153" s="214"/>
      <c r="BQ153" s="214"/>
      <c r="BR153" s="214"/>
      <c r="BS153" s="214"/>
      <c r="BT153" s="214"/>
      <c r="BU153" s="214"/>
      <c r="BV153" s="214"/>
      <c r="BW153" s="214"/>
      <c r="BX153" s="214"/>
      <c r="BY153" s="214"/>
      <c r="BZ153" s="214"/>
      <c r="CA153" s="214"/>
      <c r="CB153" s="214"/>
      <c r="CC153" s="214"/>
      <c r="CD153" s="214"/>
      <c r="CE153" s="214"/>
      <c r="CF153" s="214"/>
      <c r="CG153" s="214"/>
      <c r="CH153" s="214"/>
      <c r="CI153" s="214"/>
      <c r="CJ153" s="214"/>
      <c r="CK153" s="214"/>
      <c r="CL153" s="214"/>
      <c r="CM153" s="214"/>
      <c r="CN153" s="214"/>
      <c r="CO153" s="214"/>
      <c r="CP153" s="214"/>
      <c r="CQ153" s="214"/>
      <c r="CR153" s="214"/>
      <c r="CS153" s="214"/>
      <c r="CT153" s="214"/>
      <c r="CU153" s="214"/>
      <c r="CV153" s="214"/>
      <c r="CW153" s="214"/>
      <c r="CX153" s="214"/>
      <c r="CY153" s="214"/>
      <c r="CZ153" s="214"/>
      <c r="DA153" s="214"/>
      <c r="DB153" s="214"/>
      <c r="DC153" s="214"/>
      <c r="DD153" s="214"/>
      <c r="DE153" s="214"/>
      <c r="DF153" s="214"/>
      <c r="DG153" s="214"/>
      <c r="DH153" s="214"/>
      <c r="DI153" s="214"/>
      <c r="DJ153" s="214"/>
      <c r="DK153" s="214"/>
      <c r="DL153" s="214"/>
      <c r="DM153" s="214"/>
      <c r="DN153" s="214"/>
      <c r="DO153" s="214"/>
      <c r="DP153" s="214"/>
      <c r="DQ153" s="214"/>
      <c r="DR153" s="214"/>
      <c r="DS153" s="214"/>
      <c r="DT153" s="214"/>
      <c r="DU153" s="214"/>
      <c r="DV153" s="214"/>
      <c r="DW153" s="214"/>
      <c r="DX153" s="214"/>
      <c r="DY153" s="214"/>
      <c r="DZ153" s="214"/>
      <c r="EA153" s="214"/>
      <c r="EB153" s="214"/>
      <c r="EC153" s="214"/>
    </row>
    <row r="154" spans="1:133" s="66" customFormat="1" hidden="1" x14ac:dyDescent="0.2">
      <c r="A154" s="210"/>
      <c r="B154" s="209">
        <v>502</v>
      </c>
      <c r="C154" s="62" t="s">
        <v>283</v>
      </c>
      <c r="D154" s="63">
        <v>0</v>
      </c>
      <c r="E154" s="63">
        <v>0</v>
      </c>
      <c r="F154" s="63">
        <f t="shared" si="14"/>
        <v>0</v>
      </c>
      <c r="G154" s="63">
        <v>0</v>
      </c>
      <c r="H154" s="63">
        <v>0</v>
      </c>
      <c r="I154" s="63">
        <f t="shared" si="15"/>
        <v>0</v>
      </c>
      <c r="J154" s="63"/>
      <c r="K154" s="212"/>
      <c r="L154" s="211">
        <f t="shared" si="12"/>
        <v>0</v>
      </c>
      <c r="M154" s="211"/>
      <c r="N154" s="211">
        <f t="shared" si="16"/>
        <v>0</v>
      </c>
      <c r="O154" s="211">
        <f t="shared" si="13"/>
        <v>0</v>
      </c>
      <c r="P154" s="211">
        <f t="shared" si="17"/>
        <v>0</v>
      </c>
      <c r="Q154" s="213"/>
      <c r="R154" s="214"/>
      <c r="S154" s="214"/>
      <c r="T154" s="214"/>
      <c r="U154" s="214"/>
      <c r="V154" s="214"/>
      <c r="W154" s="214"/>
      <c r="X154" s="214"/>
      <c r="Y154" s="214"/>
      <c r="Z154" s="214"/>
      <c r="AA154" s="214"/>
      <c r="AB154" s="214"/>
      <c r="AC154" s="214"/>
      <c r="AD154" s="214"/>
      <c r="AE154" s="214"/>
      <c r="AF154" s="214"/>
      <c r="AG154" s="214"/>
      <c r="AH154" s="214"/>
      <c r="AI154" s="214"/>
      <c r="AJ154" s="214"/>
      <c r="AK154" s="214"/>
      <c r="AL154" s="214"/>
      <c r="AM154" s="214"/>
      <c r="AN154" s="214"/>
      <c r="AO154" s="214"/>
      <c r="AP154" s="214"/>
      <c r="AQ154" s="214"/>
      <c r="AR154" s="214"/>
      <c r="AS154" s="214"/>
      <c r="AT154" s="214"/>
      <c r="AU154" s="214"/>
      <c r="AV154" s="214"/>
      <c r="AW154" s="214"/>
      <c r="AX154" s="214"/>
      <c r="AY154" s="214"/>
      <c r="AZ154" s="214"/>
      <c r="BA154" s="214"/>
      <c r="BB154" s="214"/>
      <c r="BC154" s="214"/>
      <c r="BD154" s="214"/>
      <c r="BE154" s="214"/>
      <c r="BF154" s="214"/>
      <c r="BG154" s="214"/>
      <c r="BH154" s="214"/>
      <c r="BI154" s="214"/>
      <c r="BJ154" s="214"/>
      <c r="BK154" s="214"/>
      <c r="BL154" s="214"/>
      <c r="BM154" s="214"/>
      <c r="BN154" s="214"/>
      <c r="BO154" s="214"/>
      <c r="BP154" s="214"/>
      <c r="BQ154" s="214"/>
      <c r="BR154" s="214"/>
      <c r="BS154" s="214"/>
      <c r="BT154" s="214"/>
      <c r="BU154" s="214"/>
      <c r="BV154" s="214"/>
      <c r="BW154" s="214"/>
      <c r="BX154" s="214"/>
      <c r="BY154" s="214"/>
      <c r="BZ154" s="214"/>
      <c r="CA154" s="214"/>
      <c r="CB154" s="214"/>
      <c r="CC154" s="214"/>
      <c r="CD154" s="214"/>
      <c r="CE154" s="214"/>
      <c r="CF154" s="214"/>
      <c r="CG154" s="214"/>
      <c r="CH154" s="214"/>
      <c r="CI154" s="214"/>
      <c r="CJ154" s="214"/>
      <c r="CK154" s="214"/>
      <c r="CL154" s="214"/>
      <c r="CM154" s="214"/>
      <c r="CN154" s="214"/>
      <c r="CO154" s="214"/>
      <c r="CP154" s="214"/>
      <c r="CQ154" s="214"/>
      <c r="CR154" s="214"/>
      <c r="CS154" s="214"/>
      <c r="CT154" s="214"/>
      <c r="CU154" s="214"/>
      <c r="CV154" s="214"/>
      <c r="CW154" s="214"/>
      <c r="CX154" s="214"/>
      <c r="CY154" s="214"/>
      <c r="CZ154" s="214"/>
      <c r="DA154" s="214"/>
      <c r="DB154" s="214"/>
      <c r="DC154" s="214"/>
      <c r="DD154" s="214"/>
      <c r="DE154" s="214"/>
      <c r="DF154" s="214"/>
      <c r="DG154" s="214"/>
      <c r="DH154" s="214"/>
      <c r="DI154" s="214"/>
      <c r="DJ154" s="214"/>
      <c r="DK154" s="214"/>
      <c r="DL154" s="214"/>
      <c r="DM154" s="214"/>
      <c r="DN154" s="214"/>
      <c r="DO154" s="214"/>
      <c r="DP154" s="214"/>
      <c r="DQ154" s="214"/>
      <c r="DR154" s="214"/>
      <c r="DS154" s="214"/>
      <c r="DT154" s="214"/>
      <c r="DU154" s="214"/>
      <c r="DV154" s="214"/>
      <c r="DW154" s="214"/>
      <c r="DX154" s="214"/>
      <c r="DY154" s="214"/>
      <c r="DZ154" s="214"/>
      <c r="EA154" s="214"/>
      <c r="EB154" s="214"/>
      <c r="EC154" s="214"/>
    </row>
    <row r="155" spans="1:133" s="66" customFormat="1" hidden="1" x14ac:dyDescent="0.2">
      <c r="A155" s="210"/>
      <c r="B155" s="209">
        <v>503</v>
      </c>
      <c r="C155" s="62" t="s">
        <v>284</v>
      </c>
      <c r="D155" s="63">
        <v>0</v>
      </c>
      <c r="E155" s="63">
        <v>0</v>
      </c>
      <c r="F155" s="63">
        <f t="shared" si="14"/>
        <v>0</v>
      </c>
      <c r="G155" s="63">
        <v>0</v>
      </c>
      <c r="H155" s="63">
        <v>0</v>
      </c>
      <c r="I155" s="63">
        <f t="shared" si="15"/>
        <v>0</v>
      </c>
      <c r="J155" s="63"/>
      <c r="K155" s="212"/>
      <c r="L155" s="211">
        <f t="shared" si="12"/>
        <v>0</v>
      </c>
      <c r="M155" s="211"/>
      <c r="N155" s="211">
        <f t="shared" si="16"/>
        <v>0</v>
      </c>
      <c r="O155" s="211">
        <f t="shared" si="13"/>
        <v>0</v>
      </c>
      <c r="P155" s="211">
        <f t="shared" si="17"/>
        <v>0</v>
      </c>
      <c r="Q155" s="213"/>
      <c r="R155" s="214"/>
      <c r="S155" s="214"/>
      <c r="T155" s="214"/>
      <c r="U155" s="214"/>
      <c r="V155" s="214"/>
      <c r="W155" s="214"/>
      <c r="X155" s="214"/>
      <c r="Y155" s="214"/>
      <c r="Z155" s="214"/>
      <c r="AA155" s="214"/>
      <c r="AB155" s="214"/>
      <c r="AC155" s="214"/>
      <c r="AD155" s="214"/>
      <c r="AE155" s="214"/>
      <c r="AF155" s="214"/>
      <c r="AG155" s="214"/>
      <c r="AH155" s="214"/>
      <c r="AI155" s="214"/>
      <c r="AJ155" s="214"/>
      <c r="AK155" s="214"/>
      <c r="AL155" s="214"/>
      <c r="AM155" s="214"/>
      <c r="AN155" s="214"/>
      <c r="AO155" s="214"/>
      <c r="AP155" s="214"/>
      <c r="AQ155" s="214"/>
      <c r="AR155" s="214"/>
      <c r="AS155" s="214"/>
      <c r="AT155" s="214"/>
      <c r="AU155" s="214"/>
      <c r="AV155" s="214"/>
      <c r="AW155" s="214"/>
      <c r="AX155" s="214"/>
      <c r="AY155" s="214"/>
      <c r="AZ155" s="214"/>
      <c r="BA155" s="214"/>
      <c r="BB155" s="214"/>
      <c r="BC155" s="214"/>
      <c r="BD155" s="214"/>
      <c r="BE155" s="214"/>
      <c r="BF155" s="214"/>
      <c r="BG155" s="214"/>
      <c r="BH155" s="214"/>
      <c r="BI155" s="214"/>
      <c r="BJ155" s="214"/>
      <c r="BK155" s="214"/>
      <c r="BL155" s="214"/>
      <c r="BM155" s="214"/>
      <c r="BN155" s="214"/>
      <c r="BO155" s="214"/>
      <c r="BP155" s="214"/>
      <c r="BQ155" s="214"/>
      <c r="BR155" s="214"/>
      <c r="BS155" s="214"/>
      <c r="BT155" s="214"/>
      <c r="BU155" s="214"/>
      <c r="BV155" s="214"/>
      <c r="BW155" s="214"/>
      <c r="BX155" s="214"/>
      <c r="BY155" s="214"/>
      <c r="BZ155" s="214"/>
      <c r="CA155" s="214"/>
      <c r="CB155" s="214"/>
      <c r="CC155" s="214"/>
      <c r="CD155" s="214"/>
      <c r="CE155" s="214"/>
      <c r="CF155" s="214"/>
      <c r="CG155" s="214"/>
      <c r="CH155" s="214"/>
      <c r="CI155" s="214"/>
      <c r="CJ155" s="214"/>
      <c r="CK155" s="214"/>
      <c r="CL155" s="214"/>
      <c r="CM155" s="214"/>
      <c r="CN155" s="214"/>
      <c r="CO155" s="214"/>
      <c r="CP155" s="214"/>
      <c r="CQ155" s="214"/>
      <c r="CR155" s="214"/>
      <c r="CS155" s="214"/>
      <c r="CT155" s="214"/>
      <c r="CU155" s="214"/>
      <c r="CV155" s="214"/>
      <c r="CW155" s="214"/>
      <c r="CX155" s="214"/>
      <c r="CY155" s="214"/>
      <c r="CZ155" s="214"/>
      <c r="DA155" s="214"/>
      <c r="DB155" s="214"/>
      <c r="DC155" s="214"/>
      <c r="DD155" s="214"/>
      <c r="DE155" s="214"/>
      <c r="DF155" s="214"/>
      <c r="DG155" s="214"/>
      <c r="DH155" s="214"/>
      <c r="DI155" s="214"/>
      <c r="DJ155" s="214"/>
      <c r="DK155" s="214"/>
      <c r="DL155" s="214"/>
      <c r="DM155" s="214"/>
      <c r="DN155" s="214"/>
      <c r="DO155" s="214"/>
      <c r="DP155" s="214"/>
      <c r="DQ155" s="214"/>
      <c r="DR155" s="214"/>
      <c r="DS155" s="214"/>
      <c r="DT155" s="214"/>
      <c r="DU155" s="214"/>
      <c r="DV155" s="214"/>
      <c r="DW155" s="214"/>
      <c r="DX155" s="214"/>
      <c r="DY155" s="214"/>
      <c r="DZ155" s="214"/>
      <c r="EA155" s="214"/>
      <c r="EB155" s="214"/>
      <c r="EC155" s="214"/>
    </row>
    <row r="156" spans="1:133" s="66" customFormat="1" hidden="1" x14ac:dyDescent="0.2">
      <c r="A156" s="210"/>
      <c r="B156" s="209">
        <v>504</v>
      </c>
      <c r="C156" s="62" t="s">
        <v>285</v>
      </c>
      <c r="D156" s="63">
        <v>0</v>
      </c>
      <c r="E156" s="63">
        <v>0</v>
      </c>
      <c r="F156" s="63">
        <f t="shared" si="14"/>
        <v>0</v>
      </c>
      <c r="G156" s="63">
        <v>0</v>
      </c>
      <c r="H156" s="63">
        <v>0</v>
      </c>
      <c r="I156" s="63">
        <f t="shared" si="15"/>
        <v>0</v>
      </c>
      <c r="J156" s="63"/>
      <c r="K156" s="212"/>
      <c r="L156" s="211">
        <f t="shared" si="12"/>
        <v>0</v>
      </c>
      <c r="M156" s="211"/>
      <c r="N156" s="211">
        <f t="shared" si="16"/>
        <v>0</v>
      </c>
      <c r="O156" s="211">
        <f t="shared" si="13"/>
        <v>0</v>
      </c>
      <c r="P156" s="211">
        <f t="shared" si="17"/>
        <v>0</v>
      </c>
      <c r="Q156" s="213"/>
      <c r="R156" s="214"/>
      <c r="S156" s="214"/>
      <c r="T156" s="214"/>
      <c r="U156" s="214"/>
      <c r="V156" s="214"/>
      <c r="W156" s="214"/>
      <c r="X156" s="214"/>
      <c r="Y156" s="214"/>
      <c r="Z156" s="214"/>
      <c r="AA156" s="214"/>
      <c r="AB156" s="214"/>
      <c r="AC156" s="214"/>
      <c r="AD156" s="214"/>
      <c r="AE156" s="214"/>
      <c r="AF156" s="214"/>
      <c r="AG156" s="214"/>
      <c r="AH156" s="214"/>
      <c r="AI156" s="214"/>
      <c r="AJ156" s="214"/>
      <c r="AK156" s="214"/>
      <c r="AL156" s="214"/>
      <c r="AM156" s="214"/>
      <c r="AN156" s="214"/>
      <c r="AO156" s="214"/>
      <c r="AP156" s="214"/>
      <c r="AQ156" s="214"/>
      <c r="AR156" s="214"/>
      <c r="AS156" s="214"/>
      <c r="AT156" s="214"/>
      <c r="AU156" s="214"/>
      <c r="AV156" s="214"/>
      <c r="AW156" s="214"/>
      <c r="AX156" s="214"/>
      <c r="AY156" s="214"/>
      <c r="AZ156" s="214"/>
      <c r="BA156" s="214"/>
      <c r="BB156" s="214"/>
      <c r="BC156" s="214"/>
      <c r="BD156" s="214"/>
      <c r="BE156" s="214"/>
      <c r="BF156" s="214"/>
      <c r="BG156" s="214"/>
      <c r="BH156" s="214"/>
      <c r="BI156" s="214"/>
      <c r="BJ156" s="214"/>
      <c r="BK156" s="214"/>
      <c r="BL156" s="214"/>
      <c r="BM156" s="214"/>
      <c r="BN156" s="214"/>
      <c r="BO156" s="214"/>
      <c r="BP156" s="214"/>
      <c r="BQ156" s="214"/>
      <c r="BR156" s="214"/>
      <c r="BS156" s="214"/>
      <c r="BT156" s="214"/>
      <c r="BU156" s="214"/>
      <c r="BV156" s="214"/>
      <c r="BW156" s="214"/>
      <c r="BX156" s="214"/>
      <c r="BY156" s="214"/>
      <c r="BZ156" s="214"/>
      <c r="CA156" s="214"/>
      <c r="CB156" s="214"/>
      <c r="CC156" s="214"/>
      <c r="CD156" s="214"/>
      <c r="CE156" s="214"/>
      <c r="CF156" s="214"/>
      <c r="CG156" s="214"/>
      <c r="CH156" s="214"/>
      <c r="CI156" s="214"/>
      <c r="CJ156" s="214"/>
      <c r="CK156" s="214"/>
      <c r="CL156" s="214"/>
      <c r="CM156" s="214"/>
      <c r="CN156" s="214"/>
      <c r="CO156" s="214"/>
      <c r="CP156" s="214"/>
      <c r="CQ156" s="214"/>
      <c r="CR156" s="214"/>
      <c r="CS156" s="214"/>
      <c r="CT156" s="214"/>
      <c r="CU156" s="214"/>
      <c r="CV156" s="214"/>
      <c r="CW156" s="214"/>
      <c r="CX156" s="214"/>
      <c r="CY156" s="214"/>
      <c r="CZ156" s="214"/>
      <c r="DA156" s="214"/>
      <c r="DB156" s="214"/>
      <c r="DC156" s="214"/>
      <c r="DD156" s="214"/>
      <c r="DE156" s="214"/>
      <c r="DF156" s="214"/>
      <c r="DG156" s="214"/>
      <c r="DH156" s="214"/>
      <c r="DI156" s="214"/>
      <c r="DJ156" s="214"/>
      <c r="DK156" s="214"/>
      <c r="DL156" s="214"/>
      <c r="DM156" s="214"/>
      <c r="DN156" s="214"/>
      <c r="DO156" s="214"/>
      <c r="DP156" s="214"/>
      <c r="DQ156" s="214"/>
      <c r="DR156" s="214"/>
      <c r="DS156" s="214"/>
      <c r="DT156" s="214"/>
      <c r="DU156" s="214"/>
      <c r="DV156" s="214"/>
      <c r="DW156" s="214"/>
      <c r="DX156" s="214"/>
      <c r="DY156" s="214"/>
      <c r="DZ156" s="214"/>
      <c r="EA156" s="214"/>
      <c r="EB156" s="214"/>
      <c r="EC156" s="214"/>
    </row>
    <row r="157" spans="1:133" s="66" customFormat="1" hidden="1" x14ac:dyDescent="0.2">
      <c r="A157" s="210"/>
      <c r="B157" s="209">
        <v>505</v>
      </c>
      <c r="C157" s="62" t="s">
        <v>286</v>
      </c>
      <c r="D157" s="63">
        <v>0</v>
      </c>
      <c r="E157" s="63">
        <v>0</v>
      </c>
      <c r="F157" s="63">
        <f t="shared" si="14"/>
        <v>0</v>
      </c>
      <c r="G157" s="63">
        <v>0</v>
      </c>
      <c r="H157" s="63">
        <v>0</v>
      </c>
      <c r="I157" s="63">
        <f t="shared" si="15"/>
        <v>0</v>
      </c>
      <c r="J157" s="63"/>
      <c r="K157" s="212"/>
      <c r="L157" s="211">
        <f t="shared" si="12"/>
        <v>0</v>
      </c>
      <c r="M157" s="211"/>
      <c r="N157" s="211">
        <f t="shared" si="16"/>
        <v>0</v>
      </c>
      <c r="O157" s="211">
        <f t="shared" si="13"/>
        <v>0</v>
      </c>
      <c r="P157" s="211">
        <f t="shared" si="17"/>
        <v>0</v>
      </c>
      <c r="Q157" s="213"/>
      <c r="R157" s="214"/>
      <c r="S157" s="214"/>
      <c r="T157" s="214"/>
      <c r="U157" s="214"/>
      <c r="V157" s="214"/>
      <c r="W157" s="214"/>
      <c r="X157" s="214"/>
      <c r="Y157" s="214"/>
      <c r="Z157" s="214"/>
      <c r="AA157" s="214"/>
      <c r="AB157" s="214"/>
      <c r="AC157" s="214"/>
      <c r="AD157" s="214"/>
      <c r="AE157" s="214"/>
      <c r="AF157" s="214"/>
      <c r="AG157" s="214"/>
      <c r="AH157" s="214"/>
      <c r="AI157" s="214"/>
      <c r="AJ157" s="214"/>
      <c r="AK157" s="214"/>
      <c r="AL157" s="214"/>
      <c r="AM157" s="214"/>
      <c r="AN157" s="214"/>
      <c r="AO157" s="214"/>
      <c r="AP157" s="214"/>
      <c r="AQ157" s="214"/>
      <c r="AR157" s="214"/>
      <c r="AS157" s="214"/>
      <c r="AT157" s="214"/>
      <c r="AU157" s="214"/>
      <c r="AV157" s="214"/>
      <c r="AW157" s="214"/>
      <c r="AX157" s="214"/>
      <c r="AY157" s="214"/>
      <c r="AZ157" s="214"/>
      <c r="BA157" s="214"/>
      <c r="BB157" s="214"/>
      <c r="BC157" s="214"/>
      <c r="BD157" s="214"/>
      <c r="BE157" s="214"/>
      <c r="BF157" s="214"/>
      <c r="BG157" s="214"/>
      <c r="BH157" s="214"/>
      <c r="BI157" s="214"/>
      <c r="BJ157" s="214"/>
      <c r="BK157" s="214"/>
      <c r="BL157" s="214"/>
      <c r="BM157" s="214"/>
      <c r="BN157" s="214"/>
      <c r="BO157" s="214"/>
      <c r="BP157" s="214"/>
      <c r="BQ157" s="214"/>
      <c r="BR157" s="214"/>
      <c r="BS157" s="214"/>
      <c r="BT157" s="214"/>
      <c r="BU157" s="214"/>
      <c r="BV157" s="214"/>
      <c r="BW157" s="214"/>
      <c r="BX157" s="214"/>
      <c r="BY157" s="214"/>
      <c r="BZ157" s="214"/>
      <c r="CA157" s="214"/>
      <c r="CB157" s="214"/>
      <c r="CC157" s="214"/>
      <c r="CD157" s="214"/>
      <c r="CE157" s="214"/>
      <c r="CF157" s="214"/>
      <c r="CG157" s="214"/>
      <c r="CH157" s="214"/>
      <c r="CI157" s="214"/>
      <c r="CJ157" s="214"/>
      <c r="CK157" s="214"/>
      <c r="CL157" s="214"/>
      <c r="CM157" s="214"/>
      <c r="CN157" s="214"/>
      <c r="CO157" s="214"/>
      <c r="CP157" s="214"/>
      <c r="CQ157" s="214"/>
      <c r="CR157" s="214"/>
      <c r="CS157" s="214"/>
      <c r="CT157" s="214"/>
      <c r="CU157" s="214"/>
      <c r="CV157" s="214"/>
      <c r="CW157" s="214"/>
      <c r="CX157" s="214"/>
      <c r="CY157" s="214"/>
      <c r="CZ157" s="214"/>
      <c r="DA157" s="214"/>
      <c r="DB157" s="214"/>
      <c r="DC157" s="214"/>
      <c r="DD157" s="214"/>
      <c r="DE157" s="214"/>
      <c r="DF157" s="214"/>
      <c r="DG157" s="214"/>
      <c r="DH157" s="214"/>
      <c r="DI157" s="214"/>
      <c r="DJ157" s="214"/>
      <c r="DK157" s="214"/>
      <c r="DL157" s="214"/>
      <c r="DM157" s="214"/>
      <c r="DN157" s="214"/>
      <c r="DO157" s="214"/>
      <c r="DP157" s="214"/>
      <c r="DQ157" s="214"/>
      <c r="DR157" s="214"/>
      <c r="DS157" s="214"/>
      <c r="DT157" s="214"/>
      <c r="DU157" s="214"/>
      <c r="DV157" s="214"/>
      <c r="DW157" s="214"/>
      <c r="DX157" s="214"/>
      <c r="DY157" s="214"/>
      <c r="DZ157" s="214"/>
      <c r="EA157" s="214"/>
      <c r="EB157" s="214"/>
      <c r="EC157" s="214"/>
    </row>
    <row r="158" spans="1:133" s="66" customFormat="1" hidden="1" x14ac:dyDescent="0.2">
      <c r="A158" s="210"/>
      <c r="B158" s="209">
        <v>506</v>
      </c>
      <c r="C158" s="62" t="s">
        <v>287</v>
      </c>
      <c r="D158" s="63">
        <v>0</v>
      </c>
      <c r="E158" s="63">
        <v>0</v>
      </c>
      <c r="F158" s="63">
        <f t="shared" si="14"/>
        <v>0</v>
      </c>
      <c r="G158" s="63">
        <v>0</v>
      </c>
      <c r="H158" s="63">
        <v>0</v>
      </c>
      <c r="I158" s="63">
        <f t="shared" si="15"/>
        <v>0</v>
      </c>
      <c r="J158" s="63"/>
      <c r="K158" s="212"/>
      <c r="L158" s="211">
        <f t="shared" si="12"/>
        <v>0</v>
      </c>
      <c r="M158" s="211"/>
      <c r="N158" s="211">
        <f t="shared" si="16"/>
        <v>0</v>
      </c>
      <c r="O158" s="211">
        <f t="shared" si="13"/>
        <v>0</v>
      </c>
      <c r="P158" s="211">
        <f t="shared" si="17"/>
        <v>0</v>
      </c>
      <c r="Q158" s="213"/>
      <c r="R158" s="214"/>
      <c r="S158" s="214"/>
      <c r="T158" s="214"/>
      <c r="U158" s="214"/>
      <c r="V158" s="214"/>
      <c r="W158" s="214"/>
      <c r="X158" s="214"/>
      <c r="Y158" s="214"/>
      <c r="Z158" s="214"/>
      <c r="AA158" s="214"/>
      <c r="AB158" s="214"/>
      <c r="AC158" s="214"/>
      <c r="AD158" s="214"/>
      <c r="AE158" s="214"/>
      <c r="AF158" s="214"/>
      <c r="AG158" s="214"/>
      <c r="AH158" s="214"/>
      <c r="AI158" s="214"/>
      <c r="AJ158" s="214"/>
      <c r="AK158" s="214"/>
      <c r="AL158" s="214"/>
      <c r="AM158" s="214"/>
      <c r="AN158" s="214"/>
      <c r="AO158" s="214"/>
      <c r="AP158" s="214"/>
      <c r="AQ158" s="214"/>
      <c r="AR158" s="214"/>
      <c r="AS158" s="214"/>
      <c r="AT158" s="214"/>
      <c r="AU158" s="214"/>
      <c r="AV158" s="214"/>
      <c r="AW158" s="214"/>
      <c r="AX158" s="214"/>
      <c r="AY158" s="214"/>
      <c r="AZ158" s="214"/>
      <c r="BA158" s="214"/>
      <c r="BB158" s="214"/>
      <c r="BC158" s="214"/>
      <c r="BD158" s="214"/>
      <c r="BE158" s="214"/>
      <c r="BF158" s="214"/>
      <c r="BG158" s="214"/>
      <c r="BH158" s="214"/>
      <c r="BI158" s="214"/>
      <c r="BJ158" s="214"/>
      <c r="BK158" s="214"/>
      <c r="BL158" s="214"/>
      <c r="BM158" s="214"/>
      <c r="BN158" s="214"/>
      <c r="BO158" s="214"/>
      <c r="BP158" s="214"/>
      <c r="BQ158" s="214"/>
      <c r="BR158" s="214"/>
      <c r="BS158" s="214"/>
      <c r="BT158" s="214"/>
      <c r="BU158" s="214"/>
      <c r="BV158" s="214"/>
      <c r="BW158" s="214"/>
      <c r="BX158" s="214"/>
      <c r="BY158" s="214"/>
      <c r="BZ158" s="214"/>
      <c r="CA158" s="214"/>
      <c r="CB158" s="214"/>
      <c r="CC158" s="214"/>
      <c r="CD158" s="214"/>
      <c r="CE158" s="214"/>
      <c r="CF158" s="214"/>
      <c r="CG158" s="214"/>
      <c r="CH158" s="214"/>
      <c r="CI158" s="214"/>
      <c r="CJ158" s="214"/>
      <c r="CK158" s="214"/>
      <c r="CL158" s="214"/>
      <c r="CM158" s="214"/>
      <c r="CN158" s="214"/>
      <c r="CO158" s="214"/>
      <c r="CP158" s="214"/>
      <c r="CQ158" s="214"/>
      <c r="CR158" s="214"/>
      <c r="CS158" s="214"/>
      <c r="CT158" s="214"/>
      <c r="CU158" s="214"/>
      <c r="CV158" s="214"/>
      <c r="CW158" s="214"/>
      <c r="CX158" s="214"/>
      <c r="CY158" s="214"/>
      <c r="CZ158" s="214"/>
      <c r="DA158" s="214"/>
      <c r="DB158" s="214"/>
      <c r="DC158" s="214"/>
      <c r="DD158" s="214"/>
      <c r="DE158" s="214"/>
      <c r="DF158" s="214"/>
      <c r="DG158" s="214"/>
      <c r="DH158" s="214"/>
      <c r="DI158" s="214"/>
      <c r="DJ158" s="214"/>
      <c r="DK158" s="214"/>
      <c r="DL158" s="214"/>
      <c r="DM158" s="214"/>
      <c r="DN158" s="214"/>
      <c r="DO158" s="214"/>
      <c r="DP158" s="214"/>
      <c r="DQ158" s="214"/>
      <c r="DR158" s="214"/>
      <c r="DS158" s="214"/>
      <c r="DT158" s="214"/>
      <c r="DU158" s="214"/>
      <c r="DV158" s="214"/>
      <c r="DW158" s="214"/>
      <c r="DX158" s="214"/>
      <c r="DY158" s="214"/>
      <c r="DZ158" s="214"/>
      <c r="EA158" s="214"/>
      <c r="EB158" s="214"/>
      <c r="EC158" s="214"/>
    </row>
    <row r="159" spans="1:133" s="66" customFormat="1" hidden="1" x14ac:dyDescent="0.2">
      <c r="A159" s="210"/>
      <c r="B159" s="209">
        <v>509</v>
      </c>
      <c r="C159" s="62" t="s">
        <v>288</v>
      </c>
      <c r="D159" s="63">
        <v>0</v>
      </c>
      <c r="E159" s="63">
        <v>0</v>
      </c>
      <c r="F159" s="63">
        <f t="shared" si="14"/>
        <v>0</v>
      </c>
      <c r="G159" s="63">
        <v>0</v>
      </c>
      <c r="H159" s="63">
        <v>0</v>
      </c>
      <c r="I159" s="63">
        <f t="shared" si="15"/>
        <v>0</v>
      </c>
      <c r="J159" s="63"/>
      <c r="K159" s="212"/>
      <c r="L159" s="211">
        <f t="shared" si="12"/>
        <v>0</v>
      </c>
      <c r="M159" s="211"/>
      <c r="N159" s="211">
        <f t="shared" si="16"/>
        <v>0</v>
      </c>
      <c r="O159" s="211">
        <f t="shared" si="13"/>
        <v>0</v>
      </c>
      <c r="P159" s="211">
        <f t="shared" si="17"/>
        <v>0</v>
      </c>
      <c r="Q159" s="213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14"/>
      <c r="AD159" s="214"/>
      <c r="AE159" s="214"/>
      <c r="AF159" s="214"/>
      <c r="AG159" s="214"/>
      <c r="AH159" s="214"/>
      <c r="AI159" s="214"/>
      <c r="AJ159" s="214"/>
      <c r="AK159" s="214"/>
      <c r="AL159" s="214"/>
      <c r="AM159" s="214"/>
      <c r="AN159" s="214"/>
      <c r="AO159" s="214"/>
      <c r="AP159" s="214"/>
      <c r="AQ159" s="214"/>
      <c r="AR159" s="214"/>
      <c r="AS159" s="214"/>
      <c r="AT159" s="214"/>
      <c r="AU159" s="214"/>
      <c r="AV159" s="214"/>
      <c r="AW159" s="214"/>
      <c r="AX159" s="214"/>
      <c r="AY159" s="214"/>
      <c r="AZ159" s="214"/>
      <c r="BA159" s="214"/>
      <c r="BB159" s="214"/>
      <c r="BC159" s="214"/>
      <c r="BD159" s="214"/>
      <c r="BE159" s="214"/>
      <c r="BF159" s="214"/>
      <c r="BG159" s="214"/>
      <c r="BH159" s="214"/>
      <c r="BI159" s="214"/>
      <c r="BJ159" s="214"/>
      <c r="BK159" s="214"/>
      <c r="BL159" s="214"/>
      <c r="BM159" s="214"/>
      <c r="BN159" s="214"/>
      <c r="BO159" s="214"/>
      <c r="BP159" s="214"/>
      <c r="BQ159" s="214"/>
      <c r="BR159" s="214"/>
      <c r="BS159" s="214"/>
      <c r="BT159" s="214"/>
      <c r="BU159" s="214"/>
      <c r="BV159" s="214"/>
      <c r="BW159" s="214"/>
      <c r="BX159" s="214"/>
      <c r="BY159" s="214"/>
      <c r="BZ159" s="214"/>
      <c r="CA159" s="214"/>
      <c r="CB159" s="214"/>
      <c r="CC159" s="214"/>
      <c r="CD159" s="214"/>
      <c r="CE159" s="214"/>
      <c r="CF159" s="214"/>
      <c r="CG159" s="214"/>
      <c r="CH159" s="214"/>
      <c r="CI159" s="214"/>
      <c r="CJ159" s="214"/>
      <c r="CK159" s="214"/>
      <c r="CL159" s="214"/>
      <c r="CM159" s="214"/>
      <c r="CN159" s="214"/>
      <c r="CO159" s="214"/>
      <c r="CP159" s="214"/>
      <c r="CQ159" s="214"/>
      <c r="CR159" s="214"/>
      <c r="CS159" s="214"/>
      <c r="CT159" s="214"/>
      <c r="CU159" s="214"/>
      <c r="CV159" s="214"/>
      <c r="CW159" s="214"/>
      <c r="CX159" s="214"/>
      <c r="CY159" s="214"/>
      <c r="CZ159" s="214"/>
      <c r="DA159" s="214"/>
      <c r="DB159" s="214"/>
      <c r="DC159" s="214"/>
      <c r="DD159" s="214"/>
      <c r="DE159" s="214"/>
      <c r="DF159" s="214"/>
      <c r="DG159" s="214"/>
      <c r="DH159" s="214"/>
      <c r="DI159" s="214"/>
      <c r="DJ159" s="214"/>
      <c r="DK159" s="214"/>
      <c r="DL159" s="214"/>
      <c r="DM159" s="214"/>
      <c r="DN159" s="214"/>
      <c r="DO159" s="214"/>
      <c r="DP159" s="214"/>
      <c r="DQ159" s="214"/>
      <c r="DR159" s="214"/>
      <c r="DS159" s="214"/>
      <c r="DT159" s="214"/>
      <c r="DU159" s="214"/>
      <c r="DV159" s="214"/>
      <c r="DW159" s="214"/>
      <c r="DX159" s="214"/>
      <c r="DY159" s="214"/>
      <c r="DZ159" s="214"/>
      <c r="EA159" s="214"/>
      <c r="EB159" s="214"/>
      <c r="EC159" s="214"/>
    </row>
    <row r="160" spans="1:133" s="66" customFormat="1" hidden="1" x14ac:dyDescent="0.2">
      <c r="A160" s="210"/>
      <c r="B160" s="209">
        <v>510</v>
      </c>
      <c r="C160" s="62" t="s">
        <v>289</v>
      </c>
      <c r="D160" s="63">
        <v>0</v>
      </c>
      <c r="E160" s="63">
        <v>0</v>
      </c>
      <c r="F160" s="63">
        <f t="shared" si="14"/>
        <v>0</v>
      </c>
      <c r="G160" s="63">
        <v>0</v>
      </c>
      <c r="H160" s="63">
        <v>0</v>
      </c>
      <c r="I160" s="63">
        <f t="shared" si="15"/>
        <v>0</v>
      </c>
      <c r="J160" s="63"/>
      <c r="K160" s="212"/>
      <c r="L160" s="211">
        <f t="shared" si="12"/>
        <v>0</v>
      </c>
      <c r="M160" s="211"/>
      <c r="N160" s="211">
        <f t="shared" si="16"/>
        <v>0</v>
      </c>
      <c r="O160" s="211">
        <f t="shared" si="13"/>
        <v>0</v>
      </c>
      <c r="P160" s="211">
        <f t="shared" si="17"/>
        <v>0</v>
      </c>
      <c r="Q160" s="213"/>
      <c r="R160" s="21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14"/>
      <c r="AD160" s="214"/>
      <c r="AE160" s="214"/>
      <c r="AF160" s="214"/>
      <c r="AG160" s="214"/>
      <c r="AH160" s="214"/>
      <c r="AI160" s="214"/>
      <c r="AJ160" s="214"/>
      <c r="AK160" s="214"/>
      <c r="AL160" s="214"/>
      <c r="AM160" s="214"/>
      <c r="AN160" s="214"/>
      <c r="AO160" s="214"/>
      <c r="AP160" s="214"/>
      <c r="AQ160" s="214"/>
      <c r="AR160" s="214"/>
      <c r="AS160" s="214"/>
      <c r="AT160" s="214"/>
      <c r="AU160" s="214"/>
      <c r="AV160" s="214"/>
      <c r="AW160" s="214"/>
      <c r="AX160" s="214"/>
      <c r="AY160" s="214"/>
      <c r="AZ160" s="214"/>
      <c r="BA160" s="214"/>
      <c r="BB160" s="214"/>
      <c r="BC160" s="214"/>
      <c r="BD160" s="214"/>
      <c r="BE160" s="214"/>
      <c r="BF160" s="214"/>
      <c r="BG160" s="214"/>
      <c r="BH160" s="214"/>
      <c r="BI160" s="214"/>
      <c r="BJ160" s="214"/>
      <c r="BK160" s="214"/>
      <c r="BL160" s="214"/>
      <c r="BM160" s="214"/>
      <c r="BN160" s="214"/>
      <c r="BO160" s="214"/>
      <c r="BP160" s="214"/>
      <c r="BQ160" s="214"/>
      <c r="BR160" s="214"/>
      <c r="BS160" s="214"/>
      <c r="BT160" s="214"/>
      <c r="BU160" s="214"/>
      <c r="BV160" s="214"/>
      <c r="BW160" s="214"/>
      <c r="BX160" s="214"/>
      <c r="BY160" s="214"/>
      <c r="BZ160" s="214"/>
      <c r="CA160" s="214"/>
      <c r="CB160" s="214"/>
      <c r="CC160" s="214"/>
      <c r="CD160" s="214"/>
      <c r="CE160" s="214"/>
      <c r="CF160" s="214"/>
      <c r="CG160" s="214"/>
      <c r="CH160" s="214"/>
      <c r="CI160" s="214"/>
      <c r="CJ160" s="214"/>
      <c r="CK160" s="214"/>
      <c r="CL160" s="214"/>
      <c r="CM160" s="214"/>
      <c r="CN160" s="214"/>
      <c r="CO160" s="214"/>
      <c r="CP160" s="214"/>
      <c r="CQ160" s="214"/>
      <c r="CR160" s="214"/>
      <c r="CS160" s="214"/>
      <c r="CT160" s="214"/>
      <c r="CU160" s="214"/>
      <c r="CV160" s="214"/>
      <c r="CW160" s="214"/>
      <c r="CX160" s="214"/>
      <c r="CY160" s="214"/>
      <c r="CZ160" s="214"/>
      <c r="DA160" s="214"/>
      <c r="DB160" s="214"/>
      <c r="DC160" s="214"/>
      <c r="DD160" s="214"/>
      <c r="DE160" s="214"/>
      <c r="DF160" s="214"/>
      <c r="DG160" s="214"/>
      <c r="DH160" s="214"/>
      <c r="DI160" s="214"/>
      <c r="DJ160" s="214"/>
      <c r="DK160" s="214"/>
      <c r="DL160" s="214"/>
      <c r="DM160" s="214"/>
      <c r="DN160" s="214"/>
      <c r="DO160" s="214"/>
      <c r="DP160" s="214"/>
      <c r="DQ160" s="214"/>
      <c r="DR160" s="214"/>
      <c r="DS160" s="214"/>
      <c r="DT160" s="214"/>
      <c r="DU160" s="214"/>
      <c r="DV160" s="214"/>
      <c r="DW160" s="214"/>
      <c r="DX160" s="214"/>
      <c r="DY160" s="214"/>
      <c r="DZ160" s="214"/>
      <c r="EA160" s="214"/>
      <c r="EB160" s="214"/>
      <c r="EC160" s="214"/>
    </row>
    <row r="161" spans="1:133" s="66" customFormat="1" hidden="1" x14ac:dyDescent="0.2">
      <c r="A161" s="210"/>
      <c r="B161" s="209">
        <v>511</v>
      </c>
      <c r="C161" s="62" t="s">
        <v>290</v>
      </c>
      <c r="D161" s="63">
        <v>0</v>
      </c>
      <c r="E161" s="63">
        <v>0</v>
      </c>
      <c r="F161" s="63">
        <f t="shared" si="14"/>
        <v>0</v>
      </c>
      <c r="G161" s="63">
        <v>0</v>
      </c>
      <c r="H161" s="63">
        <v>0</v>
      </c>
      <c r="I161" s="63">
        <f t="shared" si="15"/>
        <v>0</v>
      </c>
      <c r="J161" s="63"/>
      <c r="K161" s="212"/>
      <c r="L161" s="211">
        <f t="shared" si="12"/>
        <v>0</v>
      </c>
      <c r="M161" s="211"/>
      <c r="N161" s="211">
        <f t="shared" si="16"/>
        <v>0</v>
      </c>
      <c r="O161" s="211">
        <f t="shared" si="13"/>
        <v>0</v>
      </c>
      <c r="P161" s="211">
        <f t="shared" si="17"/>
        <v>0</v>
      </c>
      <c r="Q161" s="213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214"/>
      <c r="AE161" s="214"/>
      <c r="AF161" s="214"/>
      <c r="AG161" s="214"/>
      <c r="AH161" s="214"/>
      <c r="AI161" s="214"/>
      <c r="AJ161" s="214"/>
      <c r="AK161" s="214"/>
      <c r="AL161" s="214"/>
      <c r="AM161" s="214"/>
      <c r="AN161" s="214"/>
      <c r="AO161" s="214"/>
      <c r="AP161" s="214"/>
      <c r="AQ161" s="214"/>
      <c r="AR161" s="214"/>
      <c r="AS161" s="214"/>
      <c r="AT161" s="214"/>
      <c r="AU161" s="214"/>
      <c r="AV161" s="214"/>
      <c r="AW161" s="214"/>
      <c r="AX161" s="214"/>
      <c r="AY161" s="214"/>
      <c r="AZ161" s="214"/>
      <c r="BA161" s="214"/>
      <c r="BB161" s="214"/>
      <c r="BC161" s="214"/>
      <c r="BD161" s="214"/>
      <c r="BE161" s="214"/>
      <c r="BF161" s="214"/>
      <c r="BG161" s="214"/>
      <c r="BH161" s="214"/>
      <c r="BI161" s="214"/>
      <c r="BJ161" s="214"/>
      <c r="BK161" s="214"/>
      <c r="BL161" s="214"/>
      <c r="BM161" s="214"/>
      <c r="BN161" s="214"/>
      <c r="BO161" s="214"/>
      <c r="BP161" s="214"/>
      <c r="BQ161" s="214"/>
      <c r="BR161" s="214"/>
      <c r="BS161" s="214"/>
      <c r="BT161" s="214"/>
      <c r="BU161" s="214"/>
      <c r="BV161" s="214"/>
      <c r="BW161" s="214"/>
      <c r="BX161" s="214"/>
      <c r="BY161" s="214"/>
      <c r="BZ161" s="214"/>
      <c r="CA161" s="214"/>
      <c r="CB161" s="214"/>
      <c r="CC161" s="214"/>
      <c r="CD161" s="214"/>
      <c r="CE161" s="214"/>
      <c r="CF161" s="214"/>
      <c r="CG161" s="214"/>
      <c r="CH161" s="214"/>
      <c r="CI161" s="214"/>
      <c r="CJ161" s="214"/>
      <c r="CK161" s="214"/>
      <c r="CL161" s="214"/>
      <c r="CM161" s="214"/>
      <c r="CN161" s="214"/>
      <c r="CO161" s="214"/>
      <c r="CP161" s="214"/>
      <c r="CQ161" s="214"/>
      <c r="CR161" s="214"/>
      <c r="CS161" s="214"/>
      <c r="CT161" s="214"/>
      <c r="CU161" s="214"/>
      <c r="CV161" s="214"/>
      <c r="CW161" s="214"/>
      <c r="CX161" s="214"/>
      <c r="CY161" s="214"/>
      <c r="CZ161" s="214"/>
      <c r="DA161" s="214"/>
      <c r="DB161" s="214"/>
      <c r="DC161" s="214"/>
      <c r="DD161" s="214"/>
      <c r="DE161" s="214"/>
      <c r="DF161" s="214"/>
      <c r="DG161" s="214"/>
      <c r="DH161" s="214"/>
      <c r="DI161" s="214"/>
      <c r="DJ161" s="214"/>
      <c r="DK161" s="214"/>
      <c r="DL161" s="214"/>
      <c r="DM161" s="214"/>
      <c r="DN161" s="214"/>
      <c r="DO161" s="214"/>
      <c r="DP161" s="214"/>
      <c r="DQ161" s="214"/>
      <c r="DR161" s="214"/>
      <c r="DS161" s="214"/>
      <c r="DT161" s="214"/>
      <c r="DU161" s="214"/>
      <c r="DV161" s="214"/>
      <c r="DW161" s="214"/>
      <c r="DX161" s="214"/>
      <c r="DY161" s="214"/>
      <c r="DZ161" s="214"/>
      <c r="EA161" s="214"/>
      <c r="EB161" s="214"/>
      <c r="EC161" s="214"/>
    </row>
    <row r="162" spans="1:133" s="66" customFormat="1" hidden="1" x14ac:dyDescent="0.2">
      <c r="A162" s="210"/>
      <c r="B162" s="209">
        <v>512</v>
      </c>
      <c r="C162" s="62" t="s">
        <v>291</v>
      </c>
      <c r="D162" s="63">
        <v>0</v>
      </c>
      <c r="E162" s="63">
        <v>0</v>
      </c>
      <c r="F162" s="63">
        <f t="shared" si="14"/>
        <v>0</v>
      </c>
      <c r="G162" s="63">
        <v>0</v>
      </c>
      <c r="H162" s="63">
        <v>0</v>
      </c>
      <c r="I162" s="63">
        <f t="shared" si="15"/>
        <v>0</v>
      </c>
      <c r="J162" s="63"/>
      <c r="K162" s="212"/>
      <c r="L162" s="211">
        <f t="shared" si="12"/>
        <v>0</v>
      </c>
      <c r="M162" s="211"/>
      <c r="N162" s="211">
        <f t="shared" si="16"/>
        <v>0</v>
      </c>
      <c r="O162" s="211">
        <f t="shared" si="13"/>
        <v>0</v>
      </c>
      <c r="P162" s="211">
        <f t="shared" si="17"/>
        <v>0</v>
      </c>
      <c r="Q162" s="213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  <c r="CA162" s="214"/>
      <c r="CB162" s="214"/>
      <c r="CC162" s="214"/>
      <c r="CD162" s="214"/>
      <c r="CE162" s="214"/>
      <c r="CF162" s="214"/>
      <c r="CG162" s="214"/>
      <c r="CH162" s="214"/>
      <c r="CI162" s="214"/>
      <c r="CJ162" s="214"/>
      <c r="CK162" s="214"/>
      <c r="CL162" s="214"/>
      <c r="CM162" s="214"/>
      <c r="CN162" s="214"/>
      <c r="CO162" s="214"/>
      <c r="CP162" s="214"/>
      <c r="CQ162" s="214"/>
      <c r="CR162" s="214"/>
      <c r="CS162" s="214"/>
      <c r="CT162" s="214"/>
      <c r="CU162" s="214"/>
      <c r="CV162" s="214"/>
      <c r="CW162" s="214"/>
      <c r="CX162" s="214"/>
      <c r="CY162" s="214"/>
      <c r="CZ162" s="214"/>
      <c r="DA162" s="214"/>
      <c r="DB162" s="214"/>
      <c r="DC162" s="214"/>
      <c r="DD162" s="214"/>
      <c r="DE162" s="214"/>
      <c r="DF162" s="214"/>
      <c r="DG162" s="214"/>
      <c r="DH162" s="214"/>
      <c r="DI162" s="214"/>
      <c r="DJ162" s="214"/>
      <c r="DK162" s="214"/>
      <c r="DL162" s="214"/>
      <c r="DM162" s="214"/>
      <c r="DN162" s="214"/>
      <c r="DO162" s="214"/>
      <c r="DP162" s="214"/>
      <c r="DQ162" s="214"/>
      <c r="DR162" s="214"/>
      <c r="DS162" s="214"/>
      <c r="DT162" s="214"/>
      <c r="DU162" s="214"/>
      <c r="DV162" s="214"/>
      <c r="DW162" s="214"/>
      <c r="DX162" s="214"/>
      <c r="DY162" s="214"/>
      <c r="DZ162" s="214"/>
      <c r="EA162" s="214"/>
      <c r="EB162" s="214"/>
      <c r="EC162" s="214"/>
    </row>
    <row r="163" spans="1:133" s="66" customFormat="1" hidden="1" x14ac:dyDescent="0.2">
      <c r="A163" s="210"/>
      <c r="B163" s="209">
        <v>513</v>
      </c>
      <c r="C163" s="62" t="s">
        <v>292</v>
      </c>
      <c r="D163" s="63">
        <v>0</v>
      </c>
      <c r="E163" s="63">
        <v>0</v>
      </c>
      <c r="F163" s="63">
        <f t="shared" si="14"/>
        <v>0</v>
      </c>
      <c r="G163" s="63">
        <v>0</v>
      </c>
      <c r="H163" s="63">
        <v>0</v>
      </c>
      <c r="I163" s="63">
        <f t="shared" si="15"/>
        <v>0</v>
      </c>
      <c r="J163" s="63"/>
      <c r="K163" s="212"/>
      <c r="L163" s="211">
        <f t="shared" si="12"/>
        <v>0</v>
      </c>
      <c r="M163" s="211"/>
      <c r="N163" s="211">
        <f t="shared" si="16"/>
        <v>0</v>
      </c>
      <c r="O163" s="211">
        <f t="shared" si="13"/>
        <v>0</v>
      </c>
      <c r="P163" s="211">
        <f t="shared" si="17"/>
        <v>0</v>
      </c>
      <c r="Q163" s="213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214"/>
      <c r="AE163" s="214"/>
      <c r="AF163" s="214"/>
      <c r="AG163" s="214"/>
      <c r="AH163" s="214"/>
      <c r="AI163" s="214"/>
      <c r="AJ163" s="214"/>
      <c r="AK163" s="214"/>
      <c r="AL163" s="214"/>
      <c r="AM163" s="214"/>
      <c r="AN163" s="214"/>
      <c r="AO163" s="214"/>
      <c r="AP163" s="214"/>
      <c r="AQ163" s="214"/>
      <c r="AR163" s="214"/>
      <c r="AS163" s="214"/>
      <c r="AT163" s="214"/>
      <c r="AU163" s="214"/>
      <c r="AV163" s="214"/>
      <c r="AW163" s="214"/>
      <c r="AX163" s="214"/>
      <c r="AY163" s="214"/>
      <c r="AZ163" s="214"/>
      <c r="BA163" s="214"/>
      <c r="BB163" s="214"/>
      <c r="BC163" s="214"/>
      <c r="BD163" s="214"/>
      <c r="BE163" s="214"/>
      <c r="BF163" s="214"/>
      <c r="BG163" s="214"/>
      <c r="BH163" s="214"/>
      <c r="BI163" s="214"/>
      <c r="BJ163" s="214"/>
      <c r="BK163" s="214"/>
      <c r="BL163" s="214"/>
      <c r="BM163" s="214"/>
      <c r="BN163" s="214"/>
      <c r="BO163" s="214"/>
      <c r="BP163" s="214"/>
      <c r="BQ163" s="214"/>
      <c r="BR163" s="214"/>
      <c r="BS163" s="214"/>
      <c r="BT163" s="214"/>
      <c r="BU163" s="214"/>
      <c r="BV163" s="214"/>
      <c r="BW163" s="214"/>
      <c r="BX163" s="214"/>
      <c r="BY163" s="214"/>
      <c r="BZ163" s="214"/>
      <c r="CA163" s="214"/>
      <c r="CB163" s="214"/>
      <c r="CC163" s="214"/>
      <c r="CD163" s="214"/>
      <c r="CE163" s="214"/>
      <c r="CF163" s="214"/>
      <c r="CG163" s="214"/>
      <c r="CH163" s="214"/>
      <c r="CI163" s="214"/>
      <c r="CJ163" s="214"/>
      <c r="CK163" s="214"/>
      <c r="CL163" s="214"/>
      <c r="CM163" s="214"/>
      <c r="CN163" s="214"/>
      <c r="CO163" s="214"/>
      <c r="CP163" s="214"/>
      <c r="CQ163" s="214"/>
      <c r="CR163" s="214"/>
      <c r="CS163" s="214"/>
      <c r="CT163" s="214"/>
      <c r="CU163" s="214"/>
      <c r="CV163" s="214"/>
      <c r="CW163" s="214"/>
      <c r="CX163" s="214"/>
      <c r="CY163" s="214"/>
      <c r="CZ163" s="214"/>
      <c r="DA163" s="214"/>
      <c r="DB163" s="214"/>
      <c r="DC163" s="214"/>
      <c r="DD163" s="214"/>
      <c r="DE163" s="214"/>
      <c r="DF163" s="214"/>
      <c r="DG163" s="214"/>
      <c r="DH163" s="214"/>
      <c r="DI163" s="214"/>
      <c r="DJ163" s="214"/>
      <c r="DK163" s="214"/>
      <c r="DL163" s="214"/>
      <c r="DM163" s="214"/>
      <c r="DN163" s="214"/>
      <c r="DO163" s="214"/>
      <c r="DP163" s="214"/>
      <c r="DQ163" s="214"/>
      <c r="DR163" s="214"/>
      <c r="DS163" s="214"/>
      <c r="DT163" s="214"/>
      <c r="DU163" s="214"/>
      <c r="DV163" s="214"/>
      <c r="DW163" s="214"/>
      <c r="DX163" s="214"/>
      <c r="DY163" s="214"/>
      <c r="DZ163" s="214"/>
      <c r="EA163" s="214"/>
      <c r="EB163" s="214"/>
      <c r="EC163" s="214"/>
    </row>
    <row r="164" spans="1:133" s="66" customFormat="1" hidden="1" x14ac:dyDescent="0.2">
      <c r="A164" s="210"/>
      <c r="B164" s="209">
        <v>514</v>
      </c>
      <c r="C164" s="62" t="s">
        <v>293</v>
      </c>
      <c r="D164" s="63">
        <v>0</v>
      </c>
      <c r="E164" s="63">
        <v>0</v>
      </c>
      <c r="F164" s="63">
        <f t="shared" si="14"/>
        <v>0</v>
      </c>
      <c r="G164" s="63">
        <v>0</v>
      </c>
      <c r="H164" s="63">
        <v>0</v>
      </c>
      <c r="I164" s="63">
        <f t="shared" si="15"/>
        <v>0</v>
      </c>
      <c r="J164" s="63"/>
      <c r="K164" s="212"/>
      <c r="L164" s="211">
        <f t="shared" si="12"/>
        <v>0</v>
      </c>
      <c r="M164" s="211"/>
      <c r="N164" s="211">
        <f t="shared" si="16"/>
        <v>0</v>
      </c>
      <c r="O164" s="211">
        <f t="shared" si="13"/>
        <v>0</v>
      </c>
      <c r="P164" s="211">
        <f t="shared" si="17"/>
        <v>0</v>
      </c>
      <c r="Q164" s="213"/>
      <c r="R164" s="21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214"/>
      <c r="AE164" s="214"/>
      <c r="AF164" s="214"/>
      <c r="AG164" s="214"/>
      <c r="AH164" s="214"/>
      <c r="AI164" s="214"/>
      <c r="AJ164" s="214"/>
      <c r="AK164" s="214"/>
      <c r="AL164" s="214"/>
      <c r="AM164" s="214"/>
      <c r="AN164" s="214"/>
      <c r="AO164" s="214"/>
      <c r="AP164" s="214"/>
      <c r="AQ164" s="214"/>
      <c r="AR164" s="214"/>
      <c r="AS164" s="214"/>
      <c r="AT164" s="214"/>
      <c r="AU164" s="214"/>
      <c r="AV164" s="214"/>
      <c r="AW164" s="214"/>
      <c r="AX164" s="214"/>
      <c r="AY164" s="214"/>
      <c r="AZ164" s="214"/>
      <c r="BA164" s="214"/>
      <c r="BB164" s="214"/>
      <c r="BC164" s="214"/>
      <c r="BD164" s="214"/>
      <c r="BE164" s="214"/>
      <c r="BF164" s="214"/>
      <c r="BG164" s="214"/>
      <c r="BH164" s="214"/>
      <c r="BI164" s="214"/>
      <c r="BJ164" s="214"/>
      <c r="BK164" s="214"/>
      <c r="BL164" s="214"/>
      <c r="BM164" s="214"/>
      <c r="BN164" s="214"/>
      <c r="BO164" s="214"/>
      <c r="BP164" s="214"/>
      <c r="BQ164" s="214"/>
      <c r="BR164" s="214"/>
      <c r="BS164" s="214"/>
      <c r="BT164" s="214"/>
      <c r="BU164" s="214"/>
      <c r="BV164" s="214"/>
      <c r="BW164" s="214"/>
      <c r="BX164" s="214"/>
      <c r="BY164" s="214"/>
      <c r="BZ164" s="214"/>
      <c r="CA164" s="214"/>
      <c r="CB164" s="214"/>
      <c r="CC164" s="214"/>
      <c r="CD164" s="214"/>
      <c r="CE164" s="214"/>
      <c r="CF164" s="214"/>
      <c r="CG164" s="214"/>
      <c r="CH164" s="214"/>
      <c r="CI164" s="214"/>
      <c r="CJ164" s="214"/>
      <c r="CK164" s="214"/>
      <c r="CL164" s="214"/>
      <c r="CM164" s="214"/>
      <c r="CN164" s="214"/>
      <c r="CO164" s="214"/>
      <c r="CP164" s="214"/>
      <c r="CQ164" s="214"/>
      <c r="CR164" s="214"/>
      <c r="CS164" s="214"/>
      <c r="CT164" s="214"/>
      <c r="CU164" s="214"/>
      <c r="CV164" s="214"/>
      <c r="CW164" s="214"/>
      <c r="CX164" s="214"/>
      <c r="CY164" s="214"/>
      <c r="CZ164" s="214"/>
      <c r="DA164" s="214"/>
      <c r="DB164" s="214"/>
      <c r="DC164" s="214"/>
      <c r="DD164" s="214"/>
      <c r="DE164" s="214"/>
      <c r="DF164" s="214"/>
      <c r="DG164" s="214"/>
      <c r="DH164" s="214"/>
      <c r="DI164" s="214"/>
      <c r="DJ164" s="214"/>
      <c r="DK164" s="214"/>
      <c r="DL164" s="214"/>
      <c r="DM164" s="214"/>
      <c r="DN164" s="214"/>
      <c r="DO164" s="214"/>
      <c r="DP164" s="214"/>
      <c r="DQ164" s="214"/>
      <c r="DR164" s="214"/>
      <c r="DS164" s="214"/>
      <c r="DT164" s="214"/>
      <c r="DU164" s="214"/>
      <c r="DV164" s="214"/>
      <c r="DW164" s="214"/>
      <c r="DX164" s="214"/>
      <c r="DY164" s="214"/>
      <c r="DZ164" s="214"/>
      <c r="EA164" s="214"/>
      <c r="EB164" s="214"/>
      <c r="EC164" s="214"/>
    </row>
    <row r="165" spans="1:133" s="66" customFormat="1" hidden="1" x14ac:dyDescent="0.2">
      <c r="A165" s="210"/>
      <c r="B165" s="209">
        <v>515</v>
      </c>
      <c r="C165" s="62" t="s">
        <v>294</v>
      </c>
      <c r="D165" s="63">
        <v>0</v>
      </c>
      <c r="E165" s="63">
        <v>0</v>
      </c>
      <c r="F165" s="63">
        <f t="shared" si="14"/>
        <v>0</v>
      </c>
      <c r="G165" s="63">
        <v>0</v>
      </c>
      <c r="H165" s="63">
        <v>0</v>
      </c>
      <c r="I165" s="63">
        <f t="shared" si="15"/>
        <v>0</v>
      </c>
      <c r="J165" s="63"/>
      <c r="K165" s="212"/>
      <c r="L165" s="211">
        <f t="shared" si="12"/>
        <v>0</v>
      </c>
      <c r="M165" s="211"/>
      <c r="N165" s="211">
        <f t="shared" si="16"/>
        <v>0</v>
      </c>
      <c r="O165" s="211">
        <f t="shared" si="13"/>
        <v>0</v>
      </c>
      <c r="P165" s="211">
        <f t="shared" si="17"/>
        <v>0</v>
      </c>
      <c r="Q165" s="213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14"/>
      <c r="AE165" s="214"/>
      <c r="AF165" s="214"/>
      <c r="AG165" s="214"/>
      <c r="AH165" s="214"/>
      <c r="AI165" s="214"/>
      <c r="AJ165" s="214"/>
      <c r="AK165" s="214"/>
      <c r="AL165" s="214"/>
      <c r="AM165" s="214"/>
      <c r="AN165" s="214"/>
      <c r="AO165" s="214"/>
      <c r="AP165" s="214"/>
      <c r="AQ165" s="214"/>
      <c r="AR165" s="214"/>
      <c r="AS165" s="214"/>
      <c r="AT165" s="214"/>
      <c r="AU165" s="214"/>
      <c r="AV165" s="214"/>
      <c r="AW165" s="214"/>
      <c r="AX165" s="214"/>
      <c r="AY165" s="214"/>
      <c r="AZ165" s="214"/>
      <c r="BA165" s="214"/>
      <c r="BB165" s="214"/>
      <c r="BC165" s="214"/>
      <c r="BD165" s="214"/>
      <c r="BE165" s="214"/>
      <c r="BF165" s="214"/>
      <c r="BG165" s="214"/>
      <c r="BH165" s="214"/>
      <c r="BI165" s="214"/>
      <c r="BJ165" s="214"/>
      <c r="BK165" s="214"/>
      <c r="BL165" s="214"/>
      <c r="BM165" s="214"/>
      <c r="BN165" s="214"/>
      <c r="BO165" s="214"/>
      <c r="BP165" s="214"/>
      <c r="BQ165" s="214"/>
      <c r="BR165" s="214"/>
      <c r="BS165" s="214"/>
      <c r="BT165" s="214"/>
      <c r="BU165" s="214"/>
      <c r="BV165" s="214"/>
      <c r="BW165" s="214"/>
      <c r="BX165" s="214"/>
      <c r="BY165" s="214"/>
      <c r="BZ165" s="214"/>
      <c r="CA165" s="214"/>
      <c r="CB165" s="214"/>
      <c r="CC165" s="214"/>
      <c r="CD165" s="214"/>
      <c r="CE165" s="214"/>
      <c r="CF165" s="214"/>
      <c r="CG165" s="214"/>
      <c r="CH165" s="214"/>
      <c r="CI165" s="214"/>
      <c r="CJ165" s="214"/>
      <c r="CK165" s="214"/>
      <c r="CL165" s="214"/>
      <c r="CM165" s="214"/>
      <c r="CN165" s="214"/>
      <c r="CO165" s="214"/>
      <c r="CP165" s="214"/>
      <c r="CQ165" s="214"/>
      <c r="CR165" s="214"/>
      <c r="CS165" s="214"/>
      <c r="CT165" s="214"/>
      <c r="CU165" s="214"/>
      <c r="CV165" s="214"/>
      <c r="CW165" s="214"/>
      <c r="CX165" s="214"/>
      <c r="CY165" s="214"/>
      <c r="CZ165" s="214"/>
      <c r="DA165" s="214"/>
      <c r="DB165" s="214"/>
      <c r="DC165" s="214"/>
      <c r="DD165" s="214"/>
      <c r="DE165" s="214"/>
      <c r="DF165" s="214"/>
      <c r="DG165" s="214"/>
      <c r="DH165" s="214"/>
      <c r="DI165" s="214"/>
      <c r="DJ165" s="214"/>
      <c r="DK165" s="214"/>
      <c r="DL165" s="214"/>
      <c r="DM165" s="214"/>
      <c r="DN165" s="214"/>
      <c r="DO165" s="214"/>
      <c r="DP165" s="214"/>
      <c r="DQ165" s="214"/>
      <c r="DR165" s="214"/>
      <c r="DS165" s="214"/>
      <c r="DT165" s="214"/>
      <c r="DU165" s="214"/>
      <c r="DV165" s="214"/>
      <c r="DW165" s="214"/>
      <c r="DX165" s="214"/>
      <c r="DY165" s="214"/>
      <c r="DZ165" s="214"/>
      <c r="EA165" s="214"/>
      <c r="EB165" s="214"/>
      <c r="EC165" s="214"/>
    </row>
    <row r="166" spans="1:133" s="66" customFormat="1" hidden="1" x14ac:dyDescent="0.2">
      <c r="A166" s="210"/>
      <c r="B166" s="209">
        <v>516</v>
      </c>
      <c r="C166" s="62" t="s">
        <v>295</v>
      </c>
      <c r="D166" s="63">
        <v>0</v>
      </c>
      <c r="E166" s="63">
        <v>0</v>
      </c>
      <c r="F166" s="63">
        <f t="shared" si="14"/>
        <v>0</v>
      </c>
      <c r="G166" s="63">
        <v>0</v>
      </c>
      <c r="H166" s="63">
        <v>0</v>
      </c>
      <c r="I166" s="63">
        <f t="shared" si="15"/>
        <v>0</v>
      </c>
      <c r="J166" s="63"/>
      <c r="K166" s="212"/>
      <c r="L166" s="211">
        <f t="shared" si="12"/>
        <v>0</v>
      </c>
      <c r="M166" s="211"/>
      <c r="N166" s="211">
        <f t="shared" si="16"/>
        <v>0</v>
      </c>
      <c r="O166" s="211">
        <f t="shared" si="13"/>
        <v>0</v>
      </c>
      <c r="P166" s="211">
        <f t="shared" si="17"/>
        <v>0</v>
      </c>
      <c r="Q166" s="213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214"/>
      <c r="AE166" s="214"/>
      <c r="AF166" s="214"/>
      <c r="AG166" s="214"/>
      <c r="AH166" s="214"/>
      <c r="AI166" s="214"/>
      <c r="AJ166" s="214"/>
      <c r="AK166" s="214"/>
      <c r="AL166" s="214"/>
      <c r="AM166" s="214"/>
      <c r="AN166" s="214"/>
      <c r="AO166" s="214"/>
      <c r="AP166" s="214"/>
      <c r="AQ166" s="214"/>
      <c r="AR166" s="214"/>
      <c r="AS166" s="214"/>
      <c r="AT166" s="214"/>
      <c r="AU166" s="214"/>
      <c r="AV166" s="214"/>
      <c r="AW166" s="214"/>
      <c r="AX166" s="214"/>
      <c r="AY166" s="214"/>
      <c r="AZ166" s="214"/>
      <c r="BA166" s="214"/>
      <c r="BB166" s="214"/>
      <c r="BC166" s="214"/>
      <c r="BD166" s="214"/>
      <c r="BE166" s="214"/>
      <c r="BF166" s="214"/>
      <c r="BG166" s="214"/>
      <c r="BH166" s="214"/>
      <c r="BI166" s="214"/>
      <c r="BJ166" s="214"/>
      <c r="BK166" s="214"/>
      <c r="BL166" s="214"/>
      <c r="BM166" s="214"/>
      <c r="BN166" s="214"/>
      <c r="BO166" s="214"/>
      <c r="BP166" s="214"/>
      <c r="BQ166" s="214"/>
      <c r="BR166" s="214"/>
      <c r="BS166" s="214"/>
      <c r="BT166" s="214"/>
      <c r="BU166" s="214"/>
      <c r="BV166" s="214"/>
      <c r="BW166" s="214"/>
      <c r="BX166" s="214"/>
      <c r="BY166" s="214"/>
      <c r="BZ166" s="214"/>
      <c r="CA166" s="214"/>
      <c r="CB166" s="214"/>
      <c r="CC166" s="214"/>
      <c r="CD166" s="214"/>
      <c r="CE166" s="214"/>
      <c r="CF166" s="214"/>
      <c r="CG166" s="214"/>
      <c r="CH166" s="214"/>
      <c r="CI166" s="214"/>
      <c r="CJ166" s="214"/>
      <c r="CK166" s="214"/>
      <c r="CL166" s="214"/>
      <c r="CM166" s="214"/>
      <c r="CN166" s="214"/>
      <c r="CO166" s="214"/>
      <c r="CP166" s="214"/>
      <c r="CQ166" s="214"/>
      <c r="CR166" s="214"/>
      <c r="CS166" s="214"/>
      <c r="CT166" s="214"/>
      <c r="CU166" s="214"/>
      <c r="CV166" s="214"/>
      <c r="CW166" s="214"/>
      <c r="CX166" s="214"/>
      <c r="CY166" s="214"/>
      <c r="CZ166" s="214"/>
      <c r="DA166" s="214"/>
      <c r="DB166" s="214"/>
      <c r="DC166" s="214"/>
      <c r="DD166" s="214"/>
      <c r="DE166" s="214"/>
      <c r="DF166" s="214"/>
      <c r="DG166" s="214"/>
      <c r="DH166" s="214"/>
      <c r="DI166" s="214"/>
      <c r="DJ166" s="214"/>
      <c r="DK166" s="214"/>
      <c r="DL166" s="214"/>
      <c r="DM166" s="214"/>
      <c r="DN166" s="214"/>
      <c r="DO166" s="214"/>
      <c r="DP166" s="214"/>
      <c r="DQ166" s="214"/>
      <c r="DR166" s="214"/>
      <c r="DS166" s="214"/>
      <c r="DT166" s="214"/>
      <c r="DU166" s="214"/>
      <c r="DV166" s="214"/>
      <c r="DW166" s="214"/>
      <c r="DX166" s="214"/>
      <c r="DY166" s="214"/>
      <c r="DZ166" s="214"/>
      <c r="EA166" s="214"/>
      <c r="EB166" s="214"/>
      <c r="EC166" s="214"/>
    </row>
    <row r="167" spans="1:133" s="66" customFormat="1" hidden="1" x14ac:dyDescent="0.2">
      <c r="A167" s="210"/>
      <c r="B167" s="209">
        <v>517</v>
      </c>
      <c r="C167" s="62" t="s">
        <v>296</v>
      </c>
      <c r="D167" s="63">
        <v>0</v>
      </c>
      <c r="E167" s="63">
        <v>0</v>
      </c>
      <c r="F167" s="63">
        <f t="shared" si="14"/>
        <v>0</v>
      </c>
      <c r="G167" s="63">
        <v>0</v>
      </c>
      <c r="H167" s="63">
        <v>0</v>
      </c>
      <c r="I167" s="63">
        <f t="shared" si="15"/>
        <v>0</v>
      </c>
      <c r="J167" s="63"/>
      <c r="K167" s="212"/>
      <c r="L167" s="211">
        <f t="shared" si="12"/>
        <v>0</v>
      </c>
      <c r="M167" s="211"/>
      <c r="N167" s="211">
        <f t="shared" si="16"/>
        <v>0</v>
      </c>
      <c r="O167" s="211">
        <f t="shared" si="13"/>
        <v>0</v>
      </c>
      <c r="P167" s="211">
        <f t="shared" si="17"/>
        <v>0</v>
      </c>
      <c r="Q167" s="213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214"/>
      <c r="AE167" s="214"/>
      <c r="AF167" s="214"/>
      <c r="AG167" s="214"/>
      <c r="AH167" s="214"/>
      <c r="AI167" s="214"/>
      <c r="AJ167" s="214"/>
      <c r="AK167" s="214"/>
      <c r="AL167" s="214"/>
      <c r="AM167" s="214"/>
      <c r="AN167" s="214"/>
      <c r="AO167" s="214"/>
      <c r="AP167" s="214"/>
      <c r="AQ167" s="214"/>
      <c r="AR167" s="214"/>
      <c r="AS167" s="214"/>
      <c r="AT167" s="214"/>
      <c r="AU167" s="214"/>
      <c r="AV167" s="214"/>
      <c r="AW167" s="214"/>
      <c r="AX167" s="214"/>
      <c r="AY167" s="214"/>
      <c r="AZ167" s="214"/>
      <c r="BA167" s="214"/>
      <c r="BB167" s="214"/>
      <c r="BC167" s="214"/>
      <c r="BD167" s="214"/>
      <c r="BE167" s="214"/>
      <c r="BF167" s="214"/>
      <c r="BG167" s="214"/>
      <c r="BH167" s="214"/>
      <c r="BI167" s="214"/>
      <c r="BJ167" s="214"/>
      <c r="BK167" s="214"/>
      <c r="BL167" s="214"/>
      <c r="BM167" s="214"/>
      <c r="BN167" s="214"/>
      <c r="BO167" s="214"/>
      <c r="BP167" s="214"/>
      <c r="BQ167" s="214"/>
      <c r="BR167" s="214"/>
      <c r="BS167" s="214"/>
      <c r="BT167" s="214"/>
      <c r="BU167" s="214"/>
      <c r="BV167" s="214"/>
      <c r="BW167" s="214"/>
      <c r="BX167" s="214"/>
      <c r="BY167" s="214"/>
      <c r="BZ167" s="214"/>
      <c r="CA167" s="214"/>
      <c r="CB167" s="214"/>
      <c r="CC167" s="214"/>
      <c r="CD167" s="214"/>
      <c r="CE167" s="214"/>
      <c r="CF167" s="214"/>
      <c r="CG167" s="214"/>
      <c r="CH167" s="214"/>
      <c r="CI167" s="214"/>
      <c r="CJ167" s="214"/>
      <c r="CK167" s="214"/>
      <c r="CL167" s="214"/>
      <c r="CM167" s="214"/>
      <c r="CN167" s="214"/>
      <c r="CO167" s="214"/>
      <c r="CP167" s="214"/>
      <c r="CQ167" s="214"/>
      <c r="CR167" s="214"/>
      <c r="CS167" s="214"/>
      <c r="CT167" s="214"/>
      <c r="CU167" s="214"/>
      <c r="CV167" s="214"/>
      <c r="CW167" s="214"/>
      <c r="CX167" s="214"/>
      <c r="CY167" s="214"/>
      <c r="CZ167" s="214"/>
      <c r="DA167" s="214"/>
      <c r="DB167" s="214"/>
      <c r="DC167" s="214"/>
      <c r="DD167" s="214"/>
      <c r="DE167" s="214"/>
      <c r="DF167" s="214"/>
      <c r="DG167" s="214"/>
      <c r="DH167" s="214"/>
      <c r="DI167" s="214"/>
      <c r="DJ167" s="214"/>
      <c r="DK167" s="214"/>
      <c r="DL167" s="214"/>
      <c r="DM167" s="214"/>
      <c r="DN167" s="214"/>
      <c r="DO167" s="214"/>
      <c r="DP167" s="214"/>
      <c r="DQ167" s="214"/>
      <c r="DR167" s="214"/>
      <c r="DS167" s="214"/>
      <c r="DT167" s="214"/>
      <c r="DU167" s="214"/>
      <c r="DV167" s="214"/>
      <c r="DW167" s="214"/>
      <c r="DX167" s="214"/>
      <c r="DY167" s="214"/>
      <c r="DZ167" s="214"/>
      <c r="EA167" s="214"/>
      <c r="EB167" s="214"/>
      <c r="EC167" s="214"/>
    </row>
    <row r="168" spans="1:133" s="66" customFormat="1" hidden="1" x14ac:dyDescent="0.2">
      <c r="A168" s="210"/>
      <c r="B168" s="209">
        <v>518</v>
      </c>
      <c r="C168" s="62" t="s">
        <v>297</v>
      </c>
      <c r="D168" s="63">
        <v>0</v>
      </c>
      <c r="E168" s="63">
        <v>0</v>
      </c>
      <c r="F168" s="63">
        <f t="shared" si="14"/>
        <v>0</v>
      </c>
      <c r="G168" s="63">
        <v>0</v>
      </c>
      <c r="H168" s="63">
        <v>0</v>
      </c>
      <c r="I168" s="63">
        <f t="shared" si="15"/>
        <v>0</v>
      </c>
      <c r="J168" s="63"/>
      <c r="K168" s="212"/>
      <c r="L168" s="211">
        <f t="shared" si="12"/>
        <v>0</v>
      </c>
      <c r="M168" s="211"/>
      <c r="N168" s="211">
        <f t="shared" si="16"/>
        <v>0</v>
      </c>
      <c r="O168" s="211">
        <f t="shared" si="13"/>
        <v>0</v>
      </c>
      <c r="P168" s="211">
        <f t="shared" si="17"/>
        <v>0</v>
      </c>
      <c r="Q168" s="213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214"/>
      <c r="AE168" s="214"/>
      <c r="AF168" s="214"/>
      <c r="AG168" s="214"/>
      <c r="AH168" s="214"/>
      <c r="AI168" s="214"/>
      <c r="AJ168" s="214"/>
      <c r="AK168" s="214"/>
      <c r="AL168" s="214"/>
      <c r="AM168" s="214"/>
      <c r="AN168" s="214"/>
      <c r="AO168" s="214"/>
      <c r="AP168" s="214"/>
      <c r="AQ168" s="214"/>
      <c r="AR168" s="214"/>
      <c r="AS168" s="214"/>
      <c r="AT168" s="214"/>
      <c r="AU168" s="214"/>
      <c r="AV168" s="214"/>
      <c r="AW168" s="214"/>
      <c r="AX168" s="214"/>
      <c r="AY168" s="214"/>
      <c r="AZ168" s="214"/>
      <c r="BA168" s="214"/>
      <c r="BB168" s="214"/>
      <c r="BC168" s="214"/>
      <c r="BD168" s="214"/>
      <c r="BE168" s="214"/>
      <c r="BF168" s="214"/>
      <c r="BG168" s="214"/>
      <c r="BH168" s="214"/>
      <c r="BI168" s="214"/>
      <c r="BJ168" s="214"/>
      <c r="BK168" s="214"/>
      <c r="BL168" s="214"/>
      <c r="BM168" s="214"/>
      <c r="BN168" s="214"/>
      <c r="BO168" s="214"/>
      <c r="BP168" s="214"/>
      <c r="BQ168" s="214"/>
      <c r="BR168" s="214"/>
      <c r="BS168" s="214"/>
      <c r="BT168" s="214"/>
      <c r="BU168" s="214"/>
      <c r="BV168" s="214"/>
      <c r="BW168" s="214"/>
      <c r="BX168" s="214"/>
      <c r="BY168" s="214"/>
      <c r="BZ168" s="214"/>
      <c r="CA168" s="214"/>
      <c r="CB168" s="214"/>
      <c r="CC168" s="214"/>
      <c r="CD168" s="214"/>
      <c r="CE168" s="214"/>
      <c r="CF168" s="214"/>
      <c r="CG168" s="214"/>
      <c r="CH168" s="214"/>
      <c r="CI168" s="214"/>
      <c r="CJ168" s="214"/>
      <c r="CK168" s="214"/>
      <c r="CL168" s="214"/>
      <c r="CM168" s="214"/>
      <c r="CN168" s="214"/>
      <c r="CO168" s="214"/>
      <c r="CP168" s="214"/>
      <c r="CQ168" s="214"/>
      <c r="CR168" s="214"/>
      <c r="CS168" s="214"/>
      <c r="CT168" s="214"/>
      <c r="CU168" s="214"/>
      <c r="CV168" s="214"/>
      <c r="CW168" s="214"/>
      <c r="CX168" s="214"/>
      <c r="CY168" s="214"/>
      <c r="CZ168" s="214"/>
      <c r="DA168" s="214"/>
      <c r="DB168" s="214"/>
      <c r="DC168" s="214"/>
      <c r="DD168" s="214"/>
      <c r="DE168" s="214"/>
      <c r="DF168" s="214"/>
      <c r="DG168" s="214"/>
      <c r="DH168" s="214"/>
      <c r="DI168" s="214"/>
      <c r="DJ168" s="214"/>
      <c r="DK168" s="214"/>
      <c r="DL168" s="214"/>
      <c r="DM168" s="214"/>
      <c r="DN168" s="214"/>
      <c r="DO168" s="214"/>
      <c r="DP168" s="214"/>
      <c r="DQ168" s="214"/>
      <c r="DR168" s="214"/>
      <c r="DS168" s="214"/>
      <c r="DT168" s="214"/>
      <c r="DU168" s="214"/>
      <c r="DV168" s="214"/>
      <c r="DW168" s="214"/>
      <c r="DX168" s="214"/>
      <c r="DY168" s="214"/>
      <c r="DZ168" s="214"/>
      <c r="EA168" s="214"/>
      <c r="EB168" s="214"/>
      <c r="EC168" s="214"/>
    </row>
    <row r="169" spans="1:133" s="66" customFormat="1" hidden="1" x14ac:dyDescent="0.2">
      <c r="A169" s="210"/>
      <c r="B169" s="209">
        <v>519</v>
      </c>
      <c r="C169" s="62" t="s">
        <v>298</v>
      </c>
      <c r="D169" s="63">
        <v>0</v>
      </c>
      <c r="E169" s="63">
        <v>0</v>
      </c>
      <c r="F169" s="63">
        <f t="shared" si="14"/>
        <v>0</v>
      </c>
      <c r="G169" s="63">
        <v>0</v>
      </c>
      <c r="H169" s="63">
        <v>0</v>
      </c>
      <c r="I169" s="63">
        <f t="shared" si="15"/>
        <v>0</v>
      </c>
      <c r="J169" s="63"/>
      <c r="K169" s="212"/>
      <c r="L169" s="211">
        <f t="shared" si="12"/>
        <v>0</v>
      </c>
      <c r="M169" s="211"/>
      <c r="N169" s="211">
        <f t="shared" si="16"/>
        <v>0</v>
      </c>
      <c r="O169" s="211">
        <f t="shared" si="13"/>
        <v>0</v>
      </c>
      <c r="P169" s="211">
        <f t="shared" si="17"/>
        <v>0</v>
      </c>
      <c r="Q169" s="213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14"/>
      <c r="AE169" s="214"/>
      <c r="AF169" s="214"/>
      <c r="AG169" s="214"/>
      <c r="AH169" s="214"/>
      <c r="AI169" s="214"/>
      <c r="AJ169" s="214"/>
      <c r="AK169" s="214"/>
      <c r="AL169" s="214"/>
      <c r="AM169" s="214"/>
      <c r="AN169" s="214"/>
      <c r="AO169" s="214"/>
      <c r="AP169" s="214"/>
      <c r="AQ169" s="214"/>
      <c r="AR169" s="214"/>
      <c r="AS169" s="214"/>
      <c r="AT169" s="214"/>
      <c r="AU169" s="214"/>
      <c r="AV169" s="214"/>
      <c r="AW169" s="214"/>
      <c r="AX169" s="214"/>
      <c r="AY169" s="214"/>
      <c r="AZ169" s="214"/>
      <c r="BA169" s="214"/>
      <c r="BB169" s="214"/>
      <c r="BC169" s="214"/>
      <c r="BD169" s="214"/>
      <c r="BE169" s="214"/>
      <c r="BF169" s="214"/>
      <c r="BG169" s="214"/>
      <c r="BH169" s="214"/>
      <c r="BI169" s="214"/>
      <c r="BJ169" s="214"/>
      <c r="BK169" s="214"/>
      <c r="BL169" s="214"/>
      <c r="BM169" s="214"/>
      <c r="BN169" s="214"/>
      <c r="BO169" s="214"/>
      <c r="BP169" s="214"/>
      <c r="BQ169" s="214"/>
      <c r="BR169" s="214"/>
      <c r="BS169" s="214"/>
      <c r="BT169" s="214"/>
      <c r="BU169" s="214"/>
      <c r="BV169" s="214"/>
      <c r="BW169" s="214"/>
      <c r="BX169" s="214"/>
      <c r="BY169" s="214"/>
      <c r="BZ169" s="214"/>
      <c r="CA169" s="214"/>
      <c r="CB169" s="214"/>
      <c r="CC169" s="214"/>
      <c r="CD169" s="214"/>
      <c r="CE169" s="214"/>
      <c r="CF169" s="214"/>
      <c r="CG169" s="214"/>
      <c r="CH169" s="214"/>
      <c r="CI169" s="214"/>
      <c r="CJ169" s="214"/>
      <c r="CK169" s="214"/>
      <c r="CL169" s="214"/>
      <c r="CM169" s="214"/>
      <c r="CN169" s="214"/>
      <c r="CO169" s="214"/>
      <c r="CP169" s="214"/>
      <c r="CQ169" s="214"/>
      <c r="CR169" s="214"/>
      <c r="CS169" s="214"/>
      <c r="CT169" s="214"/>
      <c r="CU169" s="214"/>
      <c r="CV169" s="214"/>
      <c r="CW169" s="214"/>
      <c r="CX169" s="214"/>
      <c r="CY169" s="214"/>
      <c r="CZ169" s="214"/>
      <c r="DA169" s="214"/>
      <c r="DB169" s="214"/>
      <c r="DC169" s="214"/>
      <c r="DD169" s="214"/>
      <c r="DE169" s="214"/>
      <c r="DF169" s="214"/>
      <c r="DG169" s="214"/>
      <c r="DH169" s="214"/>
      <c r="DI169" s="214"/>
      <c r="DJ169" s="214"/>
      <c r="DK169" s="214"/>
      <c r="DL169" s="214"/>
      <c r="DM169" s="214"/>
      <c r="DN169" s="214"/>
      <c r="DO169" s="214"/>
      <c r="DP169" s="214"/>
      <c r="DQ169" s="214"/>
      <c r="DR169" s="214"/>
      <c r="DS169" s="214"/>
      <c r="DT169" s="214"/>
      <c r="DU169" s="214"/>
      <c r="DV169" s="214"/>
      <c r="DW169" s="214"/>
      <c r="DX169" s="214"/>
      <c r="DY169" s="214"/>
      <c r="DZ169" s="214"/>
      <c r="EA169" s="214"/>
      <c r="EB169" s="214"/>
      <c r="EC169" s="214"/>
    </row>
    <row r="170" spans="1:133" s="66" customFormat="1" hidden="1" x14ac:dyDescent="0.2">
      <c r="A170" s="210"/>
      <c r="B170" s="209">
        <v>520</v>
      </c>
      <c r="C170" s="62" t="s">
        <v>299</v>
      </c>
      <c r="D170" s="63">
        <v>0</v>
      </c>
      <c r="E170" s="63">
        <v>0</v>
      </c>
      <c r="F170" s="63">
        <f t="shared" si="14"/>
        <v>0</v>
      </c>
      <c r="G170" s="63">
        <v>0</v>
      </c>
      <c r="H170" s="63">
        <v>0</v>
      </c>
      <c r="I170" s="63">
        <f t="shared" si="15"/>
        <v>0</v>
      </c>
      <c r="J170" s="63"/>
      <c r="K170" s="212"/>
      <c r="L170" s="211">
        <f t="shared" si="12"/>
        <v>0</v>
      </c>
      <c r="M170" s="211"/>
      <c r="N170" s="211">
        <f t="shared" si="16"/>
        <v>0</v>
      </c>
      <c r="O170" s="211">
        <f t="shared" si="13"/>
        <v>0</v>
      </c>
      <c r="P170" s="211">
        <f t="shared" si="17"/>
        <v>0</v>
      </c>
      <c r="Q170" s="213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214"/>
      <c r="AE170" s="214"/>
      <c r="AF170" s="214"/>
      <c r="AG170" s="214"/>
      <c r="AH170" s="214"/>
      <c r="AI170" s="214"/>
      <c r="AJ170" s="214"/>
      <c r="AK170" s="214"/>
      <c r="AL170" s="214"/>
      <c r="AM170" s="214"/>
      <c r="AN170" s="214"/>
      <c r="AO170" s="214"/>
      <c r="AP170" s="214"/>
      <c r="AQ170" s="214"/>
      <c r="AR170" s="214"/>
      <c r="AS170" s="214"/>
      <c r="AT170" s="214"/>
      <c r="AU170" s="214"/>
      <c r="AV170" s="214"/>
      <c r="AW170" s="214"/>
      <c r="AX170" s="214"/>
      <c r="AY170" s="214"/>
      <c r="AZ170" s="214"/>
      <c r="BA170" s="214"/>
      <c r="BB170" s="214"/>
      <c r="BC170" s="214"/>
      <c r="BD170" s="214"/>
      <c r="BE170" s="214"/>
      <c r="BF170" s="214"/>
      <c r="BG170" s="214"/>
      <c r="BH170" s="214"/>
      <c r="BI170" s="214"/>
      <c r="BJ170" s="214"/>
      <c r="BK170" s="214"/>
      <c r="BL170" s="214"/>
      <c r="BM170" s="214"/>
      <c r="BN170" s="214"/>
      <c r="BO170" s="214"/>
      <c r="BP170" s="214"/>
      <c r="BQ170" s="214"/>
      <c r="BR170" s="214"/>
      <c r="BS170" s="214"/>
      <c r="BT170" s="214"/>
      <c r="BU170" s="214"/>
      <c r="BV170" s="214"/>
      <c r="BW170" s="214"/>
      <c r="BX170" s="214"/>
      <c r="BY170" s="214"/>
      <c r="BZ170" s="214"/>
      <c r="CA170" s="214"/>
      <c r="CB170" s="214"/>
      <c r="CC170" s="214"/>
      <c r="CD170" s="214"/>
      <c r="CE170" s="214"/>
      <c r="CF170" s="214"/>
      <c r="CG170" s="214"/>
      <c r="CH170" s="214"/>
      <c r="CI170" s="214"/>
      <c r="CJ170" s="214"/>
      <c r="CK170" s="214"/>
      <c r="CL170" s="214"/>
      <c r="CM170" s="214"/>
      <c r="CN170" s="214"/>
      <c r="CO170" s="214"/>
      <c r="CP170" s="214"/>
      <c r="CQ170" s="214"/>
      <c r="CR170" s="214"/>
      <c r="CS170" s="214"/>
      <c r="CT170" s="214"/>
      <c r="CU170" s="214"/>
      <c r="CV170" s="214"/>
      <c r="CW170" s="214"/>
      <c r="CX170" s="214"/>
      <c r="CY170" s="214"/>
      <c r="CZ170" s="214"/>
      <c r="DA170" s="214"/>
      <c r="DB170" s="214"/>
      <c r="DC170" s="214"/>
      <c r="DD170" s="214"/>
      <c r="DE170" s="214"/>
      <c r="DF170" s="214"/>
      <c r="DG170" s="214"/>
      <c r="DH170" s="214"/>
      <c r="DI170" s="214"/>
      <c r="DJ170" s="214"/>
      <c r="DK170" s="214"/>
      <c r="DL170" s="214"/>
      <c r="DM170" s="214"/>
      <c r="DN170" s="214"/>
      <c r="DO170" s="214"/>
      <c r="DP170" s="214"/>
      <c r="DQ170" s="214"/>
      <c r="DR170" s="214"/>
      <c r="DS170" s="214"/>
      <c r="DT170" s="214"/>
      <c r="DU170" s="214"/>
      <c r="DV170" s="214"/>
      <c r="DW170" s="214"/>
      <c r="DX170" s="214"/>
      <c r="DY170" s="214"/>
      <c r="DZ170" s="214"/>
      <c r="EA170" s="214"/>
      <c r="EB170" s="214"/>
      <c r="EC170" s="214"/>
    </row>
    <row r="171" spans="1:133" s="66" customFormat="1" hidden="1" x14ac:dyDescent="0.2">
      <c r="A171" s="210"/>
      <c r="B171" s="209">
        <v>521</v>
      </c>
      <c r="C171" s="62" t="s">
        <v>300</v>
      </c>
      <c r="D171" s="63">
        <v>0</v>
      </c>
      <c r="E171" s="63">
        <v>0</v>
      </c>
      <c r="F171" s="63">
        <f t="shared" si="14"/>
        <v>0</v>
      </c>
      <c r="G171" s="63">
        <v>0</v>
      </c>
      <c r="H171" s="63">
        <v>0</v>
      </c>
      <c r="I171" s="63">
        <f t="shared" si="15"/>
        <v>0</v>
      </c>
      <c r="J171" s="63"/>
      <c r="K171" s="212"/>
      <c r="L171" s="211">
        <f t="shared" si="12"/>
        <v>0</v>
      </c>
      <c r="M171" s="211"/>
      <c r="N171" s="211">
        <f t="shared" si="16"/>
        <v>0</v>
      </c>
      <c r="O171" s="211">
        <f t="shared" si="13"/>
        <v>0</v>
      </c>
      <c r="P171" s="211">
        <f t="shared" si="17"/>
        <v>0</v>
      </c>
      <c r="Q171" s="213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214"/>
      <c r="AE171" s="214"/>
      <c r="AF171" s="214"/>
      <c r="AG171" s="214"/>
      <c r="AH171" s="214"/>
      <c r="AI171" s="214"/>
      <c r="AJ171" s="214"/>
      <c r="AK171" s="214"/>
      <c r="AL171" s="214"/>
      <c r="AM171" s="214"/>
      <c r="AN171" s="214"/>
      <c r="AO171" s="214"/>
      <c r="AP171" s="214"/>
      <c r="AQ171" s="214"/>
      <c r="AR171" s="214"/>
      <c r="AS171" s="214"/>
      <c r="AT171" s="214"/>
      <c r="AU171" s="214"/>
      <c r="AV171" s="214"/>
      <c r="AW171" s="214"/>
      <c r="AX171" s="214"/>
      <c r="AY171" s="214"/>
      <c r="AZ171" s="214"/>
      <c r="BA171" s="214"/>
      <c r="BB171" s="214"/>
      <c r="BC171" s="214"/>
      <c r="BD171" s="214"/>
      <c r="BE171" s="214"/>
      <c r="BF171" s="214"/>
      <c r="BG171" s="214"/>
      <c r="BH171" s="214"/>
      <c r="BI171" s="214"/>
      <c r="BJ171" s="214"/>
      <c r="BK171" s="214"/>
      <c r="BL171" s="214"/>
      <c r="BM171" s="214"/>
      <c r="BN171" s="214"/>
      <c r="BO171" s="214"/>
      <c r="BP171" s="214"/>
      <c r="BQ171" s="214"/>
      <c r="BR171" s="214"/>
      <c r="BS171" s="214"/>
      <c r="BT171" s="214"/>
      <c r="BU171" s="214"/>
      <c r="BV171" s="214"/>
      <c r="BW171" s="214"/>
      <c r="BX171" s="214"/>
      <c r="BY171" s="214"/>
      <c r="BZ171" s="214"/>
      <c r="CA171" s="214"/>
      <c r="CB171" s="214"/>
      <c r="CC171" s="214"/>
      <c r="CD171" s="214"/>
      <c r="CE171" s="214"/>
      <c r="CF171" s="214"/>
      <c r="CG171" s="214"/>
      <c r="CH171" s="214"/>
      <c r="CI171" s="214"/>
      <c r="CJ171" s="214"/>
      <c r="CK171" s="214"/>
      <c r="CL171" s="214"/>
      <c r="CM171" s="214"/>
      <c r="CN171" s="214"/>
      <c r="CO171" s="214"/>
      <c r="CP171" s="214"/>
      <c r="CQ171" s="214"/>
      <c r="CR171" s="214"/>
      <c r="CS171" s="214"/>
      <c r="CT171" s="214"/>
      <c r="CU171" s="214"/>
      <c r="CV171" s="214"/>
      <c r="CW171" s="214"/>
      <c r="CX171" s="214"/>
      <c r="CY171" s="214"/>
      <c r="CZ171" s="214"/>
      <c r="DA171" s="214"/>
      <c r="DB171" s="214"/>
      <c r="DC171" s="214"/>
      <c r="DD171" s="214"/>
      <c r="DE171" s="214"/>
      <c r="DF171" s="214"/>
      <c r="DG171" s="214"/>
      <c r="DH171" s="214"/>
      <c r="DI171" s="214"/>
      <c r="DJ171" s="214"/>
      <c r="DK171" s="214"/>
      <c r="DL171" s="214"/>
      <c r="DM171" s="214"/>
      <c r="DN171" s="214"/>
      <c r="DO171" s="214"/>
      <c r="DP171" s="214"/>
      <c r="DQ171" s="214"/>
      <c r="DR171" s="214"/>
      <c r="DS171" s="214"/>
      <c r="DT171" s="214"/>
      <c r="DU171" s="214"/>
      <c r="DV171" s="214"/>
      <c r="DW171" s="214"/>
      <c r="DX171" s="214"/>
      <c r="DY171" s="214"/>
      <c r="DZ171" s="214"/>
      <c r="EA171" s="214"/>
      <c r="EB171" s="214"/>
      <c r="EC171" s="214"/>
    </row>
    <row r="172" spans="1:133" s="66" customFormat="1" hidden="1" x14ac:dyDescent="0.2">
      <c r="A172" s="210"/>
      <c r="B172" s="209">
        <v>522</v>
      </c>
      <c r="C172" s="62" t="s">
        <v>301</v>
      </c>
      <c r="D172" s="63">
        <v>0</v>
      </c>
      <c r="E172" s="63">
        <v>0</v>
      </c>
      <c r="F172" s="63">
        <f t="shared" si="14"/>
        <v>0</v>
      </c>
      <c r="G172" s="63">
        <v>0</v>
      </c>
      <c r="H172" s="63">
        <v>0</v>
      </c>
      <c r="I172" s="63">
        <f t="shared" si="15"/>
        <v>0</v>
      </c>
      <c r="J172" s="63"/>
      <c r="K172" s="212"/>
      <c r="L172" s="211">
        <f t="shared" si="12"/>
        <v>0</v>
      </c>
      <c r="M172" s="211"/>
      <c r="N172" s="211">
        <f t="shared" si="16"/>
        <v>0</v>
      </c>
      <c r="O172" s="211">
        <f t="shared" si="13"/>
        <v>0</v>
      </c>
      <c r="P172" s="211">
        <f t="shared" si="17"/>
        <v>0</v>
      </c>
      <c r="Q172" s="213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14"/>
      <c r="AE172" s="214"/>
      <c r="AF172" s="214"/>
      <c r="AG172" s="214"/>
      <c r="AH172" s="214"/>
      <c r="AI172" s="214"/>
      <c r="AJ172" s="214"/>
      <c r="AK172" s="214"/>
      <c r="AL172" s="214"/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  <c r="BI172" s="214"/>
      <c r="BJ172" s="214"/>
      <c r="BK172" s="214"/>
      <c r="BL172" s="214"/>
      <c r="BM172" s="214"/>
      <c r="BN172" s="214"/>
      <c r="BO172" s="214"/>
      <c r="BP172" s="214"/>
      <c r="BQ172" s="214"/>
      <c r="BR172" s="214"/>
      <c r="BS172" s="214"/>
      <c r="BT172" s="214"/>
      <c r="BU172" s="214"/>
      <c r="BV172" s="214"/>
      <c r="BW172" s="214"/>
      <c r="BX172" s="214"/>
      <c r="BY172" s="214"/>
      <c r="BZ172" s="214"/>
      <c r="CA172" s="214"/>
      <c r="CB172" s="214"/>
      <c r="CC172" s="214"/>
      <c r="CD172" s="214"/>
      <c r="CE172" s="214"/>
      <c r="CF172" s="214"/>
      <c r="CG172" s="214"/>
      <c r="CH172" s="214"/>
      <c r="CI172" s="214"/>
      <c r="CJ172" s="214"/>
      <c r="CK172" s="214"/>
      <c r="CL172" s="214"/>
      <c r="CM172" s="214"/>
      <c r="CN172" s="214"/>
      <c r="CO172" s="214"/>
      <c r="CP172" s="214"/>
      <c r="CQ172" s="214"/>
      <c r="CR172" s="214"/>
      <c r="CS172" s="214"/>
      <c r="CT172" s="214"/>
      <c r="CU172" s="214"/>
      <c r="CV172" s="214"/>
      <c r="CW172" s="214"/>
      <c r="CX172" s="214"/>
      <c r="CY172" s="214"/>
      <c r="CZ172" s="214"/>
      <c r="DA172" s="214"/>
      <c r="DB172" s="214"/>
      <c r="DC172" s="214"/>
      <c r="DD172" s="214"/>
      <c r="DE172" s="214"/>
      <c r="DF172" s="214"/>
      <c r="DG172" s="214"/>
      <c r="DH172" s="214"/>
      <c r="DI172" s="214"/>
      <c r="DJ172" s="214"/>
      <c r="DK172" s="214"/>
      <c r="DL172" s="214"/>
      <c r="DM172" s="214"/>
      <c r="DN172" s="214"/>
      <c r="DO172" s="214"/>
      <c r="DP172" s="214"/>
      <c r="DQ172" s="214"/>
      <c r="DR172" s="214"/>
      <c r="DS172" s="214"/>
      <c r="DT172" s="214"/>
      <c r="DU172" s="214"/>
      <c r="DV172" s="214"/>
      <c r="DW172" s="214"/>
      <c r="DX172" s="214"/>
      <c r="DY172" s="214"/>
      <c r="DZ172" s="214"/>
      <c r="EA172" s="214"/>
      <c r="EB172" s="214"/>
      <c r="EC172" s="214"/>
    </row>
    <row r="173" spans="1:133" s="66" customFormat="1" hidden="1" x14ac:dyDescent="0.2">
      <c r="A173" s="210"/>
      <c r="B173" s="209">
        <v>523</v>
      </c>
      <c r="C173" s="62" t="s">
        <v>302</v>
      </c>
      <c r="D173" s="63">
        <v>0</v>
      </c>
      <c r="E173" s="63">
        <v>0</v>
      </c>
      <c r="F173" s="63">
        <f t="shared" si="14"/>
        <v>0</v>
      </c>
      <c r="G173" s="63">
        <v>0</v>
      </c>
      <c r="H173" s="63">
        <v>0</v>
      </c>
      <c r="I173" s="63">
        <f t="shared" si="15"/>
        <v>0</v>
      </c>
      <c r="J173" s="63"/>
      <c r="K173" s="212"/>
      <c r="L173" s="211">
        <f t="shared" si="12"/>
        <v>0</v>
      </c>
      <c r="M173" s="211"/>
      <c r="N173" s="211">
        <f t="shared" si="16"/>
        <v>0</v>
      </c>
      <c r="O173" s="211">
        <f t="shared" si="13"/>
        <v>0</v>
      </c>
      <c r="P173" s="211">
        <f t="shared" si="17"/>
        <v>0</v>
      </c>
      <c r="Q173" s="213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4"/>
      <c r="AG173" s="214"/>
      <c r="AH173" s="214"/>
      <c r="AI173" s="214"/>
      <c r="AJ173" s="214"/>
      <c r="AK173" s="214"/>
      <c r="AL173" s="214"/>
      <c r="AM173" s="214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  <c r="BI173" s="214"/>
      <c r="BJ173" s="214"/>
      <c r="BK173" s="214"/>
      <c r="BL173" s="214"/>
      <c r="BM173" s="214"/>
      <c r="BN173" s="214"/>
      <c r="BO173" s="214"/>
      <c r="BP173" s="214"/>
      <c r="BQ173" s="214"/>
      <c r="BR173" s="214"/>
      <c r="BS173" s="214"/>
      <c r="BT173" s="214"/>
      <c r="BU173" s="214"/>
      <c r="BV173" s="214"/>
      <c r="BW173" s="214"/>
      <c r="BX173" s="214"/>
      <c r="BY173" s="214"/>
      <c r="BZ173" s="214"/>
      <c r="CA173" s="214"/>
      <c r="CB173" s="214"/>
      <c r="CC173" s="214"/>
      <c r="CD173" s="214"/>
      <c r="CE173" s="214"/>
      <c r="CF173" s="214"/>
      <c r="CG173" s="214"/>
      <c r="CH173" s="214"/>
      <c r="CI173" s="214"/>
      <c r="CJ173" s="214"/>
      <c r="CK173" s="214"/>
      <c r="CL173" s="214"/>
      <c r="CM173" s="214"/>
      <c r="CN173" s="214"/>
      <c r="CO173" s="214"/>
      <c r="CP173" s="214"/>
      <c r="CQ173" s="214"/>
      <c r="CR173" s="214"/>
      <c r="CS173" s="214"/>
      <c r="CT173" s="214"/>
      <c r="CU173" s="214"/>
      <c r="CV173" s="214"/>
      <c r="CW173" s="214"/>
      <c r="CX173" s="214"/>
      <c r="CY173" s="214"/>
      <c r="CZ173" s="214"/>
      <c r="DA173" s="214"/>
      <c r="DB173" s="214"/>
      <c r="DC173" s="214"/>
      <c r="DD173" s="214"/>
      <c r="DE173" s="214"/>
      <c r="DF173" s="214"/>
      <c r="DG173" s="214"/>
      <c r="DH173" s="214"/>
      <c r="DI173" s="214"/>
      <c r="DJ173" s="214"/>
      <c r="DK173" s="214"/>
      <c r="DL173" s="214"/>
      <c r="DM173" s="214"/>
      <c r="DN173" s="214"/>
      <c r="DO173" s="214"/>
      <c r="DP173" s="214"/>
      <c r="DQ173" s="214"/>
      <c r="DR173" s="214"/>
      <c r="DS173" s="214"/>
      <c r="DT173" s="214"/>
      <c r="DU173" s="214"/>
      <c r="DV173" s="214"/>
      <c r="DW173" s="214"/>
      <c r="DX173" s="214"/>
      <c r="DY173" s="214"/>
      <c r="DZ173" s="214"/>
      <c r="EA173" s="214"/>
      <c r="EB173" s="214"/>
      <c r="EC173" s="214"/>
    </row>
    <row r="174" spans="1:133" s="66" customFormat="1" hidden="1" x14ac:dyDescent="0.2">
      <c r="A174" s="210"/>
      <c r="B174" s="209">
        <v>529</v>
      </c>
      <c r="C174" s="62" t="s">
        <v>303</v>
      </c>
      <c r="D174" s="63">
        <v>0</v>
      </c>
      <c r="E174" s="63">
        <v>0</v>
      </c>
      <c r="F174" s="63">
        <f t="shared" si="14"/>
        <v>0</v>
      </c>
      <c r="G174" s="63">
        <v>0</v>
      </c>
      <c r="H174" s="63">
        <v>0</v>
      </c>
      <c r="I174" s="63">
        <f t="shared" si="15"/>
        <v>0</v>
      </c>
      <c r="J174" s="63"/>
      <c r="K174" s="212"/>
      <c r="L174" s="211">
        <f t="shared" si="12"/>
        <v>0</v>
      </c>
      <c r="M174" s="211"/>
      <c r="N174" s="211">
        <f t="shared" si="16"/>
        <v>0</v>
      </c>
      <c r="O174" s="211">
        <f t="shared" si="13"/>
        <v>0</v>
      </c>
      <c r="P174" s="211">
        <f t="shared" si="17"/>
        <v>0</v>
      </c>
      <c r="Q174" s="213"/>
      <c r="R174" s="214"/>
      <c r="S174" s="214"/>
      <c r="T174" s="214"/>
      <c r="U174" s="214"/>
      <c r="V174" s="214"/>
      <c r="W174" s="214"/>
      <c r="X174" s="214"/>
      <c r="Y174" s="214"/>
      <c r="Z174" s="214"/>
      <c r="AA174" s="214"/>
      <c r="AB174" s="214"/>
      <c r="AC174" s="214"/>
      <c r="AD174" s="214"/>
      <c r="AE174" s="214"/>
      <c r="AF174" s="214"/>
      <c r="AG174" s="214"/>
      <c r="AH174" s="214"/>
      <c r="AI174" s="214"/>
      <c r="AJ174" s="214"/>
      <c r="AK174" s="214"/>
      <c r="AL174" s="214"/>
      <c r="AM174" s="214"/>
      <c r="AN174" s="214"/>
      <c r="AO174" s="214"/>
      <c r="AP174" s="214"/>
      <c r="AQ174" s="214"/>
      <c r="AR174" s="214"/>
      <c r="AS174" s="214"/>
      <c r="AT174" s="214"/>
      <c r="AU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  <c r="BI174" s="214"/>
      <c r="BJ174" s="214"/>
      <c r="BK174" s="214"/>
      <c r="BL174" s="214"/>
      <c r="BM174" s="214"/>
      <c r="BN174" s="214"/>
      <c r="BO174" s="214"/>
      <c r="BP174" s="214"/>
      <c r="BQ174" s="214"/>
      <c r="BR174" s="214"/>
      <c r="BS174" s="214"/>
      <c r="BT174" s="214"/>
      <c r="BU174" s="214"/>
      <c r="BV174" s="214"/>
      <c r="BW174" s="214"/>
      <c r="BX174" s="214"/>
      <c r="BY174" s="214"/>
      <c r="BZ174" s="214"/>
      <c r="CA174" s="214"/>
      <c r="CB174" s="214"/>
      <c r="CC174" s="214"/>
      <c r="CD174" s="214"/>
      <c r="CE174" s="214"/>
      <c r="CF174" s="214"/>
      <c r="CG174" s="214"/>
      <c r="CH174" s="214"/>
      <c r="CI174" s="214"/>
      <c r="CJ174" s="214"/>
      <c r="CK174" s="214"/>
      <c r="CL174" s="214"/>
      <c r="CM174" s="214"/>
      <c r="CN174" s="214"/>
      <c r="CO174" s="214"/>
      <c r="CP174" s="214"/>
      <c r="CQ174" s="214"/>
      <c r="CR174" s="214"/>
      <c r="CS174" s="214"/>
      <c r="CT174" s="214"/>
      <c r="CU174" s="214"/>
      <c r="CV174" s="214"/>
      <c r="CW174" s="214"/>
      <c r="CX174" s="214"/>
      <c r="CY174" s="214"/>
      <c r="CZ174" s="214"/>
      <c r="DA174" s="214"/>
      <c r="DB174" s="214"/>
      <c r="DC174" s="214"/>
      <c r="DD174" s="214"/>
      <c r="DE174" s="214"/>
      <c r="DF174" s="214"/>
      <c r="DG174" s="214"/>
      <c r="DH174" s="214"/>
      <c r="DI174" s="214"/>
      <c r="DJ174" s="214"/>
      <c r="DK174" s="214"/>
      <c r="DL174" s="214"/>
      <c r="DM174" s="214"/>
      <c r="DN174" s="214"/>
      <c r="DO174" s="214"/>
      <c r="DP174" s="214"/>
      <c r="DQ174" s="214"/>
      <c r="DR174" s="214"/>
      <c r="DS174" s="214"/>
      <c r="DT174" s="214"/>
      <c r="DU174" s="214"/>
      <c r="DV174" s="214"/>
      <c r="DW174" s="214"/>
      <c r="DX174" s="214"/>
      <c r="DY174" s="214"/>
      <c r="DZ174" s="214"/>
      <c r="EA174" s="214"/>
      <c r="EB174" s="214"/>
      <c r="EC174" s="214"/>
    </row>
    <row r="175" spans="1:133" s="66" customFormat="1" hidden="1" x14ac:dyDescent="0.2">
      <c r="A175" s="210"/>
      <c r="B175" s="209">
        <v>530</v>
      </c>
      <c r="C175" s="62" t="s">
        <v>304</v>
      </c>
      <c r="D175" s="63">
        <v>0</v>
      </c>
      <c r="E175" s="63">
        <v>0</v>
      </c>
      <c r="F175" s="63">
        <f t="shared" si="14"/>
        <v>0</v>
      </c>
      <c r="G175" s="63">
        <v>0</v>
      </c>
      <c r="H175" s="63">
        <v>0</v>
      </c>
      <c r="I175" s="63">
        <f t="shared" si="15"/>
        <v>0</v>
      </c>
      <c r="J175" s="63"/>
      <c r="K175" s="212"/>
      <c r="L175" s="211">
        <f t="shared" si="12"/>
        <v>0</v>
      </c>
      <c r="M175" s="211"/>
      <c r="N175" s="211">
        <f t="shared" si="16"/>
        <v>0</v>
      </c>
      <c r="O175" s="211">
        <f t="shared" si="13"/>
        <v>0</v>
      </c>
      <c r="P175" s="211">
        <f t="shared" si="17"/>
        <v>0</v>
      </c>
      <c r="Q175" s="213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14"/>
      <c r="AE175" s="214"/>
      <c r="AF175" s="214"/>
      <c r="AG175" s="214"/>
      <c r="AH175" s="214"/>
      <c r="AI175" s="214"/>
      <c r="AJ175" s="214"/>
      <c r="AK175" s="214"/>
      <c r="AL175" s="214"/>
      <c r="AM175" s="214"/>
      <c r="AN175" s="214"/>
      <c r="AO175" s="214"/>
      <c r="AP175" s="214"/>
      <c r="AQ175" s="214"/>
      <c r="AR175" s="214"/>
      <c r="AS175" s="214"/>
      <c r="AT175" s="214"/>
      <c r="AU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  <c r="BI175" s="214"/>
      <c r="BJ175" s="214"/>
      <c r="BK175" s="214"/>
      <c r="BL175" s="214"/>
      <c r="BM175" s="214"/>
      <c r="BN175" s="214"/>
      <c r="BO175" s="214"/>
      <c r="BP175" s="214"/>
      <c r="BQ175" s="214"/>
      <c r="BR175" s="214"/>
      <c r="BS175" s="214"/>
      <c r="BT175" s="214"/>
      <c r="BU175" s="214"/>
      <c r="BV175" s="214"/>
      <c r="BW175" s="214"/>
      <c r="BX175" s="214"/>
      <c r="BY175" s="214"/>
      <c r="BZ175" s="214"/>
      <c r="CA175" s="214"/>
      <c r="CB175" s="214"/>
      <c r="CC175" s="214"/>
      <c r="CD175" s="214"/>
      <c r="CE175" s="214"/>
      <c r="CF175" s="214"/>
      <c r="CG175" s="214"/>
      <c r="CH175" s="214"/>
      <c r="CI175" s="214"/>
      <c r="CJ175" s="214"/>
      <c r="CK175" s="214"/>
      <c r="CL175" s="214"/>
      <c r="CM175" s="214"/>
      <c r="CN175" s="214"/>
      <c r="CO175" s="214"/>
      <c r="CP175" s="214"/>
      <c r="CQ175" s="214"/>
      <c r="CR175" s="214"/>
      <c r="CS175" s="214"/>
      <c r="CT175" s="214"/>
      <c r="CU175" s="214"/>
      <c r="CV175" s="214"/>
      <c r="CW175" s="214"/>
      <c r="CX175" s="214"/>
      <c r="CY175" s="214"/>
      <c r="CZ175" s="214"/>
      <c r="DA175" s="214"/>
      <c r="DB175" s="214"/>
      <c r="DC175" s="214"/>
      <c r="DD175" s="214"/>
      <c r="DE175" s="214"/>
      <c r="DF175" s="214"/>
      <c r="DG175" s="214"/>
      <c r="DH175" s="214"/>
      <c r="DI175" s="214"/>
      <c r="DJ175" s="214"/>
      <c r="DK175" s="214"/>
      <c r="DL175" s="214"/>
      <c r="DM175" s="214"/>
      <c r="DN175" s="214"/>
      <c r="DO175" s="214"/>
      <c r="DP175" s="214"/>
      <c r="DQ175" s="214"/>
      <c r="DR175" s="214"/>
      <c r="DS175" s="214"/>
      <c r="DT175" s="214"/>
      <c r="DU175" s="214"/>
      <c r="DV175" s="214"/>
      <c r="DW175" s="214"/>
      <c r="DX175" s="214"/>
      <c r="DY175" s="214"/>
      <c r="DZ175" s="214"/>
      <c r="EA175" s="214"/>
      <c r="EB175" s="214"/>
      <c r="EC175" s="214"/>
    </row>
    <row r="176" spans="1:133" s="66" customFormat="1" hidden="1" x14ac:dyDescent="0.2">
      <c r="A176" s="210"/>
      <c r="B176" s="209">
        <v>531</v>
      </c>
      <c r="C176" s="62" t="s">
        <v>305</v>
      </c>
      <c r="D176" s="63">
        <v>0</v>
      </c>
      <c r="E176" s="63">
        <v>0</v>
      </c>
      <c r="F176" s="63">
        <f t="shared" si="14"/>
        <v>0</v>
      </c>
      <c r="G176" s="63">
        <v>0</v>
      </c>
      <c r="H176" s="63">
        <v>0</v>
      </c>
      <c r="I176" s="63">
        <f t="shared" si="15"/>
        <v>0</v>
      </c>
      <c r="J176" s="63"/>
      <c r="K176" s="212"/>
      <c r="L176" s="211">
        <f t="shared" si="12"/>
        <v>0</v>
      </c>
      <c r="M176" s="211"/>
      <c r="N176" s="211">
        <f t="shared" si="16"/>
        <v>0</v>
      </c>
      <c r="O176" s="211">
        <f t="shared" si="13"/>
        <v>0</v>
      </c>
      <c r="P176" s="211">
        <f t="shared" si="17"/>
        <v>0</v>
      </c>
      <c r="Q176" s="213"/>
      <c r="R176" s="214"/>
      <c r="S176" s="214"/>
      <c r="T176" s="214"/>
      <c r="U176" s="214"/>
      <c r="V176" s="214"/>
      <c r="W176" s="214"/>
      <c r="X176" s="214"/>
      <c r="Y176" s="214"/>
      <c r="Z176" s="214"/>
      <c r="AA176" s="214"/>
      <c r="AB176" s="214"/>
      <c r="AC176" s="214"/>
      <c r="AD176" s="214"/>
      <c r="AE176" s="214"/>
      <c r="AF176" s="214"/>
      <c r="AG176" s="214"/>
      <c r="AH176" s="214"/>
      <c r="AI176" s="214"/>
      <c r="AJ176" s="214"/>
      <c r="AK176" s="214"/>
      <c r="AL176" s="214"/>
      <c r="AM176" s="214"/>
      <c r="AN176" s="214"/>
      <c r="AO176" s="214"/>
      <c r="AP176" s="214"/>
      <c r="AQ176" s="214"/>
      <c r="AR176" s="214"/>
      <c r="AS176" s="214"/>
      <c r="AT176" s="214"/>
      <c r="AU176" s="214"/>
      <c r="AV176" s="214"/>
      <c r="AW176" s="214"/>
      <c r="AX176" s="214"/>
      <c r="AY176" s="214"/>
      <c r="AZ176" s="214"/>
      <c r="BA176" s="214"/>
      <c r="BB176" s="214"/>
      <c r="BC176" s="214"/>
      <c r="BD176" s="214"/>
      <c r="BE176" s="214"/>
      <c r="BF176" s="214"/>
      <c r="BG176" s="214"/>
      <c r="BH176" s="214"/>
      <c r="BI176" s="214"/>
      <c r="BJ176" s="214"/>
      <c r="BK176" s="214"/>
      <c r="BL176" s="214"/>
      <c r="BM176" s="214"/>
      <c r="BN176" s="214"/>
      <c r="BO176" s="214"/>
      <c r="BP176" s="214"/>
      <c r="BQ176" s="214"/>
      <c r="BR176" s="214"/>
      <c r="BS176" s="214"/>
      <c r="BT176" s="214"/>
      <c r="BU176" s="214"/>
      <c r="BV176" s="214"/>
      <c r="BW176" s="214"/>
      <c r="BX176" s="214"/>
      <c r="BY176" s="214"/>
      <c r="BZ176" s="214"/>
      <c r="CA176" s="214"/>
      <c r="CB176" s="214"/>
      <c r="CC176" s="214"/>
      <c r="CD176" s="214"/>
      <c r="CE176" s="214"/>
      <c r="CF176" s="214"/>
      <c r="CG176" s="214"/>
      <c r="CH176" s="214"/>
      <c r="CI176" s="214"/>
      <c r="CJ176" s="214"/>
      <c r="CK176" s="214"/>
      <c r="CL176" s="214"/>
      <c r="CM176" s="214"/>
      <c r="CN176" s="214"/>
      <c r="CO176" s="214"/>
      <c r="CP176" s="214"/>
      <c r="CQ176" s="214"/>
      <c r="CR176" s="214"/>
      <c r="CS176" s="214"/>
      <c r="CT176" s="214"/>
      <c r="CU176" s="214"/>
      <c r="CV176" s="214"/>
      <c r="CW176" s="214"/>
      <c r="CX176" s="214"/>
      <c r="CY176" s="214"/>
      <c r="CZ176" s="214"/>
      <c r="DA176" s="214"/>
      <c r="DB176" s="214"/>
      <c r="DC176" s="214"/>
      <c r="DD176" s="214"/>
      <c r="DE176" s="214"/>
      <c r="DF176" s="214"/>
      <c r="DG176" s="214"/>
      <c r="DH176" s="214"/>
      <c r="DI176" s="214"/>
      <c r="DJ176" s="214"/>
      <c r="DK176" s="214"/>
      <c r="DL176" s="214"/>
      <c r="DM176" s="214"/>
      <c r="DN176" s="214"/>
      <c r="DO176" s="214"/>
      <c r="DP176" s="214"/>
      <c r="DQ176" s="214"/>
      <c r="DR176" s="214"/>
      <c r="DS176" s="214"/>
      <c r="DT176" s="214"/>
      <c r="DU176" s="214"/>
      <c r="DV176" s="214"/>
      <c r="DW176" s="214"/>
      <c r="DX176" s="214"/>
      <c r="DY176" s="214"/>
      <c r="DZ176" s="214"/>
      <c r="EA176" s="214"/>
      <c r="EB176" s="214"/>
      <c r="EC176" s="214"/>
    </row>
    <row r="177" spans="1:133" s="66" customFormat="1" hidden="1" x14ac:dyDescent="0.2">
      <c r="A177" s="210"/>
      <c r="B177" s="209">
        <v>533</v>
      </c>
      <c r="C177" s="62" t="s">
        <v>306</v>
      </c>
      <c r="D177" s="63">
        <v>0</v>
      </c>
      <c r="E177" s="63">
        <v>0</v>
      </c>
      <c r="F177" s="63">
        <f t="shared" si="14"/>
        <v>0</v>
      </c>
      <c r="G177" s="63">
        <v>0</v>
      </c>
      <c r="H177" s="63">
        <v>0</v>
      </c>
      <c r="I177" s="63">
        <f t="shared" si="15"/>
        <v>0</v>
      </c>
      <c r="J177" s="63"/>
      <c r="K177" s="212"/>
      <c r="L177" s="211">
        <f t="shared" si="12"/>
        <v>0</v>
      </c>
      <c r="M177" s="211"/>
      <c r="N177" s="211">
        <f t="shared" si="16"/>
        <v>0</v>
      </c>
      <c r="O177" s="211">
        <f t="shared" si="13"/>
        <v>0</v>
      </c>
      <c r="P177" s="211">
        <f t="shared" si="17"/>
        <v>0</v>
      </c>
      <c r="Q177" s="213"/>
      <c r="R177" s="214"/>
      <c r="S177" s="214"/>
      <c r="T177" s="214"/>
      <c r="U177" s="214"/>
      <c r="V177" s="214"/>
      <c r="W177" s="214"/>
      <c r="X177" s="214"/>
      <c r="Y177" s="214"/>
      <c r="Z177" s="214"/>
      <c r="AA177" s="214"/>
      <c r="AB177" s="214"/>
      <c r="AC177" s="214"/>
      <c r="AD177" s="214"/>
      <c r="AE177" s="214"/>
      <c r="AF177" s="214"/>
      <c r="AG177" s="214"/>
      <c r="AH177" s="214"/>
      <c r="AI177" s="214"/>
      <c r="AJ177" s="214"/>
      <c r="AK177" s="214"/>
      <c r="AL177" s="214"/>
      <c r="AM177" s="214"/>
      <c r="AN177" s="214"/>
      <c r="AO177" s="214"/>
      <c r="AP177" s="214"/>
      <c r="AQ177" s="214"/>
      <c r="AR177" s="214"/>
      <c r="AS177" s="214"/>
      <c r="AT177" s="214"/>
      <c r="AU177" s="214"/>
      <c r="AV177" s="214"/>
      <c r="AW177" s="214"/>
      <c r="AX177" s="214"/>
      <c r="AY177" s="214"/>
      <c r="AZ177" s="214"/>
      <c r="BA177" s="214"/>
      <c r="BB177" s="214"/>
      <c r="BC177" s="214"/>
      <c r="BD177" s="214"/>
      <c r="BE177" s="214"/>
      <c r="BF177" s="214"/>
      <c r="BG177" s="214"/>
      <c r="BH177" s="214"/>
      <c r="BI177" s="214"/>
      <c r="BJ177" s="214"/>
      <c r="BK177" s="214"/>
      <c r="BL177" s="214"/>
      <c r="BM177" s="214"/>
      <c r="BN177" s="214"/>
      <c r="BO177" s="214"/>
      <c r="BP177" s="214"/>
      <c r="BQ177" s="214"/>
      <c r="BR177" s="214"/>
      <c r="BS177" s="214"/>
      <c r="BT177" s="214"/>
      <c r="BU177" s="214"/>
      <c r="BV177" s="214"/>
      <c r="BW177" s="214"/>
      <c r="BX177" s="214"/>
      <c r="BY177" s="214"/>
      <c r="BZ177" s="214"/>
      <c r="CA177" s="214"/>
      <c r="CB177" s="214"/>
      <c r="CC177" s="214"/>
      <c r="CD177" s="214"/>
      <c r="CE177" s="214"/>
      <c r="CF177" s="214"/>
      <c r="CG177" s="214"/>
      <c r="CH177" s="214"/>
      <c r="CI177" s="214"/>
      <c r="CJ177" s="214"/>
      <c r="CK177" s="214"/>
      <c r="CL177" s="214"/>
      <c r="CM177" s="214"/>
      <c r="CN177" s="214"/>
      <c r="CO177" s="214"/>
      <c r="CP177" s="214"/>
      <c r="CQ177" s="214"/>
      <c r="CR177" s="214"/>
      <c r="CS177" s="214"/>
      <c r="CT177" s="214"/>
      <c r="CU177" s="214"/>
      <c r="CV177" s="214"/>
      <c r="CW177" s="214"/>
      <c r="CX177" s="214"/>
      <c r="CY177" s="214"/>
      <c r="CZ177" s="214"/>
      <c r="DA177" s="214"/>
      <c r="DB177" s="214"/>
      <c r="DC177" s="214"/>
      <c r="DD177" s="214"/>
      <c r="DE177" s="214"/>
      <c r="DF177" s="214"/>
      <c r="DG177" s="214"/>
      <c r="DH177" s="214"/>
      <c r="DI177" s="214"/>
      <c r="DJ177" s="214"/>
      <c r="DK177" s="214"/>
      <c r="DL177" s="214"/>
      <c r="DM177" s="214"/>
      <c r="DN177" s="214"/>
      <c r="DO177" s="214"/>
      <c r="DP177" s="214"/>
      <c r="DQ177" s="214"/>
      <c r="DR177" s="214"/>
      <c r="DS177" s="214"/>
      <c r="DT177" s="214"/>
      <c r="DU177" s="214"/>
      <c r="DV177" s="214"/>
      <c r="DW177" s="214"/>
      <c r="DX177" s="214"/>
      <c r="DY177" s="214"/>
      <c r="DZ177" s="214"/>
      <c r="EA177" s="214"/>
      <c r="EB177" s="214"/>
      <c r="EC177" s="214"/>
    </row>
    <row r="178" spans="1:133" s="66" customFormat="1" hidden="1" x14ac:dyDescent="0.2">
      <c r="A178" s="210"/>
      <c r="B178" s="209">
        <v>534</v>
      </c>
      <c r="C178" s="62" t="s">
        <v>307</v>
      </c>
      <c r="D178" s="63">
        <v>0</v>
      </c>
      <c r="E178" s="63">
        <v>0</v>
      </c>
      <c r="F178" s="63">
        <f t="shared" si="14"/>
        <v>0</v>
      </c>
      <c r="G178" s="63">
        <v>0</v>
      </c>
      <c r="H178" s="63">
        <v>0</v>
      </c>
      <c r="I178" s="63">
        <f t="shared" si="15"/>
        <v>0</v>
      </c>
      <c r="J178" s="63"/>
      <c r="K178" s="212"/>
      <c r="L178" s="211">
        <f t="shared" si="12"/>
        <v>0</v>
      </c>
      <c r="M178" s="211"/>
      <c r="N178" s="211">
        <f t="shared" si="16"/>
        <v>0</v>
      </c>
      <c r="O178" s="211">
        <f t="shared" si="13"/>
        <v>0</v>
      </c>
      <c r="P178" s="211">
        <f t="shared" si="17"/>
        <v>0</v>
      </c>
      <c r="Q178" s="213"/>
      <c r="R178" s="214"/>
      <c r="S178" s="214"/>
      <c r="T178" s="214"/>
      <c r="U178" s="214"/>
      <c r="V178" s="214"/>
      <c r="W178" s="214"/>
      <c r="X178" s="214"/>
      <c r="Y178" s="214"/>
      <c r="Z178" s="214"/>
      <c r="AA178" s="214"/>
      <c r="AB178" s="214"/>
      <c r="AC178" s="214"/>
      <c r="AD178" s="214"/>
      <c r="AE178" s="214"/>
      <c r="AF178" s="214"/>
      <c r="AG178" s="214"/>
      <c r="AH178" s="214"/>
      <c r="AI178" s="214"/>
      <c r="AJ178" s="214"/>
      <c r="AK178" s="214"/>
      <c r="AL178" s="214"/>
      <c r="AM178" s="214"/>
      <c r="AN178" s="214"/>
      <c r="AO178" s="214"/>
      <c r="AP178" s="214"/>
      <c r="AQ178" s="214"/>
      <c r="AR178" s="214"/>
      <c r="AS178" s="214"/>
      <c r="AT178" s="214"/>
      <c r="AU178" s="214"/>
      <c r="AV178" s="214"/>
      <c r="AW178" s="214"/>
      <c r="AX178" s="214"/>
      <c r="AY178" s="214"/>
      <c r="AZ178" s="214"/>
      <c r="BA178" s="214"/>
      <c r="BB178" s="214"/>
      <c r="BC178" s="214"/>
      <c r="BD178" s="214"/>
      <c r="BE178" s="214"/>
      <c r="BF178" s="214"/>
      <c r="BG178" s="214"/>
      <c r="BH178" s="214"/>
      <c r="BI178" s="214"/>
      <c r="BJ178" s="214"/>
      <c r="BK178" s="214"/>
      <c r="BL178" s="214"/>
      <c r="BM178" s="214"/>
      <c r="BN178" s="214"/>
      <c r="BO178" s="214"/>
      <c r="BP178" s="214"/>
      <c r="BQ178" s="214"/>
      <c r="BR178" s="214"/>
      <c r="BS178" s="214"/>
      <c r="BT178" s="214"/>
      <c r="BU178" s="214"/>
      <c r="BV178" s="214"/>
      <c r="BW178" s="214"/>
      <c r="BX178" s="214"/>
      <c r="BY178" s="214"/>
      <c r="BZ178" s="214"/>
      <c r="CA178" s="214"/>
      <c r="CB178" s="214"/>
      <c r="CC178" s="214"/>
      <c r="CD178" s="214"/>
      <c r="CE178" s="214"/>
      <c r="CF178" s="214"/>
      <c r="CG178" s="214"/>
      <c r="CH178" s="214"/>
      <c r="CI178" s="214"/>
      <c r="CJ178" s="214"/>
      <c r="CK178" s="214"/>
      <c r="CL178" s="214"/>
      <c r="CM178" s="214"/>
      <c r="CN178" s="214"/>
      <c r="CO178" s="214"/>
      <c r="CP178" s="214"/>
      <c r="CQ178" s="214"/>
      <c r="CR178" s="214"/>
      <c r="CS178" s="214"/>
      <c r="CT178" s="214"/>
      <c r="CU178" s="214"/>
      <c r="CV178" s="214"/>
      <c r="CW178" s="214"/>
      <c r="CX178" s="214"/>
      <c r="CY178" s="214"/>
      <c r="CZ178" s="214"/>
      <c r="DA178" s="214"/>
      <c r="DB178" s="214"/>
      <c r="DC178" s="214"/>
      <c r="DD178" s="214"/>
      <c r="DE178" s="214"/>
      <c r="DF178" s="214"/>
      <c r="DG178" s="214"/>
      <c r="DH178" s="214"/>
      <c r="DI178" s="214"/>
      <c r="DJ178" s="214"/>
      <c r="DK178" s="214"/>
      <c r="DL178" s="214"/>
      <c r="DM178" s="214"/>
      <c r="DN178" s="214"/>
      <c r="DO178" s="214"/>
      <c r="DP178" s="214"/>
      <c r="DQ178" s="214"/>
      <c r="DR178" s="214"/>
      <c r="DS178" s="214"/>
      <c r="DT178" s="214"/>
      <c r="DU178" s="214"/>
      <c r="DV178" s="214"/>
      <c r="DW178" s="214"/>
      <c r="DX178" s="214"/>
      <c r="DY178" s="214"/>
      <c r="DZ178" s="214"/>
      <c r="EA178" s="214"/>
      <c r="EB178" s="214"/>
      <c r="EC178" s="214"/>
    </row>
    <row r="179" spans="1:133" s="66" customFormat="1" hidden="1" x14ac:dyDescent="0.2">
      <c r="A179" s="210"/>
      <c r="B179" s="209">
        <v>535</v>
      </c>
      <c r="C179" s="62" t="s">
        <v>308</v>
      </c>
      <c r="D179" s="63">
        <v>0</v>
      </c>
      <c r="E179" s="63">
        <v>0</v>
      </c>
      <c r="F179" s="63">
        <f t="shared" si="14"/>
        <v>0</v>
      </c>
      <c r="G179" s="63">
        <v>0</v>
      </c>
      <c r="H179" s="63">
        <v>0</v>
      </c>
      <c r="I179" s="63">
        <f t="shared" si="15"/>
        <v>0</v>
      </c>
      <c r="J179" s="63"/>
      <c r="K179" s="212"/>
      <c r="L179" s="211">
        <f t="shared" si="12"/>
        <v>0</v>
      </c>
      <c r="M179" s="211"/>
      <c r="N179" s="211">
        <f t="shared" si="16"/>
        <v>0</v>
      </c>
      <c r="O179" s="211">
        <f t="shared" si="13"/>
        <v>0</v>
      </c>
      <c r="P179" s="211">
        <f t="shared" si="17"/>
        <v>0</v>
      </c>
      <c r="Q179" s="213"/>
      <c r="R179" s="214"/>
      <c r="S179" s="214"/>
      <c r="T179" s="214"/>
      <c r="U179" s="214"/>
      <c r="V179" s="214"/>
      <c r="W179" s="214"/>
      <c r="X179" s="214"/>
      <c r="Y179" s="214"/>
      <c r="Z179" s="214"/>
      <c r="AA179" s="214"/>
      <c r="AB179" s="214"/>
      <c r="AC179" s="214"/>
      <c r="AD179" s="214"/>
      <c r="AE179" s="214"/>
      <c r="AF179" s="214"/>
      <c r="AG179" s="214"/>
      <c r="AH179" s="214"/>
      <c r="AI179" s="214"/>
      <c r="AJ179" s="214"/>
      <c r="AK179" s="214"/>
      <c r="AL179" s="214"/>
      <c r="AM179" s="214"/>
      <c r="AN179" s="214"/>
      <c r="AO179" s="214"/>
      <c r="AP179" s="214"/>
      <c r="AQ179" s="214"/>
      <c r="AR179" s="214"/>
      <c r="AS179" s="214"/>
      <c r="AT179" s="214"/>
      <c r="AU179" s="214"/>
      <c r="AV179" s="214"/>
      <c r="AW179" s="214"/>
      <c r="AX179" s="214"/>
      <c r="AY179" s="214"/>
      <c r="AZ179" s="214"/>
      <c r="BA179" s="214"/>
      <c r="BB179" s="214"/>
      <c r="BC179" s="214"/>
      <c r="BD179" s="214"/>
      <c r="BE179" s="214"/>
      <c r="BF179" s="214"/>
      <c r="BG179" s="214"/>
      <c r="BH179" s="214"/>
      <c r="BI179" s="214"/>
      <c r="BJ179" s="214"/>
      <c r="BK179" s="214"/>
      <c r="BL179" s="214"/>
      <c r="BM179" s="214"/>
      <c r="BN179" s="214"/>
      <c r="BO179" s="214"/>
      <c r="BP179" s="214"/>
      <c r="BQ179" s="214"/>
      <c r="BR179" s="214"/>
      <c r="BS179" s="214"/>
      <c r="BT179" s="214"/>
      <c r="BU179" s="214"/>
      <c r="BV179" s="214"/>
      <c r="BW179" s="214"/>
      <c r="BX179" s="214"/>
      <c r="BY179" s="214"/>
      <c r="BZ179" s="214"/>
      <c r="CA179" s="214"/>
      <c r="CB179" s="214"/>
      <c r="CC179" s="214"/>
      <c r="CD179" s="214"/>
      <c r="CE179" s="214"/>
      <c r="CF179" s="214"/>
      <c r="CG179" s="214"/>
      <c r="CH179" s="214"/>
      <c r="CI179" s="214"/>
      <c r="CJ179" s="214"/>
      <c r="CK179" s="214"/>
      <c r="CL179" s="214"/>
      <c r="CM179" s="214"/>
      <c r="CN179" s="214"/>
      <c r="CO179" s="214"/>
      <c r="CP179" s="214"/>
      <c r="CQ179" s="214"/>
      <c r="CR179" s="214"/>
      <c r="CS179" s="214"/>
      <c r="CT179" s="214"/>
      <c r="CU179" s="214"/>
      <c r="CV179" s="214"/>
      <c r="CW179" s="214"/>
      <c r="CX179" s="214"/>
      <c r="CY179" s="214"/>
      <c r="CZ179" s="214"/>
      <c r="DA179" s="214"/>
      <c r="DB179" s="214"/>
      <c r="DC179" s="214"/>
      <c r="DD179" s="214"/>
      <c r="DE179" s="214"/>
      <c r="DF179" s="214"/>
      <c r="DG179" s="214"/>
      <c r="DH179" s="214"/>
      <c r="DI179" s="214"/>
      <c r="DJ179" s="214"/>
      <c r="DK179" s="214"/>
      <c r="DL179" s="214"/>
      <c r="DM179" s="214"/>
      <c r="DN179" s="214"/>
      <c r="DO179" s="214"/>
      <c r="DP179" s="214"/>
      <c r="DQ179" s="214"/>
      <c r="DR179" s="214"/>
      <c r="DS179" s="214"/>
      <c r="DT179" s="214"/>
      <c r="DU179" s="214"/>
      <c r="DV179" s="214"/>
      <c r="DW179" s="214"/>
      <c r="DX179" s="214"/>
      <c r="DY179" s="214"/>
      <c r="DZ179" s="214"/>
      <c r="EA179" s="214"/>
      <c r="EB179" s="214"/>
      <c r="EC179" s="214"/>
    </row>
    <row r="180" spans="1:133" s="66" customFormat="1" hidden="1" x14ac:dyDescent="0.2">
      <c r="A180" s="210"/>
      <c r="B180" s="209">
        <v>536</v>
      </c>
      <c r="C180" s="62" t="s">
        <v>309</v>
      </c>
      <c r="D180" s="63">
        <v>0</v>
      </c>
      <c r="E180" s="63">
        <v>0</v>
      </c>
      <c r="F180" s="63">
        <f t="shared" si="14"/>
        <v>0</v>
      </c>
      <c r="G180" s="63">
        <v>0</v>
      </c>
      <c r="H180" s="63">
        <v>0</v>
      </c>
      <c r="I180" s="63">
        <f t="shared" si="15"/>
        <v>0</v>
      </c>
      <c r="J180" s="63"/>
      <c r="K180" s="212"/>
      <c r="L180" s="211">
        <f t="shared" si="12"/>
        <v>0</v>
      </c>
      <c r="M180" s="211"/>
      <c r="N180" s="211">
        <f t="shared" si="16"/>
        <v>0</v>
      </c>
      <c r="O180" s="211">
        <f t="shared" si="13"/>
        <v>0</v>
      </c>
      <c r="P180" s="211">
        <f t="shared" si="17"/>
        <v>0</v>
      </c>
      <c r="Q180" s="213"/>
      <c r="R180" s="214"/>
      <c r="S180" s="214"/>
      <c r="T180" s="214"/>
      <c r="U180" s="214"/>
      <c r="V180" s="214"/>
      <c r="W180" s="214"/>
      <c r="X180" s="214"/>
      <c r="Y180" s="214"/>
      <c r="Z180" s="214"/>
      <c r="AA180" s="214"/>
      <c r="AB180" s="214"/>
      <c r="AC180" s="214"/>
      <c r="AD180" s="214"/>
      <c r="AE180" s="214"/>
      <c r="AF180" s="214"/>
      <c r="AG180" s="214"/>
      <c r="AH180" s="214"/>
      <c r="AI180" s="214"/>
      <c r="AJ180" s="214"/>
      <c r="AK180" s="214"/>
      <c r="AL180" s="214"/>
      <c r="AM180" s="214"/>
      <c r="AN180" s="214"/>
      <c r="AO180" s="214"/>
      <c r="AP180" s="214"/>
      <c r="AQ180" s="214"/>
      <c r="AR180" s="214"/>
      <c r="AS180" s="214"/>
      <c r="AT180" s="214"/>
      <c r="AU180" s="214"/>
      <c r="AV180" s="214"/>
      <c r="AW180" s="214"/>
      <c r="AX180" s="214"/>
      <c r="AY180" s="214"/>
      <c r="AZ180" s="214"/>
      <c r="BA180" s="214"/>
      <c r="BB180" s="214"/>
      <c r="BC180" s="214"/>
      <c r="BD180" s="214"/>
      <c r="BE180" s="214"/>
      <c r="BF180" s="214"/>
      <c r="BG180" s="214"/>
      <c r="BH180" s="214"/>
      <c r="BI180" s="214"/>
      <c r="BJ180" s="214"/>
      <c r="BK180" s="214"/>
      <c r="BL180" s="214"/>
      <c r="BM180" s="214"/>
      <c r="BN180" s="214"/>
      <c r="BO180" s="214"/>
      <c r="BP180" s="214"/>
      <c r="BQ180" s="214"/>
      <c r="BR180" s="214"/>
      <c r="BS180" s="214"/>
      <c r="BT180" s="214"/>
      <c r="BU180" s="214"/>
      <c r="BV180" s="214"/>
      <c r="BW180" s="214"/>
      <c r="BX180" s="214"/>
      <c r="BY180" s="214"/>
      <c r="BZ180" s="214"/>
      <c r="CA180" s="214"/>
      <c r="CB180" s="214"/>
      <c r="CC180" s="214"/>
      <c r="CD180" s="214"/>
      <c r="CE180" s="214"/>
      <c r="CF180" s="214"/>
      <c r="CG180" s="214"/>
      <c r="CH180" s="214"/>
      <c r="CI180" s="214"/>
      <c r="CJ180" s="214"/>
      <c r="CK180" s="214"/>
      <c r="CL180" s="214"/>
      <c r="CM180" s="214"/>
      <c r="CN180" s="214"/>
      <c r="CO180" s="214"/>
      <c r="CP180" s="214"/>
      <c r="CQ180" s="214"/>
      <c r="CR180" s="214"/>
      <c r="CS180" s="214"/>
      <c r="CT180" s="214"/>
      <c r="CU180" s="214"/>
      <c r="CV180" s="214"/>
      <c r="CW180" s="214"/>
      <c r="CX180" s="214"/>
      <c r="CY180" s="214"/>
      <c r="CZ180" s="214"/>
      <c r="DA180" s="214"/>
      <c r="DB180" s="214"/>
      <c r="DC180" s="214"/>
      <c r="DD180" s="214"/>
      <c r="DE180" s="214"/>
      <c r="DF180" s="214"/>
      <c r="DG180" s="214"/>
      <c r="DH180" s="214"/>
      <c r="DI180" s="214"/>
      <c r="DJ180" s="214"/>
      <c r="DK180" s="214"/>
      <c r="DL180" s="214"/>
      <c r="DM180" s="214"/>
      <c r="DN180" s="214"/>
      <c r="DO180" s="214"/>
      <c r="DP180" s="214"/>
      <c r="DQ180" s="214"/>
      <c r="DR180" s="214"/>
      <c r="DS180" s="214"/>
      <c r="DT180" s="214"/>
      <c r="DU180" s="214"/>
      <c r="DV180" s="214"/>
      <c r="DW180" s="214"/>
      <c r="DX180" s="214"/>
      <c r="DY180" s="214"/>
      <c r="DZ180" s="214"/>
      <c r="EA180" s="214"/>
      <c r="EB180" s="214"/>
      <c r="EC180" s="214"/>
    </row>
    <row r="181" spans="1:133" s="66" customFormat="1" hidden="1" x14ac:dyDescent="0.2">
      <c r="A181" s="210"/>
      <c r="B181" s="209">
        <v>537</v>
      </c>
      <c r="C181" s="62" t="s">
        <v>310</v>
      </c>
      <c r="D181" s="63">
        <v>0</v>
      </c>
      <c r="E181" s="63">
        <v>0</v>
      </c>
      <c r="F181" s="63">
        <f t="shared" si="14"/>
        <v>0</v>
      </c>
      <c r="G181" s="63">
        <v>0</v>
      </c>
      <c r="H181" s="63">
        <v>0</v>
      </c>
      <c r="I181" s="63">
        <f t="shared" si="15"/>
        <v>0</v>
      </c>
      <c r="J181" s="63"/>
      <c r="K181" s="212"/>
      <c r="L181" s="211">
        <f t="shared" si="12"/>
        <v>0</v>
      </c>
      <c r="M181" s="211"/>
      <c r="N181" s="211">
        <f t="shared" si="16"/>
        <v>0</v>
      </c>
      <c r="O181" s="211">
        <f t="shared" si="13"/>
        <v>0</v>
      </c>
      <c r="P181" s="211">
        <f t="shared" si="17"/>
        <v>0</v>
      </c>
      <c r="Q181" s="213"/>
      <c r="R181" s="214"/>
      <c r="S181" s="214"/>
      <c r="T181" s="214"/>
      <c r="U181" s="214"/>
      <c r="V181" s="214"/>
      <c r="W181" s="214"/>
      <c r="X181" s="214"/>
      <c r="Y181" s="214"/>
      <c r="Z181" s="214"/>
      <c r="AA181" s="214"/>
      <c r="AB181" s="214"/>
      <c r="AC181" s="214"/>
      <c r="AD181" s="214"/>
      <c r="AE181" s="214"/>
      <c r="AF181" s="214"/>
      <c r="AG181" s="214"/>
      <c r="AH181" s="214"/>
      <c r="AI181" s="214"/>
      <c r="AJ181" s="214"/>
      <c r="AK181" s="214"/>
      <c r="AL181" s="214"/>
      <c r="AM181" s="214"/>
      <c r="AN181" s="214"/>
      <c r="AO181" s="214"/>
      <c r="AP181" s="214"/>
      <c r="AQ181" s="214"/>
      <c r="AR181" s="214"/>
      <c r="AS181" s="214"/>
      <c r="AT181" s="214"/>
      <c r="AU181" s="214"/>
      <c r="AV181" s="214"/>
      <c r="AW181" s="214"/>
      <c r="AX181" s="214"/>
      <c r="AY181" s="214"/>
      <c r="AZ181" s="214"/>
      <c r="BA181" s="214"/>
      <c r="BB181" s="214"/>
      <c r="BC181" s="214"/>
      <c r="BD181" s="214"/>
      <c r="BE181" s="214"/>
      <c r="BF181" s="214"/>
      <c r="BG181" s="214"/>
      <c r="BH181" s="214"/>
      <c r="BI181" s="214"/>
      <c r="BJ181" s="214"/>
      <c r="BK181" s="214"/>
      <c r="BL181" s="214"/>
      <c r="BM181" s="214"/>
      <c r="BN181" s="214"/>
      <c r="BO181" s="214"/>
      <c r="BP181" s="214"/>
      <c r="BQ181" s="214"/>
      <c r="BR181" s="214"/>
      <c r="BS181" s="214"/>
      <c r="BT181" s="214"/>
      <c r="BU181" s="214"/>
      <c r="BV181" s="214"/>
      <c r="BW181" s="214"/>
      <c r="BX181" s="214"/>
      <c r="BY181" s="214"/>
      <c r="BZ181" s="214"/>
      <c r="CA181" s="214"/>
      <c r="CB181" s="214"/>
      <c r="CC181" s="214"/>
      <c r="CD181" s="214"/>
      <c r="CE181" s="214"/>
      <c r="CF181" s="214"/>
      <c r="CG181" s="214"/>
      <c r="CH181" s="214"/>
      <c r="CI181" s="214"/>
      <c r="CJ181" s="214"/>
      <c r="CK181" s="214"/>
      <c r="CL181" s="214"/>
      <c r="CM181" s="214"/>
      <c r="CN181" s="214"/>
      <c r="CO181" s="214"/>
      <c r="CP181" s="214"/>
      <c r="CQ181" s="214"/>
      <c r="CR181" s="214"/>
      <c r="CS181" s="214"/>
      <c r="CT181" s="214"/>
      <c r="CU181" s="214"/>
      <c r="CV181" s="214"/>
      <c r="CW181" s="214"/>
      <c r="CX181" s="214"/>
      <c r="CY181" s="214"/>
      <c r="CZ181" s="214"/>
      <c r="DA181" s="214"/>
      <c r="DB181" s="214"/>
      <c r="DC181" s="214"/>
      <c r="DD181" s="214"/>
      <c r="DE181" s="214"/>
      <c r="DF181" s="214"/>
      <c r="DG181" s="214"/>
      <c r="DH181" s="214"/>
      <c r="DI181" s="214"/>
      <c r="DJ181" s="214"/>
      <c r="DK181" s="214"/>
      <c r="DL181" s="214"/>
      <c r="DM181" s="214"/>
      <c r="DN181" s="214"/>
      <c r="DO181" s="214"/>
      <c r="DP181" s="214"/>
      <c r="DQ181" s="214"/>
      <c r="DR181" s="214"/>
      <c r="DS181" s="214"/>
      <c r="DT181" s="214"/>
      <c r="DU181" s="214"/>
      <c r="DV181" s="214"/>
      <c r="DW181" s="214"/>
      <c r="DX181" s="214"/>
      <c r="DY181" s="214"/>
      <c r="DZ181" s="214"/>
      <c r="EA181" s="214"/>
      <c r="EB181" s="214"/>
      <c r="EC181" s="214"/>
    </row>
    <row r="182" spans="1:133" s="66" customFormat="1" hidden="1" x14ac:dyDescent="0.2">
      <c r="A182" s="210"/>
      <c r="B182" s="209">
        <v>538</v>
      </c>
      <c r="C182" s="62" t="s">
        <v>311</v>
      </c>
      <c r="D182" s="63">
        <v>0</v>
      </c>
      <c r="E182" s="63">
        <v>0</v>
      </c>
      <c r="F182" s="63">
        <f t="shared" si="14"/>
        <v>0</v>
      </c>
      <c r="G182" s="63">
        <v>0</v>
      </c>
      <c r="H182" s="63">
        <v>0</v>
      </c>
      <c r="I182" s="63">
        <f t="shared" si="15"/>
        <v>0</v>
      </c>
      <c r="J182" s="63"/>
      <c r="K182" s="212"/>
      <c r="L182" s="211">
        <f t="shared" si="12"/>
        <v>0</v>
      </c>
      <c r="M182" s="211"/>
      <c r="N182" s="211">
        <f t="shared" si="16"/>
        <v>0</v>
      </c>
      <c r="O182" s="211">
        <f t="shared" si="13"/>
        <v>0</v>
      </c>
      <c r="P182" s="211">
        <f t="shared" si="17"/>
        <v>0</v>
      </c>
      <c r="Q182" s="213"/>
      <c r="R182" s="214"/>
      <c r="S182" s="214"/>
      <c r="T182" s="214"/>
      <c r="U182" s="214"/>
      <c r="V182" s="214"/>
      <c r="W182" s="214"/>
      <c r="X182" s="214"/>
      <c r="Y182" s="214"/>
      <c r="Z182" s="214"/>
      <c r="AA182" s="214"/>
      <c r="AB182" s="214"/>
      <c r="AC182" s="214"/>
      <c r="AD182" s="214"/>
      <c r="AE182" s="214"/>
      <c r="AF182" s="214"/>
      <c r="AG182" s="214"/>
      <c r="AH182" s="214"/>
      <c r="AI182" s="214"/>
      <c r="AJ182" s="214"/>
      <c r="AK182" s="214"/>
      <c r="AL182" s="214"/>
      <c r="AM182" s="214"/>
      <c r="AN182" s="214"/>
      <c r="AO182" s="214"/>
      <c r="AP182" s="214"/>
      <c r="AQ182" s="214"/>
      <c r="AR182" s="214"/>
      <c r="AS182" s="214"/>
      <c r="AT182" s="214"/>
      <c r="AU182" s="214"/>
      <c r="AV182" s="214"/>
      <c r="AW182" s="214"/>
      <c r="AX182" s="214"/>
      <c r="AY182" s="214"/>
      <c r="AZ182" s="214"/>
      <c r="BA182" s="214"/>
      <c r="BB182" s="214"/>
      <c r="BC182" s="214"/>
      <c r="BD182" s="214"/>
      <c r="BE182" s="214"/>
      <c r="BF182" s="214"/>
      <c r="BG182" s="214"/>
      <c r="BH182" s="214"/>
      <c r="BI182" s="214"/>
      <c r="BJ182" s="214"/>
      <c r="BK182" s="214"/>
      <c r="BL182" s="214"/>
      <c r="BM182" s="214"/>
      <c r="BN182" s="214"/>
      <c r="BO182" s="214"/>
      <c r="BP182" s="214"/>
      <c r="BQ182" s="214"/>
      <c r="BR182" s="214"/>
      <c r="BS182" s="214"/>
      <c r="BT182" s="214"/>
      <c r="BU182" s="214"/>
      <c r="BV182" s="214"/>
      <c r="BW182" s="214"/>
      <c r="BX182" s="214"/>
      <c r="BY182" s="214"/>
      <c r="BZ182" s="214"/>
      <c r="CA182" s="214"/>
      <c r="CB182" s="214"/>
      <c r="CC182" s="214"/>
      <c r="CD182" s="214"/>
      <c r="CE182" s="214"/>
      <c r="CF182" s="214"/>
      <c r="CG182" s="214"/>
      <c r="CH182" s="214"/>
      <c r="CI182" s="214"/>
      <c r="CJ182" s="214"/>
      <c r="CK182" s="214"/>
      <c r="CL182" s="214"/>
      <c r="CM182" s="214"/>
      <c r="CN182" s="214"/>
      <c r="CO182" s="214"/>
      <c r="CP182" s="214"/>
      <c r="CQ182" s="214"/>
      <c r="CR182" s="214"/>
      <c r="CS182" s="214"/>
      <c r="CT182" s="214"/>
      <c r="CU182" s="214"/>
      <c r="CV182" s="214"/>
      <c r="CW182" s="214"/>
      <c r="CX182" s="214"/>
      <c r="CY182" s="214"/>
      <c r="CZ182" s="214"/>
      <c r="DA182" s="214"/>
      <c r="DB182" s="214"/>
      <c r="DC182" s="214"/>
      <c r="DD182" s="214"/>
      <c r="DE182" s="214"/>
      <c r="DF182" s="214"/>
      <c r="DG182" s="214"/>
      <c r="DH182" s="214"/>
      <c r="DI182" s="214"/>
      <c r="DJ182" s="214"/>
      <c r="DK182" s="214"/>
      <c r="DL182" s="214"/>
      <c r="DM182" s="214"/>
      <c r="DN182" s="214"/>
      <c r="DO182" s="214"/>
      <c r="DP182" s="214"/>
      <c r="DQ182" s="214"/>
      <c r="DR182" s="214"/>
      <c r="DS182" s="214"/>
      <c r="DT182" s="214"/>
      <c r="DU182" s="214"/>
      <c r="DV182" s="214"/>
      <c r="DW182" s="214"/>
      <c r="DX182" s="214"/>
      <c r="DY182" s="214"/>
      <c r="DZ182" s="214"/>
      <c r="EA182" s="214"/>
      <c r="EB182" s="214"/>
      <c r="EC182" s="214"/>
    </row>
    <row r="183" spans="1:133" s="66" customFormat="1" hidden="1" x14ac:dyDescent="0.2">
      <c r="A183" s="210"/>
      <c r="B183" s="209">
        <v>540</v>
      </c>
      <c r="C183" s="62" t="s">
        <v>312</v>
      </c>
      <c r="D183" s="63">
        <v>0</v>
      </c>
      <c r="E183" s="63">
        <v>0</v>
      </c>
      <c r="F183" s="63">
        <f t="shared" si="14"/>
        <v>0</v>
      </c>
      <c r="G183" s="63">
        <v>0</v>
      </c>
      <c r="H183" s="63">
        <v>0</v>
      </c>
      <c r="I183" s="63">
        <f t="shared" si="15"/>
        <v>0</v>
      </c>
      <c r="J183" s="63"/>
      <c r="K183" s="212"/>
      <c r="L183" s="211">
        <f t="shared" si="12"/>
        <v>0</v>
      </c>
      <c r="M183" s="211"/>
      <c r="N183" s="211">
        <f t="shared" si="16"/>
        <v>0</v>
      </c>
      <c r="O183" s="211">
        <f t="shared" si="13"/>
        <v>0</v>
      </c>
      <c r="P183" s="211">
        <f t="shared" si="17"/>
        <v>0</v>
      </c>
      <c r="Q183" s="213"/>
      <c r="R183" s="214"/>
      <c r="S183" s="214"/>
      <c r="T183" s="214"/>
      <c r="U183" s="214"/>
      <c r="V183" s="214"/>
      <c r="W183" s="214"/>
      <c r="X183" s="214"/>
      <c r="Y183" s="214"/>
      <c r="Z183" s="214"/>
      <c r="AA183" s="214"/>
      <c r="AB183" s="214"/>
      <c r="AC183" s="214"/>
      <c r="AD183" s="214"/>
      <c r="AE183" s="214"/>
      <c r="AF183" s="214"/>
      <c r="AG183" s="214"/>
      <c r="AH183" s="214"/>
      <c r="AI183" s="214"/>
      <c r="AJ183" s="214"/>
      <c r="AK183" s="214"/>
      <c r="AL183" s="214"/>
      <c r="AM183" s="214"/>
      <c r="AN183" s="214"/>
      <c r="AO183" s="214"/>
      <c r="AP183" s="214"/>
      <c r="AQ183" s="214"/>
      <c r="AR183" s="214"/>
      <c r="AS183" s="214"/>
      <c r="AT183" s="214"/>
      <c r="AU183" s="214"/>
      <c r="AV183" s="214"/>
      <c r="AW183" s="214"/>
      <c r="AX183" s="214"/>
      <c r="AY183" s="214"/>
      <c r="AZ183" s="214"/>
      <c r="BA183" s="214"/>
      <c r="BB183" s="214"/>
      <c r="BC183" s="214"/>
      <c r="BD183" s="214"/>
      <c r="BE183" s="214"/>
      <c r="BF183" s="214"/>
      <c r="BG183" s="214"/>
      <c r="BH183" s="214"/>
      <c r="BI183" s="214"/>
      <c r="BJ183" s="214"/>
      <c r="BK183" s="214"/>
      <c r="BL183" s="214"/>
      <c r="BM183" s="214"/>
      <c r="BN183" s="214"/>
      <c r="BO183" s="214"/>
      <c r="BP183" s="214"/>
      <c r="BQ183" s="214"/>
      <c r="BR183" s="214"/>
      <c r="BS183" s="214"/>
      <c r="BT183" s="214"/>
      <c r="BU183" s="214"/>
      <c r="BV183" s="214"/>
      <c r="BW183" s="214"/>
      <c r="BX183" s="214"/>
      <c r="BY183" s="214"/>
      <c r="BZ183" s="214"/>
      <c r="CA183" s="214"/>
      <c r="CB183" s="214"/>
      <c r="CC183" s="214"/>
      <c r="CD183" s="214"/>
      <c r="CE183" s="214"/>
      <c r="CF183" s="214"/>
      <c r="CG183" s="214"/>
      <c r="CH183" s="214"/>
      <c r="CI183" s="214"/>
      <c r="CJ183" s="214"/>
      <c r="CK183" s="214"/>
      <c r="CL183" s="214"/>
      <c r="CM183" s="214"/>
      <c r="CN183" s="214"/>
      <c r="CO183" s="214"/>
      <c r="CP183" s="214"/>
      <c r="CQ183" s="214"/>
      <c r="CR183" s="214"/>
      <c r="CS183" s="214"/>
      <c r="CT183" s="214"/>
      <c r="CU183" s="214"/>
      <c r="CV183" s="214"/>
      <c r="CW183" s="214"/>
      <c r="CX183" s="214"/>
      <c r="CY183" s="214"/>
      <c r="CZ183" s="214"/>
      <c r="DA183" s="214"/>
      <c r="DB183" s="214"/>
      <c r="DC183" s="214"/>
      <c r="DD183" s="214"/>
      <c r="DE183" s="214"/>
      <c r="DF183" s="214"/>
      <c r="DG183" s="214"/>
      <c r="DH183" s="214"/>
      <c r="DI183" s="214"/>
      <c r="DJ183" s="214"/>
      <c r="DK183" s="214"/>
      <c r="DL183" s="214"/>
      <c r="DM183" s="214"/>
      <c r="DN183" s="214"/>
      <c r="DO183" s="214"/>
      <c r="DP183" s="214"/>
      <c r="DQ183" s="214"/>
      <c r="DR183" s="214"/>
      <c r="DS183" s="214"/>
      <c r="DT183" s="214"/>
      <c r="DU183" s="214"/>
      <c r="DV183" s="214"/>
      <c r="DW183" s="214"/>
      <c r="DX183" s="214"/>
      <c r="DY183" s="214"/>
      <c r="DZ183" s="214"/>
      <c r="EA183" s="214"/>
      <c r="EB183" s="214"/>
      <c r="EC183" s="214"/>
    </row>
    <row r="184" spans="1:133" s="66" customFormat="1" hidden="1" x14ac:dyDescent="0.2">
      <c r="A184" s="210"/>
      <c r="B184" s="209">
        <v>541</v>
      </c>
      <c r="C184" s="62" t="s">
        <v>313</v>
      </c>
      <c r="D184" s="63">
        <v>0</v>
      </c>
      <c r="E184" s="63">
        <v>0</v>
      </c>
      <c r="F184" s="63">
        <f t="shared" si="14"/>
        <v>0</v>
      </c>
      <c r="G184" s="63">
        <v>0</v>
      </c>
      <c r="H184" s="63">
        <v>0</v>
      </c>
      <c r="I184" s="63">
        <f t="shared" si="15"/>
        <v>0</v>
      </c>
      <c r="J184" s="63"/>
      <c r="K184" s="212"/>
      <c r="L184" s="211">
        <f t="shared" si="12"/>
        <v>0</v>
      </c>
      <c r="M184" s="211"/>
      <c r="N184" s="211">
        <f t="shared" si="16"/>
        <v>0</v>
      </c>
      <c r="O184" s="211">
        <f t="shared" si="13"/>
        <v>0</v>
      </c>
      <c r="P184" s="211">
        <f t="shared" si="17"/>
        <v>0</v>
      </c>
      <c r="Q184" s="213"/>
      <c r="R184" s="214"/>
      <c r="S184" s="214"/>
      <c r="T184" s="214"/>
      <c r="U184" s="214"/>
      <c r="V184" s="214"/>
      <c r="W184" s="214"/>
      <c r="X184" s="214"/>
      <c r="Y184" s="214"/>
      <c r="Z184" s="214"/>
      <c r="AA184" s="214"/>
      <c r="AB184" s="214"/>
      <c r="AC184" s="214"/>
      <c r="AD184" s="214"/>
      <c r="AE184" s="214"/>
      <c r="AF184" s="214"/>
      <c r="AG184" s="214"/>
      <c r="AH184" s="214"/>
      <c r="AI184" s="214"/>
      <c r="AJ184" s="214"/>
      <c r="AK184" s="214"/>
      <c r="AL184" s="214"/>
      <c r="AM184" s="214"/>
      <c r="AN184" s="214"/>
      <c r="AO184" s="214"/>
      <c r="AP184" s="214"/>
      <c r="AQ184" s="214"/>
      <c r="AR184" s="214"/>
      <c r="AS184" s="214"/>
      <c r="AT184" s="214"/>
      <c r="AU184" s="214"/>
      <c r="AV184" s="214"/>
      <c r="AW184" s="214"/>
      <c r="AX184" s="214"/>
      <c r="AY184" s="214"/>
      <c r="AZ184" s="214"/>
      <c r="BA184" s="214"/>
      <c r="BB184" s="214"/>
      <c r="BC184" s="214"/>
      <c r="BD184" s="214"/>
      <c r="BE184" s="214"/>
      <c r="BF184" s="214"/>
      <c r="BG184" s="214"/>
      <c r="BH184" s="214"/>
      <c r="BI184" s="214"/>
      <c r="BJ184" s="214"/>
      <c r="BK184" s="214"/>
      <c r="BL184" s="214"/>
      <c r="BM184" s="214"/>
      <c r="BN184" s="214"/>
      <c r="BO184" s="214"/>
      <c r="BP184" s="214"/>
      <c r="BQ184" s="214"/>
      <c r="BR184" s="214"/>
      <c r="BS184" s="214"/>
      <c r="BT184" s="214"/>
      <c r="BU184" s="214"/>
      <c r="BV184" s="214"/>
      <c r="BW184" s="214"/>
      <c r="BX184" s="214"/>
      <c r="BY184" s="214"/>
      <c r="BZ184" s="214"/>
      <c r="CA184" s="214"/>
      <c r="CB184" s="214"/>
      <c r="CC184" s="214"/>
      <c r="CD184" s="214"/>
      <c r="CE184" s="214"/>
      <c r="CF184" s="214"/>
      <c r="CG184" s="214"/>
      <c r="CH184" s="214"/>
      <c r="CI184" s="214"/>
      <c r="CJ184" s="214"/>
      <c r="CK184" s="214"/>
      <c r="CL184" s="214"/>
      <c r="CM184" s="214"/>
      <c r="CN184" s="214"/>
      <c r="CO184" s="214"/>
      <c r="CP184" s="214"/>
      <c r="CQ184" s="214"/>
      <c r="CR184" s="214"/>
      <c r="CS184" s="214"/>
      <c r="CT184" s="214"/>
      <c r="CU184" s="214"/>
      <c r="CV184" s="214"/>
      <c r="CW184" s="214"/>
      <c r="CX184" s="214"/>
      <c r="CY184" s="214"/>
      <c r="CZ184" s="214"/>
      <c r="DA184" s="214"/>
      <c r="DB184" s="214"/>
      <c r="DC184" s="214"/>
      <c r="DD184" s="214"/>
      <c r="DE184" s="214"/>
      <c r="DF184" s="214"/>
      <c r="DG184" s="214"/>
      <c r="DH184" s="214"/>
      <c r="DI184" s="214"/>
      <c r="DJ184" s="214"/>
      <c r="DK184" s="214"/>
      <c r="DL184" s="214"/>
      <c r="DM184" s="214"/>
      <c r="DN184" s="214"/>
      <c r="DO184" s="214"/>
      <c r="DP184" s="214"/>
      <c r="DQ184" s="214"/>
      <c r="DR184" s="214"/>
      <c r="DS184" s="214"/>
      <c r="DT184" s="214"/>
      <c r="DU184" s="214"/>
      <c r="DV184" s="214"/>
      <c r="DW184" s="214"/>
      <c r="DX184" s="214"/>
      <c r="DY184" s="214"/>
      <c r="DZ184" s="214"/>
      <c r="EA184" s="214"/>
      <c r="EB184" s="214"/>
      <c r="EC184" s="214"/>
    </row>
    <row r="185" spans="1:133" s="66" customFormat="1" hidden="1" x14ac:dyDescent="0.2">
      <c r="A185" s="210"/>
      <c r="B185" s="209">
        <v>542</v>
      </c>
      <c r="C185" s="62" t="s">
        <v>314</v>
      </c>
      <c r="D185" s="63">
        <v>0</v>
      </c>
      <c r="E185" s="63">
        <v>0</v>
      </c>
      <c r="F185" s="63">
        <f t="shared" si="14"/>
        <v>0</v>
      </c>
      <c r="G185" s="63">
        <v>0</v>
      </c>
      <c r="H185" s="63">
        <v>0</v>
      </c>
      <c r="I185" s="63">
        <f t="shared" si="15"/>
        <v>0</v>
      </c>
      <c r="J185" s="63"/>
      <c r="K185" s="212"/>
      <c r="L185" s="211">
        <f t="shared" si="12"/>
        <v>0</v>
      </c>
      <c r="M185" s="211"/>
      <c r="N185" s="211">
        <f t="shared" si="16"/>
        <v>0</v>
      </c>
      <c r="O185" s="211">
        <f t="shared" si="13"/>
        <v>0</v>
      </c>
      <c r="P185" s="211">
        <f t="shared" si="17"/>
        <v>0</v>
      </c>
      <c r="Q185" s="213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14"/>
      <c r="AD185" s="214"/>
      <c r="AE185" s="214"/>
      <c r="AF185" s="214"/>
      <c r="AG185" s="214"/>
      <c r="AH185" s="214"/>
      <c r="AI185" s="214"/>
      <c r="AJ185" s="214"/>
      <c r="AK185" s="214"/>
      <c r="AL185" s="214"/>
      <c r="AM185" s="214"/>
      <c r="AN185" s="214"/>
      <c r="AO185" s="214"/>
      <c r="AP185" s="214"/>
      <c r="AQ185" s="214"/>
      <c r="AR185" s="214"/>
      <c r="AS185" s="214"/>
      <c r="AT185" s="214"/>
      <c r="AU185" s="214"/>
      <c r="AV185" s="214"/>
      <c r="AW185" s="214"/>
      <c r="AX185" s="214"/>
      <c r="AY185" s="214"/>
      <c r="AZ185" s="214"/>
      <c r="BA185" s="214"/>
      <c r="BB185" s="214"/>
      <c r="BC185" s="214"/>
      <c r="BD185" s="214"/>
      <c r="BE185" s="214"/>
      <c r="BF185" s="214"/>
      <c r="BG185" s="214"/>
      <c r="BH185" s="214"/>
      <c r="BI185" s="214"/>
      <c r="BJ185" s="214"/>
      <c r="BK185" s="214"/>
      <c r="BL185" s="214"/>
      <c r="BM185" s="214"/>
      <c r="BN185" s="214"/>
      <c r="BO185" s="214"/>
      <c r="BP185" s="214"/>
      <c r="BQ185" s="214"/>
      <c r="BR185" s="214"/>
      <c r="BS185" s="214"/>
      <c r="BT185" s="214"/>
      <c r="BU185" s="214"/>
      <c r="BV185" s="214"/>
      <c r="BW185" s="214"/>
      <c r="BX185" s="214"/>
      <c r="BY185" s="214"/>
      <c r="BZ185" s="214"/>
      <c r="CA185" s="214"/>
      <c r="CB185" s="214"/>
      <c r="CC185" s="214"/>
      <c r="CD185" s="214"/>
      <c r="CE185" s="214"/>
      <c r="CF185" s="214"/>
      <c r="CG185" s="214"/>
      <c r="CH185" s="214"/>
      <c r="CI185" s="214"/>
      <c r="CJ185" s="214"/>
      <c r="CK185" s="214"/>
      <c r="CL185" s="214"/>
      <c r="CM185" s="214"/>
      <c r="CN185" s="214"/>
      <c r="CO185" s="214"/>
      <c r="CP185" s="214"/>
      <c r="CQ185" s="214"/>
      <c r="CR185" s="214"/>
      <c r="CS185" s="214"/>
      <c r="CT185" s="214"/>
      <c r="CU185" s="214"/>
      <c r="CV185" s="214"/>
      <c r="CW185" s="214"/>
      <c r="CX185" s="214"/>
      <c r="CY185" s="214"/>
      <c r="CZ185" s="214"/>
      <c r="DA185" s="214"/>
      <c r="DB185" s="214"/>
      <c r="DC185" s="214"/>
      <c r="DD185" s="214"/>
      <c r="DE185" s="214"/>
      <c r="DF185" s="214"/>
      <c r="DG185" s="214"/>
      <c r="DH185" s="214"/>
      <c r="DI185" s="214"/>
      <c r="DJ185" s="214"/>
      <c r="DK185" s="214"/>
      <c r="DL185" s="214"/>
      <c r="DM185" s="214"/>
      <c r="DN185" s="214"/>
      <c r="DO185" s="214"/>
      <c r="DP185" s="214"/>
      <c r="DQ185" s="214"/>
      <c r="DR185" s="214"/>
      <c r="DS185" s="214"/>
      <c r="DT185" s="214"/>
      <c r="DU185" s="214"/>
      <c r="DV185" s="214"/>
      <c r="DW185" s="214"/>
      <c r="DX185" s="214"/>
      <c r="DY185" s="214"/>
      <c r="DZ185" s="214"/>
      <c r="EA185" s="214"/>
      <c r="EB185" s="214"/>
      <c r="EC185" s="214"/>
    </row>
    <row r="186" spans="1:133" s="66" customFormat="1" hidden="1" x14ac:dyDescent="0.2">
      <c r="A186" s="210"/>
      <c r="B186" s="209">
        <v>543</v>
      </c>
      <c r="C186" s="62" t="s">
        <v>315</v>
      </c>
      <c r="D186" s="63">
        <v>0</v>
      </c>
      <c r="E186" s="63">
        <v>0</v>
      </c>
      <c r="F186" s="63">
        <f t="shared" si="14"/>
        <v>0</v>
      </c>
      <c r="G186" s="63">
        <v>0</v>
      </c>
      <c r="H186" s="63">
        <v>0</v>
      </c>
      <c r="I186" s="63">
        <f t="shared" si="15"/>
        <v>0</v>
      </c>
      <c r="J186" s="63"/>
      <c r="K186" s="212"/>
      <c r="L186" s="211">
        <f t="shared" si="12"/>
        <v>0</v>
      </c>
      <c r="M186" s="211"/>
      <c r="N186" s="211">
        <f t="shared" si="16"/>
        <v>0</v>
      </c>
      <c r="O186" s="211">
        <f t="shared" si="13"/>
        <v>0</v>
      </c>
      <c r="P186" s="211">
        <f t="shared" si="17"/>
        <v>0</v>
      </c>
      <c r="Q186" s="213"/>
      <c r="R186" s="214"/>
      <c r="S186" s="214"/>
      <c r="T186" s="214"/>
      <c r="U186" s="214"/>
      <c r="V186" s="214"/>
      <c r="W186" s="214"/>
      <c r="X186" s="214"/>
      <c r="Y186" s="214"/>
      <c r="Z186" s="214"/>
      <c r="AA186" s="214"/>
      <c r="AB186" s="214"/>
      <c r="AC186" s="214"/>
      <c r="AD186" s="214"/>
      <c r="AE186" s="214"/>
      <c r="AF186" s="214"/>
      <c r="AG186" s="214"/>
      <c r="AH186" s="214"/>
      <c r="AI186" s="214"/>
      <c r="AJ186" s="214"/>
      <c r="AK186" s="214"/>
      <c r="AL186" s="214"/>
      <c r="AM186" s="214"/>
      <c r="AN186" s="214"/>
      <c r="AO186" s="214"/>
      <c r="AP186" s="214"/>
      <c r="AQ186" s="214"/>
      <c r="AR186" s="214"/>
      <c r="AS186" s="214"/>
      <c r="AT186" s="214"/>
      <c r="AU186" s="214"/>
      <c r="AV186" s="214"/>
      <c r="AW186" s="214"/>
      <c r="AX186" s="214"/>
      <c r="AY186" s="214"/>
      <c r="AZ186" s="214"/>
      <c r="BA186" s="214"/>
      <c r="BB186" s="214"/>
      <c r="BC186" s="214"/>
      <c r="BD186" s="214"/>
      <c r="BE186" s="214"/>
      <c r="BF186" s="214"/>
      <c r="BG186" s="214"/>
      <c r="BH186" s="214"/>
      <c r="BI186" s="214"/>
      <c r="BJ186" s="214"/>
      <c r="BK186" s="214"/>
      <c r="BL186" s="214"/>
      <c r="BM186" s="214"/>
      <c r="BN186" s="214"/>
      <c r="BO186" s="214"/>
      <c r="BP186" s="214"/>
      <c r="BQ186" s="214"/>
      <c r="BR186" s="214"/>
      <c r="BS186" s="214"/>
      <c r="BT186" s="214"/>
      <c r="BU186" s="214"/>
      <c r="BV186" s="214"/>
      <c r="BW186" s="214"/>
      <c r="BX186" s="214"/>
      <c r="BY186" s="214"/>
      <c r="BZ186" s="214"/>
      <c r="CA186" s="214"/>
      <c r="CB186" s="214"/>
      <c r="CC186" s="214"/>
      <c r="CD186" s="214"/>
      <c r="CE186" s="214"/>
      <c r="CF186" s="214"/>
      <c r="CG186" s="214"/>
      <c r="CH186" s="214"/>
      <c r="CI186" s="214"/>
      <c r="CJ186" s="214"/>
      <c r="CK186" s="214"/>
      <c r="CL186" s="214"/>
      <c r="CM186" s="214"/>
      <c r="CN186" s="214"/>
      <c r="CO186" s="214"/>
      <c r="CP186" s="214"/>
      <c r="CQ186" s="214"/>
      <c r="CR186" s="214"/>
      <c r="CS186" s="214"/>
      <c r="CT186" s="214"/>
      <c r="CU186" s="214"/>
      <c r="CV186" s="214"/>
      <c r="CW186" s="214"/>
      <c r="CX186" s="214"/>
      <c r="CY186" s="214"/>
      <c r="CZ186" s="214"/>
      <c r="DA186" s="214"/>
      <c r="DB186" s="214"/>
      <c r="DC186" s="214"/>
      <c r="DD186" s="214"/>
      <c r="DE186" s="214"/>
      <c r="DF186" s="214"/>
      <c r="DG186" s="214"/>
      <c r="DH186" s="214"/>
      <c r="DI186" s="214"/>
      <c r="DJ186" s="214"/>
      <c r="DK186" s="214"/>
      <c r="DL186" s="214"/>
      <c r="DM186" s="214"/>
      <c r="DN186" s="214"/>
      <c r="DO186" s="214"/>
      <c r="DP186" s="214"/>
      <c r="DQ186" s="214"/>
      <c r="DR186" s="214"/>
      <c r="DS186" s="214"/>
      <c r="DT186" s="214"/>
      <c r="DU186" s="214"/>
      <c r="DV186" s="214"/>
      <c r="DW186" s="214"/>
      <c r="DX186" s="214"/>
      <c r="DY186" s="214"/>
      <c r="DZ186" s="214"/>
      <c r="EA186" s="214"/>
      <c r="EB186" s="214"/>
      <c r="EC186" s="214"/>
    </row>
    <row r="187" spans="1:133" s="66" customFormat="1" hidden="1" x14ac:dyDescent="0.2">
      <c r="A187" s="210"/>
      <c r="B187" s="209">
        <v>544</v>
      </c>
      <c r="C187" s="62" t="s">
        <v>316</v>
      </c>
      <c r="D187" s="63">
        <v>0</v>
      </c>
      <c r="E187" s="63">
        <v>0</v>
      </c>
      <c r="F187" s="63">
        <f t="shared" si="14"/>
        <v>0</v>
      </c>
      <c r="G187" s="63">
        <v>0</v>
      </c>
      <c r="H187" s="63">
        <v>0</v>
      </c>
      <c r="I187" s="63">
        <f t="shared" si="15"/>
        <v>0</v>
      </c>
      <c r="J187" s="63"/>
      <c r="K187" s="212"/>
      <c r="L187" s="211">
        <f t="shared" si="12"/>
        <v>0</v>
      </c>
      <c r="M187" s="211"/>
      <c r="N187" s="211">
        <f t="shared" si="16"/>
        <v>0</v>
      </c>
      <c r="O187" s="211">
        <f t="shared" si="13"/>
        <v>0</v>
      </c>
      <c r="P187" s="211">
        <f t="shared" si="17"/>
        <v>0</v>
      </c>
      <c r="Q187" s="213"/>
      <c r="R187" s="214"/>
      <c r="S187" s="214"/>
      <c r="T187" s="214"/>
      <c r="U187" s="214"/>
      <c r="V187" s="214"/>
      <c r="W187" s="214"/>
      <c r="X187" s="214"/>
      <c r="Y187" s="214"/>
      <c r="Z187" s="214"/>
      <c r="AA187" s="214"/>
      <c r="AB187" s="214"/>
      <c r="AC187" s="214"/>
      <c r="AD187" s="214"/>
      <c r="AE187" s="214"/>
      <c r="AF187" s="214"/>
      <c r="AG187" s="214"/>
      <c r="AH187" s="214"/>
      <c r="AI187" s="214"/>
      <c r="AJ187" s="214"/>
      <c r="AK187" s="214"/>
      <c r="AL187" s="214"/>
      <c r="AM187" s="214"/>
      <c r="AN187" s="214"/>
      <c r="AO187" s="214"/>
      <c r="AP187" s="214"/>
      <c r="AQ187" s="214"/>
      <c r="AR187" s="214"/>
      <c r="AS187" s="214"/>
      <c r="AT187" s="214"/>
      <c r="AU187" s="214"/>
      <c r="AV187" s="214"/>
      <c r="AW187" s="214"/>
      <c r="AX187" s="214"/>
      <c r="AY187" s="214"/>
      <c r="AZ187" s="214"/>
      <c r="BA187" s="214"/>
      <c r="BB187" s="214"/>
      <c r="BC187" s="214"/>
      <c r="BD187" s="214"/>
      <c r="BE187" s="214"/>
      <c r="BF187" s="214"/>
      <c r="BG187" s="214"/>
      <c r="BH187" s="214"/>
      <c r="BI187" s="214"/>
      <c r="BJ187" s="214"/>
      <c r="BK187" s="214"/>
      <c r="BL187" s="214"/>
      <c r="BM187" s="214"/>
      <c r="BN187" s="214"/>
      <c r="BO187" s="214"/>
      <c r="BP187" s="214"/>
      <c r="BQ187" s="214"/>
      <c r="BR187" s="214"/>
      <c r="BS187" s="214"/>
      <c r="BT187" s="214"/>
      <c r="BU187" s="214"/>
      <c r="BV187" s="214"/>
      <c r="BW187" s="214"/>
      <c r="BX187" s="214"/>
      <c r="BY187" s="214"/>
      <c r="BZ187" s="214"/>
      <c r="CA187" s="214"/>
      <c r="CB187" s="214"/>
      <c r="CC187" s="214"/>
      <c r="CD187" s="214"/>
      <c r="CE187" s="214"/>
      <c r="CF187" s="214"/>
      <c r="CG187" s="214"/>
      <c r="CH187" s="214"/>
      <c r="CI187" s="214"/>
      <c r="CJ187" s="214"/>
      <c r="CK187" s="214"/>
      <c r="CL187" s="214"/>
      <c r="CM187" s="214"/>
      <c r="CN187" s="214"/>
      <c r="CO187" s="214"/>
      <c r="CP187" s="214"/>
      <c r="CQ187" s="214"/>
      <c r="CR187" s="214"/>
      <c r="CS187" s="214"/>
      <c r="CT187" s="214"/>
      <c r="CU187" s="214"/>
      <c r="CV187" s="214"/>
      <c r="CW187" s="214"/>
      <c r="CX187" s="214"/>
      <c r="CY187" s="214"/>
      <c r="CZ187" s="214"/>
      <c r="DA187" s="214"/>
      <c r="DB187" s="214"/>
      <c r="DC187" s="214"/>
      <c r="DD187" s="214"/>
      <c r="DE187" s="214"/>
      <c r="DF187" s="214"/>
      <c r="DG187" s="214"/>
      <c r="DH187" s="214"/>
      <c r="DI187" s="214"/>
      <c r="DJ187" s="214"/>
      <c r="DK187" s="214"/>
      <c r="DL187" s="214"/>
      <c r="DM187" s="214"/>
      <c r="DN187" s="214"/>
      <c r="DO187" s="214"/>
      <c r="DP187" s="214"/>
      <c r="DQ187" s="214"/>
      <c r="DR187" s="214"/>
      <c r="DS187" s="214"/>
      <c r="DT187" s="214"/>
      <c r="DU187" s="214"/>
      <c r="DV187" s="214"/>
      <c r="DW187" s="214"/>
      <c r="DX187" s="214"/>
      <c r="DY187" s="214"/>
      <c r="DZ187" s="214"/>
      <c r="EA187" s="214"/>
      <c r="EB187" s="214"/>
      <c r="EC187" s="214"/>
    </row>
    <row r="188" spans="1:133" s="66" customFormat="1" hidden="1" x14ac:dyDescent="0.2">
      <c r="A188" s="210"/>
      <c r="B188" s="209">
        <v>545</v>
      </c>
      <c r="C188" s="62" t="s">
        <v>317</v>
      </c>
      <c r="D188" s="63">
        <v>0</v>
      </c>
      <c r="E188" s="63">
        <v>0</v>
      </c>
      <c r="F188" s="63">
        <f t="shared" si="14"/>
        <v>0</v>
      </c>
      <c r="G188" s="63">
        <v>0</v>
      </c>
      <c r="H188" s="63">
        <v>0</v>
      </c>
      <c r="I188" s="63">
        <f t="shared" si="15"/>
        <v>0</v>
      </c>
      <c r="J188" s="63"/>
      <c r="K188" s="212"/>
      <c r="L188" s="211">
        <f t="shared" si="12"/>
        <v>0</v>
      </c>
      <c r="M188" s="211"/>
      <c r="N188" s="211">
        <f t="shared" si="16"/>
        <v>0</v>
      </c>
      <c r="O188" s="211">
        <f t="shared" si="13"/>
        <v>0</v>
      </c>
      <c r="P188" s="211">
        <f t="shared" si="17"/>
        <v>0</v>
      </c>
      <c r="Q188" s="213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14"/>
      <c r="AD188" s="214"/>
      <c r="AE188" s="214"/>
      <c r="AF188" s="214"/>
      <c r="AG188" s="214"/>
      <c r="AH188" s="214"/>
      <c r="AI188" s="214"/>
      <c r="AJ188" s="214"/>
      <c r="AK188" s="214"/>
      <c r="AL188" s="214"/>
      <c r="AM188" s="214"/>
      <c r="AN188" s="214"/>
      <c r="AO188" s="214"/>
      <c r="AP188" s="214"/>
      <c r="AQ188" s="214"/>
      <c r="AR188" s="214"/>
      <c r="AS188" s="214"/>
      <c r="AT188" s="214"/>
      <c r="AU188" s="214"/>
      <c r="AV188" s="214"/>
      <c r="AW188" s="214"/>
      <c r="AX188" s="214"/>
      <c r="AY188" s="214"/>
      <c r="AZ188" s="214"/>
      <c r="BA188" s="214"/>
      <c r="BB188" s="214"/>
      <c r="BC188" s="214"/>
      <c r="BD188" s="214"/>
      <c r="BE188" s="214"/>
      <c r="BF188" s="214"/>
      <c r="BG188" s="214"/>
      <c r="BH188" s="214"/>
      <c r="BI188" s="214"/>
      <c r="BJ188" s="214"/>
      <c r="BK188" s="214"/>
      <c r="BL188" s="214"/>
      <c r="BM188" s="214"/>
      <c r="BN188" s="214"/>
      <c r="BO188" s="214"/>
      <c r="BP188" s="214"/>
      <c r="BQ188" s="214"/>
      <c r="BR188" s="214"/>
      <c r="BS188" s="214"/>
      <c r="BT188" s="214"/>
      <c r="BU188" s="214"/>
      <c r="BV188" s="214"/>
      <c r="BW188" s="214"/>
      <c r="BX188" s="214"/>
      <c r="BY188" s="214"/>
      <c r="BZ188" s="214"/>
      <c r="CA188" s="214"/>
      <c r="CB188" s="214"/>
      <c r="CC188" s="214"/>
      <c r="CD188" s="214"/>
      <c r="CE188" s="214"/>
      <c r="CF188" s="214"/>
      <c r="CG188" s="214"/>
      <c r="CH188" s="214"/>
      <c r="CI188" s="214"/>
      <c r="CJ188" s="214"/>
      <c r="CK188" s="214"/>
      <c r="CL188" s="214"/>
      <c r="CM188" s="214"/>
      <c r="CN188" s="214"/>
      <c r="CO188" s="214"/>
      <c r="CP188" s="214"/>
      <c r="CQ188" s="214"/>
      <c r="CR188" s="214"/>
      <c r="CS188" s="214"/>
      <c r="CT188" s="214"/>
      <c r="CU188" s="214"/>
      <c r="CV188" s="214"/>
      <c r="CW188" s="214"/>
      <c r="CX188" s="214"/>
      <c r="CY188" s="214"/>
      <c r="CZ188" s="214"/>
      <c r="DA188" s="214"/>
      <c r="DB188" s="214"/>
      <c r="DC188" s="214"/>
      <c r="DD188" s="214"/>
      <c r="DE188" s="214"/>
      <c r="DF188" s="214"/>
      <c r="DG188" s="214"/>
      <c r="DH188" s="214"/>
      <c r="DI188" s="214"/>
      <c r="DJ188" s="214"/>
      <c r="DK188" s="214"/>
      <c r="DL188" s="214"/>
      <c r="DM188" s="214"/>
      <c r="DN188" s="214"/>
      <c r="DO188" s="214"/>
      <c r="DP188" s="214"/>
      <c r="DQ188" s="214"/>
      <c r="DR188" s="214"/>
      <c r="DS188" s="214"/>
      <c r="DT188" s="214"/>
      <c r="DU188" s="214"/>
      <c r="DV188" s="214"/>
      <c r="DW188" s="214"/>
      <c r="DX188" s="214"/>
      <c r="DY188" s="214"/>
      <c r="DZ188" s="214"/>
      <c r="EA188" s="214"/>
      <c r="EB188" s="214"/>
      <c r="EC188" s="214"/>
    </row>
    <row r="189" spans="1:133" s="66" customFormat="1" hidden="1" x14ac:dyDescent="0.2">
      <c r="A189" s="210"/>
      <c r="B189" s="209">
        <v>546</v>
      </c>
      <c r="C189" s="62" t="s">
        <v>318</v>
      </c>
      <c r="D189" s="63">
        <v>0</v>
      </c>
      <c r="E189" s="63">
        <v>0</v>
      </c>
      <c r="F189" s="63">
        <f t="shared" si="14"/>
        <v>0</v>
      </c>
      <c r="G189" s="63">
        <v>0</v>
      </c>
      <c r="H189" s="63">
        <v>0</v>
      </c>
      <c r="I189" s="63">
        <f t="shared" si="15"/>
        <v>0</v>
      </c>
      <c r="J189" s="63"/>
      <c r="K189" s="212"/>
      <c r="L189" s="211">
        <f t="shared" si="12"/>
        <v>0</v>
      </c>
      <c r="M189" s="211"/>
      <c r="N189" s="211">
        <f t="shared" si="16"/>
        <v>0</v>
      </c>
      <c r="O189" s="211">
        <f t="shared" si="13"/>
        <v>0</v>
      </c>
      <c r="P189" s="211">
        <f t="shared" si="17"/>
        <v>0</v>
      </c>
      <c r="Q189" s="213"/>
      <c r="R189" s="214"/>
      <c r="S189" s="214"/>
      <c r="T189" s="214"/>
      <c r="U189" s="214"/>
      <c r="V189" s="214"/>
      <c r="W189" s="214"/>
      <c r="X189" s="214"/>
      <c r="Y189" s="214"/>
      <c r="Z189" s="214"/>
      <c r="AA189" s="214"/>
      <c r="AB189" s="214"/>
      <c r="AC189" s="214"/>
      <c r="AD189" s="214"/>
      <c r="AE189" s="214"/>
      <c r="AF189" s="214"/>
      <c r="AG189" s="214"/>
      <c r="AH189" s="214"/>
      <c r="AI189" s="214"/>
      <c r="AJ189" s="214"/>
      <c r="AK189" s="214"/>
      <c r="AL189" s="214"/>
      <c r="AM189" s="214"/>
      <c r="AN189" s="214"/>
      <c r="AO189" s="214"/>
      <c r="AP189" s="214"/>
      <c r="AQ189" s="214"/>
      <c r="AR189" s="214"/>
      <c r="AS189" s="214"/>
      <c r="AT189" s="214"/>
      <c r="AU189" s="214"/>
      <c r="AV189" s="214"/>
      <c r="AW189" s="214"/>
      <c r="AX189" s="214"/>
      <c r="AY189" s="214"/>
      <c r="AZ189" s="214"/>
      <c r="BA189" s="214"/>
      <c r="BB189" s="214"/>
      <c r="BC189" s="214"/>
      <c r="BD189" s="214"/>
      <c r="BE189" s="214"/>
      <c r="BF189" s="214"/>
      <c r="BG189" s="214"/>
      <c r="BH189" s="214"/>
      <c r="BI189" s="214"/>
      <c r="BJ189" s="214"/>
      <c r="BK189" s="214"/>
      <c r="BL189" s="214"/>
      <c r="BM189" s="214"/>
      <c r="BN189" s="214"/>
      <c r="BO189" s="214"/>
      <c r="BP189" s="214"/>
      <c r="BQ189" s="214"/>
      <c r="BR189" s="214"/>
      <c r="BS189" s="214"/>
      <c r="BT189" s="214"/>
      <c r="BU189" s="214"/>
      <c r="BV189" s="214"/>
      <c r="BW189" s="214"/>
      <c r="BX189" s="214"/>
      <c r="BY189" s="214"/>
      <c r="BZ189" s="214"/>
      <c r="CA189" s="214"/>
      <c r="CB189" s="214"/>
      <c r="CC189" s="214"/>
      <c r="CD189" s="214"/>
      <c r="CE189" s="214"/>
      <c r="CF189" s="214"/>
      <c r="CG189" s="214"/>
      <c r="CH189" s="214"/>
      <c r="CI189" s="214"/>
      <c r="CJ189" s="214"/>
      <c r="CK189" s="214"/>
      <c r="CL189" s="214"/>
      <c r="CM189" s="214"/>
      <c r="CN189" s="214"/>
      <c r="CO189" s="214"/>
      <c r="CP189" s="214"/>
      <c r="CQ189" s="214"/>
      <c r="CR189" s="214"/>
      <c r="CS189" s="214"/>
      <c r="CT189" s="214"/>
      <c r="CU189" s="214"/>
      <c r="CV189" s="214"/>
      <c r="CW189" s="214"/>
      <c r="CX189" s="214"/>
      <c r="CY189" s="214"/>
      <c r="CZ189" s="214"/>
      <c r="DA189" s="214"/>
      <c r="DB189" s="214"/>
      <c r="DC189" s="214"/>
      <c r="DD189" s="214"/>
      <c r="DE189" s="214"/>
      <c r="DF189" s="214"/>
      <c r="DG189" s="214"/>
      <c r="DH189" s="214"/>
      <c r="DI189" s="214"/>
      <c r="DJ189" s="214"/>
      <c r="DK189" s="214"/>
      <c r="DL189" s="214"/>
      <c r="DM189" s="214"/>
      <c r="DN189" s="214"/>
      <c r="DO189" s="214"/>
      <c r="DP189" s="214"/>
      <c r="DQ189" s="214"/>
      <c r="DR189" s="214"/>
      <c r="DS189" s="214"/>
      <c r="DT189" s="214"/>
      <c r="DU189" s="214"/>
      <c r="DV189" s="214"/>
      <c r="DW189" s="214"/>
      <c r="DX189" s="214"/>
      <c r="DY189" s="214"/>
      <c r="DZ189" s="214"/>
      <c r="EA189" s="214"/>
      <c r="EB189" s="214"/>
      <c r="EC189" s="214"/>
    </row>
    <row r="190" spans="1:133" s="66" customFormat="1" hidden="1" x14ac:dyDescent="0.2">
      <c r="A190" s="210"/>
      <c r="B190" s="209">
        <v>547</v>
      </c>
      <c r="C190" s="62" t="s">
        <v>319</v>
      </c>
      <c r="D190" s="63">
        <v>0</v>
      </c>
      <c r="E190" s="63">
        <v>0</v>
      </c>
      <c r="F190" s="63">
        <f t="shared" si="14"/>
        <v>0</v>
      </c>
      <c r="G190" s="63">
        <v>0</v>
      </c>
      <c r="H190" s="63">
        <v>0</v>
      </c>
      <c r="I190" s="63">
        <f t="shared" si="15"/>
        <v>0</v>
      </c>
      <c r="J190" s="63"/>
      <c r="K190" s="212"/>
      <c r="L190" s="211">
        <f t="shared" si="12"/>
        <v>0</v>
      </c>
      <c r="M190" s="211"/>
      <c r="N190" s="211">
        <f t="shared" si="16"/>
        <v>0</v>
      </c>
      <c r="O190" s="211">
        <f t="shared" si="13"/>
        <v>0</v>
      </c>
      <c r="P190" s="211">
        <f t="shared" si="17"/>
        <v>0</v>
      </c>
      <c r="Q190" s="213"/>
      <c r="R190" s="214"/>
      <c r="S190" s="214"/>
      <c r="T190" s="214"/>
      <c r="U190" s="214"/>
      <c r="V190" s="214"/>
      <c r="W190" s="214"/>
      <c r="X190" s="214"/>
      <c r="Y190" s="214"/>
      <c r="Z190" s="214"/>
      <c r="AA190" s="214"/>
      <c r="AB190" s="214"/>
      <c r="AC190" s="214"/>
      <c r="AD190" s="214"/>
      <c r="AE190" s="214"/>
      <c r="AF190" s="214"/>
      <c r="AG190" s="214"/>
      <c r="AH190" s="214"/>
      <c r="AI190" s="214"/>
      <c r="AJ190" s="214"/>
      <c r="AK190" s="214"/>
      <c r="AL190" s="214"/>
      <c r="AM190" s="214"/>
      <c r="AN190" s="214"/>
      <c r="AO190" s="214"/>
      <c r="AP190" s="214"/>
      <c r="AQ190" s="214"/>
      <c r="AR190" s="214"/>
      <c r="AS190" s="214"/>
      <c r="AT190" s="214"/>
      <c r="AU190" s="214"/>
      <c r="AV190" s="214"/>
      <c r="AW190" s="214"/>
      <c r="AX190" s="214"/>
      <c r="AY190" s="214"/>
      <c r="AZ190" s="214"/>
      <c r="BA190" s="214"/>
      <c r="BB190" s="214"/>
      <c r="BC190" s="214"/>
      <c r="BD190" s="214"/>
      <c r="BE190" s="214"/>
      <c r="BF190" s="214"/>
      <c r="BG190" s="214"/>
      <c r="BH190" s="214"/>
      <c r="BI190" s="214"/>
      <c r="BJ190" s="214"/>
      <c r="BK190" s="214"/>
      <c r="BL190" s="214"/>
      <c r="BM190" s="214"/>
      <c r="BN190" s="214"/>
      <c r="BO190" s="214"/>
      <c r="BP190" s="214"/>
      <c r="BQ190" s="214"/>
      <c r="BR190" s="214"/>
      <c r="BS190" s="214"/>
      <c r="BT190" s="214"/>
      <c r="BU190" s="214"/>
      <c r="BV190" s="214"/>
      <c r="BW190" s="214"/>
      <c r="BX190" s="214"/>
      <c r="BY190" s="214"/>
      <c r="BZ190" s="214"/>
      <c r="CA190" s="214"/>
      <c r="CB190" s="214"/>
      <c r="CC190" s="214"/>
      <c r="CD190" s="214"/>
      <c r="CE190" s="214"/>
      <c r="CF190" s="214"/>
      <c r="CG190" s="214"/>
      <c r="CH190" s="214"/>
      <c r="CI190" s="214"/>
      <c r="CJ190" s="214"/>
      <c r="CK190" s="214"/>
      <c r="CL190" s="214"/>
      <c r="CM190" s="214"/>
      <c r="CN190" s="214"/>
      <c r="CO190" s="214"/>
      <c r="CP190" s="214"/>
      <c r="CQ190" s="214"/>
      <c r="CR190" s="214"/>
      <c r="CS190" s="214"/>
      <c r="CT190" s="214"/>
      <c r="CU190" s="214"/>
      <c r="CV190" s="214"/>
      <c r="CW190" s="214"/>
      <c r="CX190" s="214"/>
      <c r="CY190" s="214"/>
      <c r="CZ190" s="214"/>
      <c r="DA190" s="214"/>
      <c r="DB190" s="214"/>
      <c r="DC190" s="214"/>
      <c r="DD190" s="214"/>
      <c r="DE190" s="214"/>
      <c r="DF190" s="214"/>
      <c r="DG190" s="214"/>
      <c r="DH190" s="214"/>
      <c r="DI190" s="214"/>
      <c r="DJ190" s="214"/>
      <c r="DK190" s="214"/>
      <c r="DL190" s="214"/>
      <c r="DM190" s="214"/>
      <c r="DN190" s="214"/>
      <c r="DO190" s="214"/>
      <c r="DP190" s="214"/>
      <c r="DQ190" s="214"/>
      <c r="DR190" s="214"/>
      <c r="DS190" s="214"/>
      <c r="DT190" s="214"/>
      <c r="DU190" s="214"/>
      <c r="DV190" s="214"/>
      <c r="DW190" s="214"/>
      <c r="DX190" s="214"/>
      <c r="DY190" s="214"/>
      <c r="DZ190" s="214"/>
      <c r="EA190" s="214"/>
      <c r="EB190" s="214"/>
      <c r="EC190" s="214"/>
    </row>
    <row r="191" spans="1:133" s="66" customFormat="1" hidden="1" x14ac:dyDescent="0.2">
      <c r="A191" s="210"/>
      <c r="B191" s="209">
        <v>548</v>
      </c>
      <c r="C191" s="62" t="s">
        <v>320</v>
      </c>
      <c r="D191" s="63">
        <v>0</v>
      </c>
      <c r="E191" s="63">
        <v>0</v>
      </c>
      <c r="F191" s="63">
        <f t="shared" si="14"/>
        <v>0</v>
      </c>
      <c r="G191" s="63">
        <v>0</v>
      </c>
      <c r="H191" s="63">
        <v>0</v>
      </c>
      <c r="I191" s="63">
        <f t="shared" si="15"/>
        <v>0</v>
      </c>
      <c r="J191" s="63"/>
      <c r="K191" s="212"/>
      <c r="L191" s="211">
        <f t="shared" si="12"/>
        <v>0</v>
      </c>
      <c r="M191" s="211"/>
      <c r="N191" s="211">
        <f t="shared" si="16"/>
        <v>0</v>
      </c>
      <c r="O191" s="211">
        <f t="shared" si="13"/>
        <v>0</v>
      </c>
      <c r="P191" s="211">
        <f t="shared" si="17"/>
        <v>0</v>
      </c>
      <c r="Q191" s="213"/>
      <c r="R191" s="214"/>
      <c r="S191" s="214"/>
      <c r="T191" s="214"/>
      <c r="U191" s="214"/>
      <c r="V191" s="214"/>
      <c r="W191" s="214"/>
      <c r="X191" s="214"/>
      <c r="Y191" s="214"/>
      <c r="Z191" s="214"/>
      <c r="AA191" s="214"/>
      <c r="AB191" s="214"/>
      <c r="AC191" s="214"/>
      <c r="AD191" s="214"/>
      <c r="AE191" s="214"/>
      <c r="AF191" s="214"/>
      <c r="AG191" s="214"/>
      <c r="AH191" s="214"/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  <c r="BI191" s="214"/>
      <c r="BJ191" s="214"/>
      <c r="BK191" s="214"/>
      <c r="BL191" s="214"/>
      <c r="BM191" s="214"/>
      <c r="BN191" s="214"/>
      <c r="BO191" s="214"/>
      <c r="BP191" s="214"/>
      <c r="BQ191" s="214"/>
      <c r="BR191" s="214"/>
      <c r="BS191" s="214"/>
      <c r="BT191" s="214"/>
      <c r="BU191" s="214"/>
      <c r="BV191" s="214"/>
      <c r="BW191" s="214"/>
      <c r="BX191" s="214"/>
      <c r="BY191" s="214"/>
      <c r="BZ191" s="214"/>
      <c r="CA191" s="214"/>
      <c r="CB191" s="214"/>
      <c r="CC191" s="214"/>
      <c r="CD191" s="214"/>
      <c r="CE191" s="214"/>
      <c r="CF191" s="214"/>
      <c r="CG191" s="214"/>
      <c r="CH191" s="214"/>
      <c r="CI191" s="214"/>
      <c r="CJ191" s="214"/>
      <c r="CK191" s="214"/>
      <c r="CL191" s="214"/>
      <c r="CM191" s="214"/>
      <c r="CN191" s="214"/>
      <c r="CO191" s="214"/>
      <c r="CP191" s="214"/>
      <c r="CQ191" s="214"/>
      <c r="CR191" s="214"/>
      <c r="CS191" s="214"/>
      <c r="CT191" s="214"/>
      <c r="CU191" s="214"/>
      <c r="CV191" s="214"/>
      <c r="CW191" s="214"/>
      <c r="CX191" s="214"/>
      <c r="CY191" s="214"/>
      <c r="CZ191" s="214"/>
      <c r="DA191" s="214"/>
      <c r="DB191" s="214"/>
      <c r="DC191" s="214"/>
      <c r="DD191" s="214"/>
      <c r="DE191" s="214"/>
      <c r="DF191" s="214"/>
      <c r="DG191" s="214"/>
      <c r="DH191" s="214"/>
      <c r="DI191" s="214"/>
      <c r="DJ191" s="214"/>
      <c r="DK191" s="214"/>
      <c r="DL191" s="214"/>
      <c r="DM191" s="214"/>
      <c r="DN191" s="214"/>
      <c r="DO191" s="214"/>
      <c r="DP191" s="214"/>
      <c r="DQ191" s="214"/>
      <c r="DR191" s="214"/>
      <c r="DS191" s="214"/>
      <c r="DT191" s="214"/>
      <c r="DU191" s="214"/>
      <c r="DV191" s="214"/>
      <c r="DW191" s="214"/>
      <c r="DX191" s="214"/>
      <c r="DY191" s="214"/>
      <c r="DZ191" s="214"/>
      <c r="EA191" s="214"/>
      <c r="EB191" s="214"/>
      <c r="EC191" s="214"/>
    </row>
    <row r="192" spans="1:133" s="66" customFormat="1" hidden="1" x14ac:dyDescent="0.2">
      <c r="A192" s="210"/>
      <c r="B192" s="209">
        <v>549</v>
      </c>
      <c r="C192" s="62" t="s">
        <v>321</v>
      </c>
      <c r="D192" s="63">
        <v>0</v>
      </c>
      <c r="E192" s="63">
        <v>0</v>
      </c>
      <c r="F192" s="63">
        <f t="shared" si="14"/>
        <v>0</v>
      </c>
      <c r="G192" s="63">
        <v>0</v>
      </c>
      <c r="H192" s="63">
        <v>0</v>
      </c>
      <c r="I192" s="63">
        <f t="shared" si="15"/>
        <v>0</v>
      </c>
      <c r="J192" s="63"/>
      <c r="K192" s="212"/>
      <c r="L192" s="211">
        <f t="shared" si="12"/>
        <v>0</v>
      </c>
      <c r="M192" s="211"/>
      <c r="N192" s="211">
        <f t="shared" si="16"/>
        <v>0</v>
      </c>
      <c r="O192" s="211">
        <f t="shared" si="13"/>
        <v>0</v>
      </c>
      <c r="P192" s="211">
        <f t="shared" si="17"/>
        <v>0</v>
      </c>
      <c r="Q192" s="213"/>
      <c r="R192" s="214"/>
      <c r="S192" s="214"/>
      <c r="T192" s="214"/>
      <c r="U192" s="214"/>
      <c r="V192" s="214"/>
      <c r="W192" s="214"/>
      <c r="X192" s="214"/>
      <c r="Y192" s="214"/>
      <c r="Z192" s="214"/>
      <c r="AA192" s="214"/>
      <c r="AB192" s="214"/>
      <c r="AC192" s="214"/>
      <c r="AD192" s="214"/>
      <c r="AE192" s="214"/>
      <c r="AF192" s="214"/>
      <c r="AG192" s="214"/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  <c r="BI192" s="214"/>
      <c r="BJ192" s="214"/>
      <c r="BK192" s="214"/>
      <c r="BL192" s="214"/>
      <c r="BM192" s="214"/>
      <c r="BN192" s="214"/>
      <c r="BO192" s="214"/>
      <c r="BP192" s="214"/>
      <c r="BQ192" s="214"/>
      <c r="BR192" s="214"/>
      <c r="BS192" s="214"/>
      <c r="BT192" s="214"/>
      <c r="BU192" s="214"/>
      <c r="BV192" s="214"/>
      <c r="BW192" s="214"/>
      <c r="BX192" s="214"/>
      <c r="BY192" s="214"/>
      <c r="BZ192" s="214"/>
      <c r="CA192" s="214"/>
      <c r="CB192" s="214"/>
      <c r="CC192" s="214"/>
      <c r="CD192" s="214"/>
      <c r="CE192" s="214"/>
      <c r="CF192" s="214"/>
      <c r="CG192" s="214"/>
      <c r="CH192" s="214"/>
      <c r="CI192" s="214"/>
      <c r="CJ192" s="214"/>
      <c r="CK192" s="214"/>
      <c r="CL192" s="214"/>
      <c r="CM192" s="214"/>
      <c r="CN192" s="214"/>
      <c r="CO192" s="214"/>
      <c r="CP192" s="214"/>
      <c r="CQ192" s="214"/>
      <c r="CR192" s="214"/>
      <c r="CS192" s="214"/>
      <c r="CT192" s="214"/>
      <c r="CU192" s="214"/>
      <c r="CV192" s="214"/>
      <c r="CW192" s="214"/>
      <c r="CX192" s="214"/>
      <c r="CY192" s="214"/>
      <c r="CZ192" s="214"/>
      <c r="DA192" s="214"/>
      <c r="DB192" s="214"/>
      <c r="DC192" s="214"/>
      <c r="DD192" s="214"/>
      <c r="DE192" s="214"/>
      <c r="DF192" s="214"/>
      <c r="DG192" s="214"/>
      <c r="DH192" s="214"/>
      <c r="DI192" s="214"/>
      <c r="DJ192" s="214"/>
      <c r="DK192" s="214"/>
      <c r="DL192" s="214"/>
      <c r="DM192" s="214"/>
      <c r="DN192" s="214"/>
      <c r="DO192" s="214"/>
      <c r="DP192" s="214"/>
      <c r="DQ192" s="214"/>
      <c r="DR192" s="214"/>
      <c r="DS192" s="214"/>
      <c r="DT192" s="214"/>
      <c r="DU192" s="214"/>
      <c r="DV192" s="214"/>
      <c r="DW192" s="214"/>
      <c r="DX192" s="214"/>
      <c r="DY192" s="214"/>
      <c r="DZ192" s="214"/>
      <c r="EA192" s="214"/>
      <c r="EB192" s="214"/>
      <c r="EC192" s="214"/>
    </row>
    <row r="193" spans="1:133" s="66" customFormat="1" hidden="1" x14ac:dyDescent="0.2">
      <c r="A193" s="210"/>
      <c r="B193" s="209">
        <v>550</v>
      </c>
      <c r="C193" s="62" t="s">
        <v>322</v>
      </c>
      <c r="D193" s="63">
        <v>0</v>
      </c>
      <c r="E193" s="63">
        <v>0</v>
      </c>
      <c r="F193" s="63">
        <f t="shared" si="14"/>
        <v>0</v>
      </c>
      <c r="G193" s="63">
        <v>0</v>
      </c>
      <c r="H193" s="63">
        <v>0</v>
      </c>
      <c r="I193" s="63">
        <f t="shared" si="15"/>
        <v>0</v>
      </c>
      <c r="J193" s="63"/>
      <c r="K193" s="212"/>
      <c r="L193" s="211">
        <f t="shared" si="12"/>
        <v>0</v>
      </c>
      <c r="M193" s="211"/>
      <c r="N193" s="211">
        <f t="shared" si="16"/>
        <v>0</v>
      </c>
      <c r="O193" s="211">
        <f t="shared" si="13"/>
        <v>0</v>
      </c>
      <c r="P193" s="211">
        <f t="shared" si="17"/>
        <v>0</v>
      </c>
      <c r="Q193" s="213"/>
      <c r="R193" s="214"/>
      <c r="S193" s="214"/>
      <c r="T193" s="214"/>
      <c r="U193" s="214"/>
      <c r="V193" s="214"/>
      <c r="W193" s="214"/>
      <c r="X193" s="214"/>
      <c r="Y193" s="214"/>
      <c r="Z193" s="214"/>
      <c r="AA193" s="214"/>
      <c r="AB193" s="214"/>
      <c r="AC193" s="214"/>
      <c r="AD193" s="214"/>
      <c r="AE193" s="214"/>
      <c r="AF193" s="214"/>
      <c r="AG193" s="214"/>
      <c r="AH193" s="214"/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  <c r="BI193" s="214"/>
      <c r="BJ193" s="214"/>
      <c r="BK193" s="214"/>
      <c r="BL193" s="214"/>
      <c r="BM193" s="214"/>
      <c r="BN193" s="214"/>
      <c r="BO193" s="214"/>
      <c r="BP193" s="214"/>
      <c r="BQ193" s="214"/>
      <c r="BR193" s="214"/>
      <c r="BS193" s="214"/>
      <c r="BT193" s="214"/>
      <c r="BU193" s="214"/>
      <c r="BV193" s="214"/>
      <c r="BW193" s="214"/>
      <c r="BX193" s="214"/>
      <c r="BY193" s="214"/>
      <c r="BZ193" s="214"/>
      <c r="CA193" s="214"/>
      <c r="CB193" s="214"/>
      <c r="CC193" s="214"/>
      <c r="CD193" s="214"/>
      <c r="CE193" s="214"/>
      <c r="CF193" s="214"/>
      <c r="CG193" s="214"/>
      <c r="CH193" s="214"/>
      <c r="CI193" s="214"/>
      <c r="CJ193" s="214"/>
      <c r="CK193" s="214"/>
      <c r="CL193" s="214"/>
      <c r="CM193" s="214"/>
      <c r="CN193" s="214"/>
      <c r="CO193" s="214"/>
      <c r="CP193" s="214"/>
      <c r="CQ193" s="214"/>
      <c r="CR193" s="214"/>
      <c r="CS193" s="214"/>
      <c r="CT193" s="214"/>
      <c r="CU193" s="214"/>
      <c r="CV193" s="214"/>
      <c r="CW193" s="214"/>
      <c r="CX193" s="214"/>
      <c r="CY193" s="214"/>
      <c r="CZ193" s="214"/>
      <c r="DA193" s="214"/>
      <c r="DB193" s="214"/>
      <c r="DC193" s="214"/>
      <c r="DD193" s="214"/>
      <c r="DE193" s="214"/>
      <c r="DF193" s="214"/>
      <c r="DG193" s="214"/>
      <c r="DH193" s="214"/>
      <c r="DI193" s="214"/>
      <c r="DJ193" s="214"/>
      <c r="DK193" s="214"/>
      <c r="DL193" s="214"/>
      <c r="DM193" s="214"/>
      <c r="DN193" s="214"/>
      <c r="DO193" s="214"/>
      <c r="DP193" s="214"/>
      <c r="DQ193" s="214"/>
      <c r="DR193" s="214"/>
      <c r="DS193" s="214"/>
      <c r="DT193" s="214"/>
      <c r="DU193" s="214"/>
      <c r="DV193" s="214"/>
      <c r="DW193" s="214"/>
      <c r="DX193" s="214"/>
      <c r="DY193" s="214"/>
      <c r="DZ193" s="214"/>
      <c r="EA193" s="214"/>
      <c r="EB193" s="214"/>
      <c r="EC193" s="214"/>
    </row>
    <row r="194" spans="1:133" s="66" customFormat="1" hidden="1" x14ac:dyDescent="0.2">
      <c r="A194" s="210"/>
      <c r="B194" s="209">
        <v>557</v>
      </c>
      <c r="C194" s="62" t="s">
        <v>323</v>
      </c>
      <c r="D194" s="63">
        <v>0</v>
      </c>
      <c r="E194" s="63">
        <v>0</v>
      </c>
      <c r="F194" s="63">
        <f t="shared" si="14"/>
        <v>0</v>
      </c>
      <c r="G194" s="63">
        <v>0</v>
      </c>
      <c r="H194" s="63">
        <v>0</v>
      </c>
      <c r="I194" s="63">
        <f t="shared" si="15"/>
        <v>0</v>
      </c>
      <c r="J194" s="63"/>
      <c r="K194" s="212"/>
      <c r="L194" s="211">
        <f t="shared" si="12"/>
        <v>0</v>
      </c>
      <c r="M194" s="211"/>
      <c r="N194" s="211">
        <f t="shared" si="16"/>
        <v>0</v>
      </c>
      <c r="O194" s="211">
        <f t="shared" si="13"/>
        <v>0</v>
      </c>
      <c r="P194" s="211">
        <f t="shared" si="17"/>
        <v>0</v>
      </c>
      <c r="Q194" s="213"/>
      <c r="R194" s="214"/>
      <c r="S194" s="214"/>
      <c r="T194" s="214"/>
      <c r="U194" s="214"/>
      <c r="V194" s="214"/>
      <c r="W194" s="214"/>
      <c r="X194" s="214"/>
      <c r="Y194" s="214"/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14"/>
      <c r="BJ194" s="214"/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14"/>
      <c r="CN194" s="214"/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14"/>
      <c r="DI194" s="214"/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</row>
    <row r="195" spans="1:133" s="66" customFormat="1" hidden="1" x14ac:dyDescent="0.2">
      <c r="A195" s="210"/>
      <c r="B195" s="209">
        <v>558</v>
      </c>
      <c r="C195" s="62" t="s">
        <v>324</v>
      </c>
      <c r="D195" s="63">
        <v>0</v>
      </c>
      <c r="E195" s="63">
        <v>0</v>
      </c>
      <c r="F195" s="63">
        <f t="shared" si="14"/>
        <v>0</v>
      </c>
      <c r="G195" s="63">
        <v>0</v>
      </c>
      <c r="H195" s="63">
        <v>0</v>
      </c>
      <c r="I195" s="63">
        <f t="shared" si="15"/>
        <v>0</v>
      </c>
      <c r="J195" s="63"/>
      <c r="K195" s="212"/>
      <c r="L195" s="211">
        <f t="shared" si="12"/>
        <v>0</v>
      </c>
      <c r="M195" s="211"/>
      <c r="N195" s="211">
        <f t="shared" si="16"/>
        <v>0</v>
      </c>
      <c r="O195" s="211">
        <f t="shared" si="13"/>
        <v>0</v>
      </c>
      <c r="P195" s="211">
        <f t="shared" si="17"/>
        <v>0</v>
      </c>
      <c r="Q195" s="213"/>
      <c r="R195" s="214"/>
      <c r="S195" s="214"/>
      <c r="T195" s="214"/>
      <c r="U195" s="214"/>
      <c r="V195" s="214"/>
      <c r="W195" s="214"/>
      <c r="X195" s="214"/>
      <c r="Y195" s="214"/>
      <c r="Z195" s="214"/>
      <c r="AA195" s="214"/>
      <c r="AB195" s="214"/>
      <c r="AC195" s="214"/>
      <c r="AD195" s="214"/>
      <c r="AE195" s="214"/>
      <c r="AF195" s="214"/>
      <c r="AG195" s="214"/>
      <c r="AH195" s="214"/>
      <c r="AI195" s="214"/>
      <c r="AJ195" s="214"/>
      <c r="AK195" s="214"/>
      <c r="AL195" s="214"/>
      <c r="AM195" s="214"/>
      <c r="AN195" s="214"/>
      <c r="AO195" s="214"/>
      <c r="AP195" s="214"/>
      <c r="AQ195" s="214"/>
      <c r="AR195" s="214"/>
      <c r="AS195" s="214"/>
      <c r="AT195" s="214"/>
      <c r="AU195" s="214"/>
      <c r="AV195" s="214"/>
      <c r="AW195" s="214"/>
      <c r="AX195" s="214"/>
      <c r="AY195" s="214"/>
      <c r="AZ195" s="214"/>
      <c r="BA195" s="214"/>
      <c r="BB195" s="214"/>
      <c r="BC195" s="214"/>
      <c r="BD195" s="214"/>
      <c r="BE195" s="214"/>
      <c r="BF195" s="214"/>
      <c r="BG195" s="214"/>
      <c r="BH195" s="214"/>
      <c r="BI195" s="214"/>
      <c r="BJ195" s="214"/>
      <c r="BK195" s="214"/>
      <c r="BL195" s="214"/>
      <c r="BM195" s="214"/>
      <c r="BN195" s="214"/>
      <c r="BO195" s="214"/>
      <c r="BP195" s="214"/>
      <c r="BQ195" s="214"/>
      <c r="BR195" s="214"/>
      <c r="BS195" s="214"/>
      <c r="BT195" s="214"/>
      <c r="BU195" s="214"/>
      <c r="BV195" s="214"/>
      <c r="BW195" s="214"/>
      <c r="BX195" s="214"/>
      <c r="BY195" s="214"/>
      <c r="BZ195" s="214"/>
      <c r="CA195" s="214"/>
      <c r="CB195" s="214"/>
      <c r="CC195" s="214"/>
      <c r="CD195" s="214"/>
      <c r="CE195" s="214"/>
      <c r="CF195" s="214"/>
      <c r="CG195" s="214"/>
      <c r="CH195" s="214"/>
      <c r="CI195" s="214"/>
      <c r="CJ195" s="214"/>
      <c r="CK195" s="214"/>
      <c r="CL195" s="214"/>
      <c r="CM195" s="214"/>
      <c r="CN195" s="214"/>
      <c r="CO195" s="214"/>
      <c r="CP195" s="214"/>
      <c r="CQ195" s="214"/>
      <c r="CR195" s="214"/>
      <c r="CS195" s="214"/>
      <c r="CT195" s="214"/>
      <c r="CU195" s="214"/>
      <c r="CV195" s="214"/>
      <c r="CW195" s="214"/>
      <c r="CX195" s="214"/>
      <c r="CY195" s="214"/>
      <c r="CZ195" s="214"/>
      <c r="DA195" s="214"/>
      <c r="DB195" s="214"/>
      <c r="DC195" s="214"/>
      <c r="DD195" s="214"/>
      <c r="DE195" s="214"/>
      <c r="DF195" s="214"/>
      <c r="DG195" s="214"/>
      <c r="DH195" s="214"/>
      <c r="DI195" s="214"/>
      <c r="DJ195" s="214"/>
      <c r="DK195" s="214"/>
      <c r="DL195" s="214"/>
      <c r="DM195" s="214"/>
      <c r="DN195" s="214"/>
      <c r="DO195" s="214"/>
      <c r="DP195" s="214"/>
      <c r="DQ195" s="214"/>
      <c r="DR195" s="214"/>
      <c r="DS195" s="214"/>
      <c r="DT195" s="214"/>
      <c r="DU195" s="214"/>
      <c r="DV195" s="214"/>
      <c r="DW195" s="214"/>
      <c r="DX195" s="214"/>
      <c r="DY195" s="214"/>
      <c r="DZ195" s="214"/>
      <c r="EA195" s="214"/>
      <c r="EB195" s="214"/>
      <c r="EC195" s="214"/>
    </row>
    <row r="196" spans="1:133" s="66" customFormat="1" hidden="1" x14ac:dyDescent="0.2">
      <c r="A196" s="210"/>
      <c r="B196" s="209">
        <v>561</v>
      </c>
      <c r="C196" s="62" t="s">
        <v>325</v>
      </c>
      <c r="D196" s="63">
        <v>0</v>
      </c>
      <c r="E196" s="63">
        <v>0</v>
      </c>
      <c r="F196" s="63">
        <f t="shared" si="14"/>
        <v>0</v>
      </c>
      <c r="G196" s="63">
        <v>0</v>
      </c>
      <c r="H196" s="63">
        <v>0</v>
      </c>
      <c r="I196" s="63">
        <f t="shared" si="15"/>
        <v>0</v>
      </c>
      <c r="J196" s="63"/>
      <c r="K196" s="212"/>
      <c r="L196" s="211">
        <f t="shared" si="12"/>
        <v>0</v>
      </c>
      <c r="M196" s="211"/>
      <c r="N196" s="211">
        <f t="shared" si="16"/>
        <v>0</v>
      </c>
      <c r="O196" s="211">
        <f t="shared" si="13"/>
        <v>0</v>
      </c>
      <c r="P196" s="211">
        <f t="shared" si="17"/>
        <v>0</v>
      </c>
      <c r="Q196" s="213"/>
      <c r="R196" s="214"/>
      <c r="S196" s="214"/>
      <c r="T196" s="214"/>
      <c r="U196" s="214"/>
      <c r="V196" s="214"/>
      <c r="W196" s="214"/>
      <c r="X196" s="214"/>
      <c r="Y196" s="214"/>
      <c r="Z196" s="214"/>
      <c r="AA196" s="214"/>
      <c r="AB196" s="214"/>
      <c r="AC196" s="214"/>
      <c r="AD196" s="214"/>
      <c r="AE196" s="214"/>
      <c r="AF196" s="214"/>
      <c r="AG196" s="214"/>
      <c r="AH196" s="214"/>
      <c r="AI196" s="214"/>
      <c r="AJ196" s="214"/>
      <c r="AK196" s="214"/>
      <c r="AL196" s="214"/>
      <c r="AM196" s="214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  <c r="BI196" s="214"/>
      <c r="BJ196" s="214"/>
      <c r="BK196" s="214"/>
      <c r="BL196" s="214"/>
      <c r="BM196" s="214"/>
      <c r="BN196" s="214"/>
      <c r="BO196" s="214"/>
      <c r="BP196" s="214"/>
      <c r="BQ196" s="214"/>
      <c r="BR196" s="214"/>
      <c r="BS196" s="214"/>
      <c r="BT196" s="214"/>
      <c r="BU196" s="214"/>
      <c r="BV196" s="214"/>
      <c r="BW196" s="214"/>
      <c r="BX196" s="214"/>
      <c r="BY196" s="214"/>
      <c r="BZ196" s="214"/>
      <c r="CA196" s="214"/>
      <c r="CB196" s="214"/>
      <c r="CC196" s="214"/>
      <c r="CD196" s="214"/>
      <c r="CE196" s="214"/>
      <c r="CF196" s="214"/>
      <c r="CG196" s="214"/>
      <c r="CH196" s="214"/>
      <c r="CI196" s="214"/>
      <c r="CJ196" s="214"/>
      <c r="CK196" s="214"/>
      <c r="CL196" s="214"/>
      <c r="CM196" s="214"/>
      <c r="CN196" s="214"/>
      <c r="CO196" s="214"/>
      <c r="CP196" s="214"/>
      <c r="CQ196" s="214"/>
      <c r="CR196" s="214"/>
      <c r="CS196" s="214"/>
      <c r="CT196" s="214"/>
      <c r="CU196" s="214"/>
      <c r="CV196" s="214"/>
      <c r="CW196" s="214"/>
      <c r="CX196" s="214"/>
      <c r="CY196" s="214"/>
      <c r="CZ196" s="214"/>
      <c r="DA196" s="214"/>
      <c r="DB196" s="214"/>
      <c r="DC196" s="214"/>
      <c r="DD196" s="214"/>
      <c r="DE196" s="214"/>
      <c r="DF196" s="214"/>
      <c r="DG196" s="214"/>
      <c r="DH196" s="214"/>
      <c r="DI196" s="214"/>
      <c r="DJ196" s="214"/>
      <c r="DK196" s="214"/>
      <c r="DL196" s="214"/>
      <c r="DM196" s="214"/>
      <c r="DN196" s="214"/>
      <c r="DO196" s="214"/>
      <c r="DP196" s="214"/>
      <c r="DQ196" s="214"/>
      <c r="DR196" s="214"/>
      <c r="DS196" s="214"/>
      <c r="DT196" s="214"/>
      <c r="DU196" s="214"/>
      <c r="DV196" s="214"/>
      <c r="DW196" s="214"/>
      <c r="DX196" s="214"/>
      <c r="DY196" s="214"/>
      <c r="DZ196" s="214"/>
      <c r="EA196" s="214"/>
      <c r="EB196" s="214"/>
      <c r="EC196" s="214"/>
    </row>
    <row r="197" spans="1:133" s="66" customFormat="1" hidden="1" x14ac:dyDescent="0.2">
      <c r="A197" s="210"/>
      <c r="B197" s="209">
        <v>562</v>
      </c>
      <c r="C197" s="62" t="s">
        <v>326</v>
      </c>
      <c r="D197" s="63">
        <v>0</v>
      </c>
      <c r="E197" s="63">
        <v>0</v>
      </c>
      <c r="F197" s="63">
        <f t="shared" si="14"/>
        <v>0</v>
      </c>
      <c r="G197" s="63">
        <v>0</v>
      </c>
      <c r="H197" s="63">
        <v>0</v>
      </c>
      <c r="I197" s="63">
        <f t="shared" si="15"/>
        <v>0</v>
      </c>
      <c r="J197" s="63"/>
      <c r="K197" s="212"/>
      <c r="L197" s="211">
        <f t="shared" si="12"/>
        <v>0</v>
      </c>
      <c r="M197" s="211"/>
      <c r="N197" s="211">
        <f t="shared" si="16"/>
        <v>0</v>
      </c>
      <c r="O197" s="211">
        <f t="shared" si="13"/>
        <v>0</v>
      </c>
      <c r="P197" s="211">
        <f t="shared" si="17"/>
        <v>0</v>
      </c>
      <c r="Q197" s="213"/>
      <c r="R197" s="214"/>
      <c r="S197" s="214"/>
      <c r="T197" s="214"/>
      <c r="U197" s="214"/>
      <c r="V197" s="214"/>
      <c r="W197" s="214"/>
      <c r="X197" s="214"/>
      <c r="Y197" s="214"/>
      <c r="Z197" s="214"/>
      <c r="AA197" s="214"/>
      <c r="AB197" s="214"/>
      <c r="AC197" s="214"/>
      <c r="AD197" s="214"/>
      <c r="AE197" s="214"/>
      <c r="AF197" s="214"/>
      <c r="AG197" s="214"/>
      <c r="AH197" s="214"/>
      <c r="AI197" s="214"/>
      <c r="AJ197" s="214"/>
      <c r="AK197" s="214"/>
      <c r="AL197" s="214"/>
      <c r="AM197" s="214"/>
      <c r="AN197" s="214"/>
      <c r="AO197" s="214"/>
      <c r="AP197" s="214"/>
      <c r="AQ197" s="214"/>
      <c r="AR197" s="214"/>
      <c r="AS197" s="214"/>
      <c r="AT197" s="214"/>
      <c r="AU197" s="214"/>
      <c r="AV197" s="214"/>
      <c r="AW197" s="214"/>
      <c r="AX197" s="214"/>
      <c r="AY197" s="214"/>
      <c r="AZ197" s="214"/>
      <c r="BA197" s="214"/>
      <c r="BB197" s="214"/>
      <c r="BC197" s="214"/>
      <c r="BD197" s="214"/>
      <c r="BE197" s="214"/>
      <c r="BF197" s="214"/>
      <c r="BG197" s="214"/>
      <c r="BH197" s="214"/>
      <c r="BI197" s="214"/>
      <c r="BJ197" s="214"/>
      <c r="BK197" s="214"/>
      <c r="BL197" s="214"/>
      <c r="BM197" s="214"/>
      <c r="BN197" s="214"/>
      <c r="BO197" s="214"/>
      <c r="BP197" s="214"/>
      <c r="BQ197" s="214"/>
      <c r="BR197" s="214"/>
      <c r="BS197" s="214"/>
      <c r="BT197" s="214"/>
      <c r="BU197" s="214"/>
      <c r="BV197" s="214"/>
      <c r="BW197" s="214"/>
      <c r="BX197" s="214"/>
      <c r="BY197" s="214"/>
      <c r="BZ197" s="214"/>
      <c r="CA197" s="214"/>
      <c r="CB197" s="214"/>
      <c r="CC197" s="214"/>
      <c r="CD197" s="214"/>
      <c r="CE197" s="214"/>
      <c r="CF197" s="214"/>
      <c r="CG197" s="214"/>
      <c r="CH197" s="214"/>
      <c r="CI197" s="214"/>
      <c r="CJ197" s="214"/>
      <c r="CK197" s="214"/>
      <c r="CL197" s="214"/>
      <c r="CM197" s="214"/>
      <c r="CN197" s="214"/>
      <c r="CO197" s="214"/>
      <c r="CP197" s="214"/>
      <c r="CQ197" s="214"/>
      <c r="CR197" s="214"/>
      <c r="CS197" s="214"/>
      <c r="CT197" s="214"/>
      <c r="CU197" s="214"/>
      <c r="CV197" s="214"/>
      <c r="CW197" s="214"/>
      <c r="CX197" s="214"/>
      <c r="CY197" s="214"/>
      <c r="CZ197" s="214"/>
      <c r="DA197" s="214"/>
      <c r="DB197" s="214"/>
      <c r="DC197" s="214"/>
      <c r="DD197" s="214"/>
      <c r="DE197" s="214"/>
      <c r="DF197" s="214"/>
      <c r="DG197" s="214"/>
      <c r="DH197" s="214"/>
      <c r="DI197" s="214"/>
      <c r="DJ197" s="214"/>
      <c r="DK197" s="214"/>
      <c r="DL197" s="214"/>
      <c r="DM197" s="214"/>
      <c r="DN197" s="214"/>
      <c r="DO197" s="214"/>
      <c r="DP197" s="214"/>
      <c r="DQ197" s="214"/>
      <c r="DR197" s="214"/>
      <c r="DS197" s="214"/>
      <c r="DT197" s="214"/>
      <c r="DU197" s="214"/>
      <c r="DV197" s="214"/>
      <c r="DW197" s="214"/>
      <c r="DX197" s="214"/>
      <c r="DY197" s="214"/>
      <c r="DZ197" s="214"/>
      <c r="EA197" s="214"/>
      <c r="EB197" s="214"/>
      <c r="EC197" s="214"/>
    </row>
    <row r="198" spans="1:133" s="66" customFormat="1" hidden="1" x14ac:dyDescent="0.2">
      <c r="A198" s="210"/>
      <c r="B198" s="209">
        <v>563</v>
      </c>
      <c r="C198" s="62" t="s">
        <v>327</v>
      </c>
      <c r="D198" s="63">
        <v>0</v>
      </c>
      <c r="E198" s="63">
        <v>0</v>
      </c>
      <c r="F198" s="63">
        <f t="shared" si="14"/>
        <v>0</v>
      </c>
      <c r="G198" s="63">
        <v>0</v>
      </c>
      <c r="H198" s="63">
        <v>0</v>
      </c>
      <c r="I198" s="63">
        <f t="shared" si="15"/>
        <v>0</v>
      </c>
      <c r="J198" s="63"/>
      <c r="K198" s="212"/>
      <c r="L198" s="211">
        <f t="shared" si="12"/>
        <v>0</v>
      </c>
      <c r="M198" s="211"/>
      <c r="N198" s="211">
        <f t="shared" si="16"/>
        <v>0</v>
      </c>
      <c r="O198" s="211">
        <f t="shared" si="13"/>
        <v>0</v>
      </c>
      <c r="P198" s="211">
        <f t="shared" si="17"/>
        <v>0</v>
      </c>
      <c r="Q198" s="213"/>
      <c r="R198" s="214"/>
      <c r="S198" s="214"/>
      <c r="T198" s="214"/>
      <c r="U198" s="214"/>
      <c r="V198" s="214"/>
      <c r="W198" s="214"/>
      <c r="X198" s="214"/>
      <c r="Y198" s="214"/>
      <c r="Z198" s="214"/>
      <c r="AA198" s="214"/>
      <c r="AB198" s="214"/>
      <c r="AC198" s="214"/>
      <c r="AD198" s="214"/>
      <c r="AE198" s="214"/>
      <c r="AF198" s="214"/>
      <c r="AG198" s="214"/>
      <c r="AH198" s="214"/>
      <c r="AI198" s="214"/>
      <c r="AJ198" s="214"/>
      <c r="AK198" s="214"/>
      <c r="AL198" s="214"/>
      <c r="AM198" s="214"/>
      <c r="AN198" s="214"/>
      <c r="AO198" s="214"/>
      <c r="AP198" s="214"/>
      <c r="AQ198" s="214"/>
      <c r="AR198" s="214"/>
      <c r="AS198" s="214"/>
      <c r="AT198" s="214"/>
      <c r="AU198" s="214"/>
      <c r="AV198" s="214"/>
      <c r="AW198" s="214"/>
      <c r="AX198" s="214"/>
      <c r="AY198" s="214"/>
      <c r="AZ198" s="214"/>
      <c r="BA198" s="214"/>
      <c r="BB198" s="214"/>
      <c r="BC198" s="214"/>
      <c r="BD198" s="214"/>
      <c r="BE198" s="214"/>
      <c r="BF198" s="214"/>
      <c r="BG198" s="214"/>
      <c r="BH198" s="214"/>
      <c r="BI198" s="214"/>
      <c r="BJ198" s="214"/>
      <c r="BK198" s="214"/>
      <c r="BL198" s="214"/>
      <c r="BM198" s="214"/>
      <c r="BN198" s="214"/>
      <c r="BO198" s="214"/>
      <c r="BP198" s="214"/>
      <c r="BQ198" s="214"/>
      <c r="BR198" s="214"/>
      <c r="BS198" s="214"/>
      <c r="BT198" s="214"/>
      <c r="BU198" s="214"/>
      <c r="BV198" s="214"/>
      <c r="BW198" s="214"/>
      <c r="BX198" s="214"/>
      <c r="BY198" s="214"/>
      <c r="BZ198" s="214"/>
      <c r="CA198" s="214"/>
      <c r="CB198" s="214"/>
      <c r="CC198" s="214"/>
      <c r="CD198" s="214"/>
      <c r="CE198" s="214"/>
      <c r="CF198" s="214"/>
      <c r="CG198" s="214"/>
      <c r="CH198" s="214"/>
      <c r="CI198" s="214"/>
      <c r="CJ198" s="214"/>
      <c r="CK198" s="214"/>
      <c r="CL198" s="214"/>
      <c r="CM198" s="214"/>
      <c r="CN198" s="214"/>
      <c r="CO198" s="214"/>
      <c r="CP198" s="214"/>
      <c r="CQ198" s="214"/>
      <c r="CR198" s="214"/>
      <c r="CS198" s="214"/>
      <c r="CT198" s="214"/>
      <c r="CU198" s="214"/>
      <c r="CV198" s="214"/>
      <c r="CW198" s="214"/>
      <c r="CX198" s="214"/>
      <c r="CY198" s="214"/>
      <c r="CZ198" s="214"/>
      <c r="DA198" s="214"/>
      <c r="DB198" s="214"/>
      <c r="DC198" s="214"/>
      <c r="DD198" s="214"/>
      <c r="DE198" s="214"/>
      <c r="DF198" s="214"/>
      <c r="DG198" s="214"/>
      <c r="DH198" s="214"/>
      <c r="DI198" s="214"/>
      <c r="DJ198" s="214"/>
      <c r="DK198" s="214"/>
      <c r="DL198" s="214"/>
      <c r="DM198" s="214"/>
      <c r="DN198" s="214"/>
      <c r="DO198" s="214"/>
      <c r="DP198" s="214"/>
      <c r="DQ198" s="214"/>
      <c r="DR198" s="214"/>
      <c r="DS198" s="214"/>
      <c r="DT198" s="214"/>
      <c r="DU198" s="214"/>
      <c r="DV198" s="214"/>
      <c r="DW198" s="214"/>
      <c r="DX198" s="214"/>
      <c r="DY198" s="214"/>
      <c r="DZ198" s="214"/>
      <c r="EA198" s="214"/>
      <c r="EB198" s="214"/>
      <c r="EC198" s="214"/>
    </row>
    <row r="199" spans="1:133" s="66" customFormat="1" hidden="1" x14ac:dyDescent="0.2">
      <c r="A199" s="210"/>
      <c r="B199" s="209">
        <v>564</v>
      </c>
      <c r="C199" s="62" t="s">
        <v>328</v>
      </c>
      <c r="D199" s="63">
        <v>0</v>
      </c>
      <c r="E199" s="63">
        <v>0</v>
      </c>
      <c r="F199" s="63">
        <f t="shared" si="14"/>
        <v>0</v>
      </c>
      <c r="G199" s="63">
        <v>0</v>
      </c>
      <c r="H199" s="63">
        <v>0</v>
      </c>
      <c r="I199" s="63">
        <f t="shared" si="15"/>
        <v>0</v>
      </c>
      <c r="J199" s="63"/>
      <c r="K199" s="212"/>
      <c r="L199" s="211">
        <f t="shared" si="12"/>
        <v>0</v>
      </c>
      <c r="M199" s="211"/>
      <c r="N199" s="211">
        <f t="shared" si="16"/>
        <v>0</v>
      </c>
      <c r="O199" s="211">
        <f t="shared" si="13"/>
        <v>0</v>
      </c>
      <c r="P199" s="211">
        <f t="shared" si="17"/>
        <v>0</v>
      </c>
      <c r="Q199" s="213"/>
      <c r="R199" s="214"/>
      <c r="S199" s="214"/>
      <c r="T199" s="214"/>
      <c r="U199" s="214"/>
      <c r="V199" s="214"/>
      <c r="W199" s="214"/>
      <c r="X199" s="214"/>
      <c r="Y199" s="214"/>
      <c r="Z199" s="214"/>
      <c r="AA199" s="214"/>
      <c r="AB199" s="214"/>
      <c r="AC199" s="214"/>
      <c r="AD199" s="214"/>
      <c r="AE199" s="214"/>
      <c r="AF199" s="214"/>
      <c r="AG199" s="214"/>
      <c r="AH199" s="214"/>
      <c r="AI199" s="214"/>
      <c r="AJ199" s="214"/>
      <c r="AK199" s="214"/>
      <c r="AL199" s="214"/>
      <c r="AM199" s="214"/>
      <c r="AN199" s="214"/>
      <c r="AO199" s="214"/>
      <c r="AP199" s="214"/>
      <c r="AQ199" s="214"/>
      <c r="AR199" s="214"/>
      <c r="AS199" s="214"/>
      <c r="AT199" s="214"/>
      <c r="AU199" s="214"/>
      <c r="AV199" s="214"/>
      <c r="AW199" s="214"/>
      <c r="AX199" s="214"/>
      <c r="AY199" s="214"/>
      <c r="AZ199" s="214"/>
      <c r="BA199" s="214"/>
      <c r="BB199" s="214"/>
      <c r="BC199" s="214"/>
      <c r="BD199" s="214"/>
      <c r="BE199" s="214"/>
      <c r="BF199" s="214"/>
      <c r="BG199" s="214"/>
      <c r="BH199" s="214"/>
      <c r="BI199" s="214"/>
      <c r="BJ199" s="214"/>
      <c r="BK199" s="214"/>
      <c r="BL199" s="214"/>
      <c r="BM199" s="214"/>
      <c r="BN199" s="214"/>
      <c r="BO199" s="214"/>
      <c r="BP199" s="214"/>
      <c r="BQ199" s="214"/>
      <c r="BR199" s="214"/>
      <c r="BS199" s="214"/>
      <c r="BT199" s="214"/>
      <c r="BU199" s="214"/>
      <c r="BV199" s="214"/>
      <c r="BW199" s="214"/>
      <c r="BX199" s="214"/>
      <c r="BY199" s="214"/>
      <c r="BZ199" s="214"/>
      <c r="CA199" s="214"/>
      <c r="CB199" s="214"/>
      <c r="CC199" s="214"/>
      <c r="CD199" s="214"/>
      <c r="CE199" s="214"/>
      <c r="CF199" s="214"/>
      <c r="CG199" s="214"/>
      <c r="CH199" s="214"/>
      <c r="CI199" s="214"/>
      <c r="CJ199" s="214"/>
      <c r="CK199" s="214"/>
      <c r="CL199" s="214"/>
      <c r="CM199" s="214"/>
      <c r="CN199" s="214"/>
      <c r="CO199" s="214"/>
      <c r="CP199" s="214"/>
      <c r="CQ199" s="214"/>
      <c r="CR199" s="214"/>
      <c r="CS199" s="214"/>
      <c r="CT199" s="214"/>
      <c r="CU199" s="214"/>
      <c r="CV199" s="214"/>
      <c r="CW199" s="214"/>
      <c r="CX199" s="214"/>
      <c r="CY199" s="214"/>
      <c r="CZ199" s="214"/>
      <c r="DA199" s="214"/>
      <c r="DB199" s="214"/>
      <c r="DC199" s="214"/>
      <c r="DD199" s="214"/>
      <c r="DE199" s="214"/>
      <c r="DF199" s="214"/>
      <c r="DG199" s="214"/>
      <c r="DH199" s="214"/>
      <c r="DI199" s="214"/>
      <c r="DJ199" s="214"/>
      <c r="DK199" s="214"/>
      <c r="DL199" s="214"/>
      <c r="DM199" s="214"/>
      <c r="DN199" s="214"/>
      <c r="DO199" s="214"/>
      <c r="DP199" s="214"/>
      <c r="DQ199" s="214"/>
      <c r="DR199" s="214"/>
      <c r="DS199" s="214"/>
      <c r="DT199" s="214"/>
      <c r="DU199" s="214"/>
      <c r="DV199" s="214"/>
      <c r="DW199" s="214"/>
      <c r="DX199" s="214"/>
      <c r="DY199" s="214"/>
      <c r="DZ199" s="214"/>
      <c r="EA199" s="214"/>
      <c r="EB199" s="214"/>
      <c r="EC199" s="214"/>
    </row>
    <row r="200" spans="1:133" s="66" customFormat="1" hidden="1" x14ac:dyDescent="0.2">
      <c r="A200" s="210"/>
      <c r="B200" s="209">
        <v>565</v>
      </c>
      <c r="C200" s="62" t="s">
        <v>329</v>
      </c>
      <c r="D200" s="63">
        <v>0</v>
      </c>
      <c r="E200" s="63">
        <v>0</v>
      </c>
      <c r="F200" s="63">
        <f t="shared" si="14"/>
        <v>0</v>
      </c>
      <c r="G200" s="63">
        <v>0</v>
      </c>
      <c r="H200" s="63">
        <v>0</v>
      </c>
      <c r="I200" s="63">
        <f t="shared" si="15"/>
        <v>0</v>
      </c>
      <c r="J200" s="63"/>
      <c r="K200" s="212"/>
      <c r="L200" s="211">
        <f t="shared" ref="L200:L222" si="18">E200*100%</f>
        <v>0</v>
      </c>
      <c r="M200" s="211"/>
      <c r="N200" s="211">
        <f t="shared" si="16"/>
        <v>0</v>
      </c>
      <c r="O200" s="211">
        <f t="shared" ref="O200:O221" si="19">H200*100%</f>
        <v>0</v>
      </c>
      <c r="P200" s="211">
        <f t="shared" si="17"/>
        <v>0</v>
      </c>
      <c r="Q200" s="213"/>
      <c r="R200" s="214"/>
      <c r="S200" s="214"/>
      <c r="T200" s="214"/>
      <c r="U200" s="214"/>
      <c r="V200" s="214"/>
      <c r="W200" s="214"/>
      <c r="X200" s="214"/>
      <c r="Y200" s="214"/>
      <c r="Z200" s="214"/>
      <c r="AA200" s="214"/>
      <c r="AB200" s="214"/>
      <c r="AC200" s="214"/>
      <c r="AD200" s="214"/>
      <c r="AE200" s="214"/>
      <c r="AF200" s="214"/>
      <c r="AG200" s="214"/>
      <c r="AH200" s="214"/>
      <c r="AI200" s="214"/>
      <c r="AJ200" s="214"/>
      <c r="AK200" s="214"/>
      <c r="AL200" s="214"/>
      <c r="AM200" s="214"/>
      <c r="AN200" s="214"/>
      <c r="AO200" s="214"/>
      <c r="AP200" s="214"/>
      <c r="AQ200" s="214"/>
      <c r="AR200" s="214"/>
      <c r="AS200" s="214"/>
      <c r="AT200" s="214"/>
      <c r="AU200" s="214"/>
      <c r="AV200" s="214"/>
      <c r="AW200" s="214"/>
      <c r="AX200" s="214"/>
      <c r="AY200" s="214"/>
      <c r="AZ200" s="214"/>
      <c r="BA200" s="214"/>
      <c r="BB200" s="214"/>
      <c r="BC200" s="214"/>
      <c r="BD200" s="214"/>
      <c r="BE200" s="214"/>
      <c r="BF200" s="214"/>
      <c r="BG200" s="214"/>
      <c r="BH200" s="214"/>
      <c r="BI200" s="214"/>
      <c r="BJ200" s="214"/>
      <c r="BK200" s="214"/>
      <c r="BL200" s="214"/>
      <c r="BM200" s="214"/>
      <c r="BN200" s="214"/>
      <c r="BO200" s="214"/>
      <c r="BP200" s="214"/>
      <c r="BQ200" s="214"/>
      <c r="BR200" s="214"/>
      <c r="BS200" s="214"/>
      <c r="BT200" s="214"/>
      <c r="BU200" s="214"/>
      <c r="BV200" s="214"/>
      <c r="BW200" s="214"/>
      <c r="BX200" s="214"/>
      <c r="BY200" s="214"/>
      <c r="BZ200" s="214"/>
      <c r="CA200" s="214"/>
      <c r="CB200" s="214"/>
      <c r="CC200" s="214"/>
      <c r="CD200" s="214"/>
      <c r="CE200" s="214"/>
      <c r="CF200" s="214"/>
      <c r="CG200" s="214"/>
      <c r="CH200" s="214"/>
      <c r="CI200" s="214"/>
      <c r="CJ200" s="214"/>
      <c r="CK200" s="214"/>
      <c r="CL200" s="214"/>
      <c r="CM200" s="214"/>
      <c r="CN200" s="214"/>
      <c r="CO200" s="214"/>
      <c r="CP200" s="214"/>
      <c r="CQ200" s="214"/>
      <c r="CR200" s="214"/>
      <c r="CS200" s="214"/>
      <c r="CT200" s="214"/>
      <c r="CU200" s="214"/>
      <c r="CV200" s="214"/>
      <c r="CW200" s="214"/>
      <c r="CX200" s="214"/>
      <c r="CY200" s="214"/>
      <c r="CZ200" s="214"/>
      <c r="DA200" s="214"/>
      <c r="DB200" s="214"/>
      <c r="DC200" s="214"/>
      <c r="DD200" s="214"/>
      <c r="DE200" s="214"/>
      <c r="DF200" s="214"/>
      <c r="DG200" s="214"/>
      <c r="DH200" s="214"/>
      <c r="DI200" s="214"/>
      <c r="DJ200" s="214"/>
      <c r="DK200" s="214"/>
      <c r="DL200" s="214"/>
      <c r="DM200" s="214"/>
      <c r="DN200" s="214"/>
      <c r="DO200" s="214"/>
      <c r="DP200" s="214"/>
      <c r="DQ200" s="214"/>
      <c r="DR200" s="214"/>
      <c r="DS200" s="214"/>
      <c r="DT200" s="214"/>
      <c r="DU200" s="214"/>
      <c r="DV200" s="214"/>
      <c r="DW200" s="214"/>
      <c r="DX200" s="214"/>
      <c r="DY200" s="214"/>
      <c r="DZ200" s="214"/>
      <c r="EA200" s="214"/>
      <c r="EB200" s="214"/>
      <c r="EC200" s="214"/>
    </row>
    <row r="201" spans="1:133" s="66" customFormat="1" hidden="1" x14ac:dyDescent="0.2">
      <c r="A201" s="210"/>
      <c r="B201" s="209">
        <v>566</v>
      </c>
      <c r="C201" s="62" t="s">
        <v>330</v>
      </c>
      <c r="D201" s="63">
        <v>0</v>
      </c>
      <c r="E201" s="63">
        <v>0</v>
      </c>
      <c r="F201" s="63">
        <f t="shared" ref="F201:F221" si="20">+D201+E201</f>
        <v>0</v>
      </c>
      <c r="G201" s="63">
        <v>0</v>
      </c>
      <c r="H201" s="63">
        <v>0</v>
      </c>
      <c r="I201" s="63">
        <f t="shared" ref="I201:I221" si="21">+G201+H201</f>
        <v>0</v>
      </c>
      <c r="J201" s="63"/>
      <c r="K201" s="212"/>
      <c r="L201" s="211">
        <f t="shared" si="18"/>
        <v>0</v>
      </c>
      <c r="M201" s="211"/>
      <c r="N201" s="211">
        <f t="shared" ref="N201:N221" si="22">+L201+M201</f>
        <v>0</v>
      </c>
      <c r="O201" s="211">
        <f t="shared" si="19"/>
        <v>0</v>
      </c>
      <c r="P201" s="211">
        <f t="shared" ref="P201:P221" si="23">+N201+O201</f>
        <v>0</v>
      </c>
      <c r="Q201" s="213"/>
      <c r="R201" s="214"/>
      <c r="S201" s="214"/>
      <c r="T201" s="214"/>
      <c r="U201" s="214"/>
      <c r="V201" s="214"/>
      <c r="W201" s="214"/>
      <c r="X201" s="214"/>
      <c r="Y201" s="214"/>
      <c r="Z201" s="214"/>
      <c r="AA201" s="214"/>
      <c r="AB201" s="214"/>
      <c r="AC201" s="214"/>
      <c r="AD201" s="214"/>
      <c r="AE201" s="214"/>
      <c r="AF201" s="214"/>
      <c r="AG201" s="214"/>
      <c r="AH201" s="214"/>
      <c r="AI201" s="214"/>
      <c r="AJ201" s="214"/>
      <c r="AK201" s="214"/>
      <c r="AL201" s="214"/>
      <c r="AM201" s="214"/>
      <c r="AN201" s="214"/>
      <c r="AO201" s="214"/>
      <c r="AP201" s="214"/>
      <c r="AQ201" s="214"/>
      <c r="AR201" s="214"/>
      <c r="AS201" s="214"/>
      <c r="AT201" s="214"/>
      <c r="AU201" s="214"/>
      <c r="AV201" s="214"/>
      <c r="AW201" s="214"/>
      <c r="AX201" s="214"/>
      <c r="AY201" s="214"/>
      <c r="AZ201" s="214"/>
      <c r="BA201" s="214"/>
      <c r="BB201" s="214"/>
      <c r="BC201" s="214"/>
      <c r="BD201" s="214"/>
      <c r="BE201" s="214"/>
      <c r="BF201" s="214"/>
      <c r="BG201" s="214"/>
      <c r="BH201" s="214"/>
      <c r="BI201" s="214"/>
      <c r="BJ201" s="214"/>
      <c r="BK201" s="214"/>
      <c r="BL201" s="214"/>
      <c r="BM201" s="214"/>
      <c r="BN201" s="214"/>
      <c r="BO201" s="214"/>
      <c r="BP201" s="214"/>
      <c r="BQ201" s="214"/>
      <c r="BR201" s="214"/>
      <c r="BS201" s="214"/>
      <c r="BT201" s="214"/>
      <c r="BU201" s="214"/>
      <c r="BV201" s="214"/>
      <c r="BW201" s="214"/>
      <c r="BX201" s="214"/>
      <c r="BY201" s="214"/>
      <c r="BZ201" s="214"/>
      <c r="CA201" s="214"/>
      <c r="CB201" s="214"/>
      <c r="CC201" s="214"/>
      <c r="CD201" s="214"/>
      <c r="CE201" s="214"/>
      <c r="CF201" s="214"/>
      <c r="CG201" s="214"/>
      <c r="CH201" s="214"/>
      <c r="CI201" s="214"/>
      <c r="CJ201" s="214"/>
      <c r="CK201" s="214"/>
      <c r="CL201" s="214"/>
      <c r="CM201" s="214"/>
      <c r="CN201" s="214"/>
      <c r="CO201" s="214"/>
      <c r="CP201" s="214"/>
      <c r="CQ201" s="214"/>
      <c r="CR201" s="214"/>
      <c r="CS201" s="214"/>
      <c r="CT201" s="214"/>
      <c r="CU201" s="214"/>
      <c r="CV201" s="214"/>
      <c r="CW201" s="214"/>
      <c r="CX201" s="214"/>
      <c r="CY201" s="214"/>
      <c r="CZ201" s="214"/>
      <c r="DA201" s="214"/>
      <c r="DB201" s="214"/>
      <c r="DC201" s="214"/>
      <c r="DD201" s="214"/>
      <c r="DE201" s="214"/>
      <c r="DF201" s="214"/>
      <c r="DG201" s="214"/>
      <c r="DH201" s="214"/>
      <c r="DI201" s="214"/>
      <c r="DJ201" s="214"/>
      <c r="DK201" s="214"/>
      <c r="DL201" s="214"/>
      <c r="DM201" s="214"/>
      <c r="DN201" s="214"/>
      <c r="DO201" s="214"/>
      <c r="DP201" s="214"/>
      <c r="DQ201" s="214"/>
      <c r="DR201" s="214"/>
      <c r="DS201" s="214"/>
      <c r="DT201" s="214"/>
      <c r="DU201" s="214"/>
      <c r="DV201" s="214"/>
      <c r="DW201" s="214"/>
      <c r="DX201" s="214"/>
      <c r="DY201" s="214"/>
      <c r="DZ201" s="214"/>
      <c r="EA201" s="214"/>
      <c r="EB201" s="214"/>
      <c r="EC201" s="214"/>
    </row>
    <row r="202" spans="1:133" s="66" customFormat="1" hidden="1" x14ac:dyDescent="0.2">
      <c r="A202" s="210"/>
      <c r="B202" s="209">
        <v>567</v>
      </c>
      <c r="C202" s="62" t="s">
        <v>331</v>
      </c>
      <c r="D202" s="63">
        <v>0</v>
      </c>
      <c r="E202" s="63">
        <v>0</v>
      </c>
      <c r="F202" s="63">
        <f t="shared" si="20"/>
        <v>0</v>
      </c>
      <c r="G202" s="63">
        <v>0</v>
      </c>
      <c r="H202" s="63">
        <v>0</v>
      </c>
      <c r="I202" s="63">
        <f t="shared" si="21"/>
        <v>0</v>
      </c>
      <c r="J202" s="63"/>
      <c r="K202" s="212"/>
      <c r="L202" s="211">
        <f t="shared" si="18"/>
        <v>0</v>
      </c>
      <c r="M202" s="211"/>
      <c r="N202" s="211">
        <f t="shared" si="22"/>
        <v>0</v>
      </c>
      <c r="O202" s="211">
        <f t="shared" si="19"/>
        <v>0</v>
      </c>
      <c r="P202" s="211">
        <f t="shared" si="23"/>
        <v>0</v>
      </c>
      <c r="Q202" s="213"/>
      <c r="R202" s="214"/>
      <c r="S202" s="214"/>
      <c r="T202" s="214"/>
      <c r="U202" s="214"/>
      <c r="V202" s="214"/>
      <c r="W202" s="214"/>
      <c r="X202" s="214"/>
      <c r="Y202" s="214"/>
      <c r="Z202" s="214"/>
      <c r="AA202" s="214"/>
      <c r="AB202" s="214"/>
      <c r="AC202" s="214"/>
      <c r="AD202" s="214"/>
      <c r="AE202" s="214"/>
      <c r="AF202" s="214"/>
      <c r="AG202" s="214"/>
      <c r="AH202" s="214"/>
      <c r="AI202" s="214"/>
      <c r="AJ202" s="214"/>
      <c r="AK202" s="214"/>
      <c r="AL202" s="214"/>
      <c r="AM202" s="214"/>
      <c r="AN202" s="214"/>
      <c r="AO202" s="214"/>
      <c r="AP202" s="214"/>
      <c r="AQ202" s="214"/>
      <c r="AR202" s="214"/>
      <c r="AS202" s="214"/>
      <c r="AT202" s="214"/>
      <c r="AU202" s="214"/>
      <c r="AV202" s="214"/>
      <c r="AW202" s="214"/>
      <c r="AX202" s="214"/>
      <c r="AY202" s="214"/>
      <c r="AZ202" s="214"/>
      <c r="BA202" s="214"/>
      <c r="BB202" s="214"/>
      <c r="BC202" s="214"/>
      <c r="BD202" s="214"/>
      <c r="BE202" s="214"/>
      <c r="BF202" s="214"/>
      <c r="BG202" s="214"/>
      <c r="BH202" s="214"/>
      <c r="BI202" s="214"/>
      <c r="BJ202" s="214"/>
      <c r="BK202" s="214"/>
      <c r="BL202" s="214"/>
      <c r="BM202" s="214"/>
      <c r="BN202" s="214"/>
      <c r="BO202" s="214"/>
      <c r="BP202" s="214"/>
      <c r="BQ202" s="214"/>
      <c r="BR202" s="214"/>
      <c r="BS202" s="214"/>
      <c r="BT202" s="214"/>
      <c r="BU202" s="214"/>
      <c r="BV202" s="214"/>
      <c r="BW202" s="214"/>
      <c r="BX202" s="214"/>
      <c r="BY202" s="214"/>
      <c r="BZ202" s="214"/>
      <c r="CA202" s="214"/>
      <c r="CB202" s="214"/>
      <c r="CC202" s="214"/>
      <c r="CD202" s="214"/>
      <c r="CE202" s="214"/>
      <c r="CF202" s="214"/>
      <c r="CG202" s="214"/>
      <c r="CH202" s="214"/>
      <c r="CI202" s="214"/>
      <c r="CJ202" s="214"/>
      <c r="CK202" s="214"/>
      <c r="CL202" s="214"/>
      <c r="CM202" s="214"/>
      <c r="CN202" s="214"/>
      <c r="CO202" s="214"/>
      <c r="CP202" s="214"/>
      <c r="CQ202" s="214"/>
      <c r="CR202" s="214"/>
      <c r="CS202" s="214"/>
      <c r="CT202" s="214"/>
      <c r="CU202" s="214"/>
      <c r="CV202" s="214"/>
      <c r="CW202" s="214"/>
      <c r="CX202" s="214"/>
      <c r="CY202" s="214"/>
      <c r="CZ202" s="214"/>
      <c r="DA202" s="214"/>
      <c r="DB202" s="214"/>
      <c r="DC202" s="214"/>
      <c r="DD202" s="214"/>
      <c r="DE202" s="214"/>
      <c r="DF202" s="214"/>
      <c r="DG202" s="214"/>
      <c r="DH202" s="214"/>
      <c r="DI202" s="214"/>
      <c r="DJ202" s="214"/>
      <c r="DK202" s="214"/>
      <c r="DL202" s="214"/>
      <c r="DM202" s="214"/>
      <c r="DN202" s="214"/>
      <c r="DO202" s="214"/>
      <c r="DP202" s="214"/>
      <c r="DQ202" s="214"/>
      <c r="DR202" s="214"/>
      <c r="DS202" s="214"/>
      <c r="DT202" s="214"/>
      <c r="DU202" s="214"/>
      <c r="DV202" s="214"/>
      <c r="DW202" s="214"/>
      <c r="DX202" s="214"/>
      <c r="DY202" s="214"/>
      <c r="DZ202" s="214"/>
      <c r="EA202" s="214"/>
      <c r="EB202" s="214"/>
      <c r="EC202" s="214"/>
    </row>
    <row r="203" spans="1:133" s="66" customFormat="1" hidden="1" x14ac:dyDescent="0.2">
      <c r="A203" s="210"/>
      <c r="B203" s="209">
        <v>568</v>
      </c>
      <c r="C203" s="62" t="s">
        <v>332</v>
      </c>
      <c r="D203" s="63">
        <v>0</v>
      </c>
      <c r="E203" s="63">
        <v>0</v>
      </c>
      <c r="F203" s="63">
        <f t="shared" si="20"/>
        <v>0</v>
      </c>
      <c r="G203" s="63">
        <v>0</v>
      </c>
      <c r="H203" s="63">
        <v>0</v>
      </c>
      <c r="I203" s="63">
        <f t="shared" si="21"/>
        <v>0</v>
      </c>
      <c r="J203" s="63"/>
      <c r="K203" s="212"/>
      <c r="L203" s="211">
        <f t="shared" si="18"/>
        <v>0</v>
      </c>
      <c r="M203" s="211"/>
      <c r="N203" s="211">
        <f t="shared" si="22"/>
        <v>0</v>
      </c>
      <c r="O203" s="211">
        <f t="shared" si="19"/>
        <v>0</v>
      </c>
      <c r="P203" s="211">
        <f t="shared" si="23"/>
        <v>0</v>
      </c>
      <c r="Q203" s="213"/>
      <c r="R203" s="214"/>
      <c r="S203" s="214"/>
      <c r="T203" s="214"/>
      <c r="U203" s="214"/>
      <c r="V203" s="214"/>
      <c r="W203" s="214"/>
      <c r="X203" s="214"/>
      <c r="Y203" s="214"/>
      <c r="Z203" s="214"/>
      <c r="AA203" s="214"/>
      <c r="AB203" s="214"/>
      <c r="AC203" s="214"/>
      <c r="AD203" s="214"/>
      <c r="AE203" s="214"/>
      <c r="AF203" s="214"/>
      <c r="AG203" s="214"/>
      <c r="AH203" s="214"/>
      <c r="AI203" s="214"/>
      <c r="AJ203" s="214"/>
      <c r="AK203" s="214"/>
      <c r="AL203" s="214"/>
      <c r="AM203" s="214"/>
      <c r="AN203" s="214"/>
      <c r="AO203" s="214"/>
      <c r="AP203" s="214"/>
      <c r="AQ203" s="214"/>
      <c r="AR203" s="214"/>
      <c r="AS203" s="214"/>
      <c r="AT203" s="214"/>
      <c r="AU203" s="214"/>
      <c r="AV203" s="214"/>
      <c r="AW203" s="214"/>
      <c r="AX203" s="214"/>
      <c r="AY203" s="214"/>
      <c r="AZ203" s="214"/>
      <c r="BA203" s="214"/>
      <c r="BB203" s="214"/>
      <c r="BC203" s="214"/>
      <c r="BD203" s="214"/>
      <c r="BE203" s="214"/>
      <c r="BF203" s="214"/>
      <c r="BG203" s="214"/>
      <c r="BH203" s="214"/>
      <c r="BI203" s="214"/>
      <c r="BJ203" s="214"/>
      <c r="BK203" s="214"/>
      <c r="BL203" s="214"/>
      <c r="BM203" s="214"/>
      <c r="BN203" s="214"/>
      <c r="BO203" s="214"/>
      <c r="BP203" s="214"/>
      <c r="BQ203" s="214"/>
      <c r="BR203" s="214"/>
      <c r="BS203" s="214"/>
      <c r="BT203" s="214"/>
      <c r="BU203" s="214"/>
      <c r="BV203" s="214"/>
      <c r="BW203" s="214"/>
      <c r="BX203" s="214"/>
      <c r="BY203" s="214"/>
      <c r="BZ203" s="214"/>
      <c r="CA203" s="214"/>
      <c r="CB203" s="214"/>
      <c r="CC203" s="214"/>
      <c r="CD203" s="214"/>
      <c r="CE203" s="214"/>
      <c r="CF203" s="214"/>
      <c r="CG203" s="214"/>
      <c r="CH203" s="214"/>
      <c r="CI203" s="214"/>
      <c r="CJ203" s="214"/>
      <c r="CK203" s="214"/>
      <c r="CL203" s="214"/>
      <c r="CM203" s="214"/>
      <c r="CN203" s="214"/>
      <c r="CO203" s="214"/>
      <c r="CP203" s="214"/>
      <c r="CQ203" s="214"/>
      <c r="CR203" s="214"/>
      <c r="CS203" s="214"/>
      <c r="CT203" s="214"/>
      <c r="CU203" s="214"/>
      <c r="CV203" s="214"/>
      <c r="CW203" s="214"/>
      <c r="CX203" s="214"/>
      <c r="CY203" s="214"/>
      <c r="CZ203" s="214"/>
      <c r="DA203" s="214"/>
      <c r="DB203" s="214"/>
      <c r="DC203" s="214"/>
      <c r="DD203" s="214"/>
      <c r="DE203" s="214"/>
      <c r="DF203" s="214"/>
      <c r="DG203" s="214"/>
      <c r="DH203" s="214"/>
      <c r="DI203" s="214"/>
      <c r="DJ203" s="214"/>
      <c r="DK203" s="214"/>
      <c r="DL203" s="214"/>
      <c r="DM203" s="214"/>
      <c r="DN203" s="214"/>
      <c r="DO203" s="214"/>
      <c r="DP203" s="214"/>
      <c r="DQ203" s="214"/>
      <c r="DR203" s="214"/>
      <c r="DS203" s="214"/>
      <c r="DT203" s="214"/>
      <c r="DU203" s="214"/>
      <c r="DV203" s="214"/>
      <c r="DW203" s="214"/>
      <c r="DX203" s="214"/>
      <c r="DY203" s="214"/>
      <c r="DZ203" s="214"/>
      <c r="EA203" s="214"/>
      <c r="EB203" s="214"/>
      <c r="EC203" s="214"/>
    </row>
    <row r="204" spans="1:133" s="66" customFormat="1" hidden="1" x14ac:dyDescent="0.2">
      <c r="A204" s="210"/>
      <c r="B204" s="209">
        <v>570</v>
      </c>
      <c r="C204" s="62" t="s">
        <v>333</v>
      </c>
      <c r="D204" s="63">
        <v>0</v>
      </c>
      <c r="E204" s="63">
        <v>0</v>
      </c>
      <c r="F204" s="63">
        <f t="shared" si="20"/>
        <v>0</v>
      </c>
      <c r="G204" s="63">
        <v>0</v>
      </c>
      <c r="H204" s="63">
        <v>0</v>
      </c>
      <c r="I204" s="63">
        <f t="shared" si="21"/>
        <v>0</v>
      </c>
      <c r="J204" s="63"/>
      <c r="K204" s="212"/>
      <c r="L204" s="211">
        <f t="shared" si="18"/>
        <v>0</v>
      </c>
      <c r="M204" s="211"/>
      <c r="N204" s="211">
        <f t="shared" si="22"/>
        <v>0</v>
      </c>
      <c r="O204" s="211">
        <f t="shared" si="19"/>
        <v>0</v>
      </c>
      <c r="P204" s="211">
        <f t="shared" si="23"/>
        <v>0</v>
      </c>
      <c r="Q204" s="213"/>
      <c r="R204" s="214"/>
      <c r="S204" s="214"/>
      <c r="T204" s="214"/>
      <c r="U204" s="214"/>
      <c r="V204" s="214"/>
      <c r="W204" s="214"/>
      <c r="X204" s="214"/>
      <c r="Y204" s="214"/>
      <c r="Z204" s="214"/>
      <c r="AA204" s="214"/>
      <c r="AB204" s="214"/>
      <c r="AC204" s="214"/>
      <c r="AD204" s="214"/>
      <c r="AE204" s="214"/>
      <c r="AF204" s="214"/>
      <c r="AG204" s="214"/>
      <c r="AH204" s="214"/>
      <c r="AI204" s="214"/>
      <c r="AJ204" s="214"/>
      <c r="AK204" s="214"/>
      <c r="AL204" s="214"/>
      <c r="AM204" s="214"/>
      <c r="AN204" s="214"/>
      <c r="AO204" s="214"/>
      <c r="AP204" s="214"/>
      <c r="AQ204" s="214"/>
      <c r="AR204" s="214"/>
      <c r="AS204" s="214"/>
      <c r="AT204" s="214"/>
      <c r="AU204" s="214"/>
      <c r="AV204" s="214"/>
      <c r="AW204" s="214"/>
      <c r="AX204" s="214"/>
      <c r="AY204" s="214"/>
      <c r="AZ204" s="214"/>
      <c r="BA204" s="214"/>
      <c r="BB204" s="214"/>
      <c r="BC204" s="214"/>
      <c r="BD204" s="214"/>
      <c r="BE204" s="214"/>
      <c r="BF204" s="214"/>
      <c r="BG204" s="214"/>
      <c r="BH204" s="214"/>
      <c r="BI204" s="214"/>
      <c r="BJ204" s="214"/>
      <c r="BK204" s="214"/>
      <c r="BL204" s="214"/>
      <c r="BM204" s="214"/>
      <c r="BN204" s="214"/>
      <c r="BO204" s="214"/>
      <c r="BP204" s="214"/>
      <c r="BQ204" s="214"/>
      <c r="BR204" s="214"/>
      <c r="BS204" s="214"/>
      <c r="BT204" s="214"/>
      <c r="BU204" s="214"/>
      <c r="BV204" s="214"/>
      <c r="BW204" s="214"/>
      <c r="BX204" s="214"/>
      <c r="BY204" s="214"/>
      <c r="BZ204" s="214"/>
      <c r="CA204" s="214"/>
      <c r="CB204" s="214"/>
      <c r="CC204" s="214"/>
      <c r="CD204" s="214"/>
      <c r="CE204" s="214"/>
      <c r="CF204" s="214"/>
      <c r="CG204" s="214"/>
      <c r="CH204" s="214"/>
      <c r="CI204" s="214"/>
      <c r="CJ204" s="214"/>
      <c r="CK204" s="214"/>
      <c r="CL204" s="214"/>
      <c r="CM204" s="214"/>
      <c r="CN204" s="214"/>
      <c r="CO204" s="214"/>
      <c r="CP204" s="214"/>
      <c r="CQ204" s="214"/>
      <c r="CR204" s="214"/>
      <c r="CS204" s="214"/>
      <c r="CT204" s="214"/>
      <c r="CU204" s="214"/>
      <c r="CV204" s="214"/>
      <c r="CW204" s="214"/>
      <c r="CX204" s="214"/>
      <c r="CY204" s="214"/>
      <c r="CZ204" s="214"/>
      <c r="DA204" s="214"/>
      <c r="DB204" s="214"/>
      <c r="DC204" s="214"/>
      <c r="DD204" s="214"/>
      <c r="DE204" s="214"/>
      <c r="DF204" s="214"/>
      <c r="DG204" s="214"/>
      <c r="DH204" s="214"/>
      <c r="DI204" s="214"/>
      <c r="DJ204" s="214"/>
      <c r="DK204" s="214"/>
      <c r="DL204" s="214"/>
      <c r="DM204" s="214"/>
      <c r="DN204" s="214"/>
      <c r="DO204" s="214"/>
      <c r="DP204" s="214"/>
      <c r="DQ204" s="214"/>
      <c r="DR204" s="214"/>
      <c r="DS204" s="214"/>
      <c r="DT204" s="214"/>
      <c r="DU204" s="214"/>
      <c r="DV204" s="214"/>
      <c r="DW204" s="214"/>
      <c r="DX204" s="214"/>
      <c r="DY204" s="214"/>
      <c r="DZ204" s="214"/>
      <c r="EA204" s="214"/>
      <c r="EB204" s="214"/>
      <c r="EC204" s="214"/>
    </row>
    <row r="205" spans="1:133" s="66" customFormat="1" hidden="1" x14ac:dyDescent="0.2">
      <c r="A205" s="210"/>
      <c r="B205" s="209">
        <v>571</v>
      </c>
      <c r="C205" s="62" t="s">
        <v>334</v>
      </c>
      <c r="D205" s="63">
        <v>0</v>
      </c>
      <c r="E205" s="63">
        <v>0</v>
      </c>
      <c r="F205" s="63">
        <f t="shared" si="20"/>
        <v>0</v>
      </c>
      <c r="G205" s="63">
        <v>0</v>
      </c>
      <c r="H205" s="63">
        <v>0</v>
      </c>
      <c r="I205" s="63">
        <f t="shared" si="21"/>
        <v>0</v>
      </c>
      <c r="J205" s="63"/>
      <c r="K205" s="212"/>
      <c r="L205" s="211">
        <f t="shared" si="18"/>
        <v>0</v>
      </c>
      <c r="M205" s="211"/>
      <c r="N205" s="211">
        <f t="shared" si="22"/>
        <v>0</v>
      </c>
      <c r="O205" s="211">
        <f t="shared" si="19"/>
        <v>0</v>
      </c>
      <c r="P205" s="211">
        <f t="shared" si="23"/>
        <v>0</v>
      </c>
      <c r="Q205" s="213"/>
      <c r="R205" s="214"/>
      <c r="S205" s="214"/>
      <c r="T205" s="214"/>
      <c r="U205" s="214"/>
      <c r="V205" s="214"/>
      <c r="W205" s="214"/>
      <c r="X205" s="214"/>
      <c r="Y205" s="214"/>
      <c r="Z205" s="214"/>
      <c r="AA205" s="214"/>
      <c r="AB205" s="214"/>
      <c r="AC205" s="214"/>
      <c r="AD205" s="214"/>
      <c r="AE205" s="214"/>
      <c r="AF205" s="214"/>
      <c r="AG205" s="214"/>
      <c r="AH205" s="214"/>
      <c r="AI205" s="214"/>
      <c r="AJ205" s="214"/>
      <c r="AK205" s="214"/>
      <c r="AL205" s="214"/>
      <c r="AM205" s="214"/>
      <c r="AN205" s="214"/>
      <c r="AO205" s="214"/>
      <c r="AP205" s="214"/>
      <c r="AQ205" s="214"/>
      <c r="AR205" s="214"/>
      <c r="AS205" s="214"/>
      <c r="AT205" s="214"/>
      <c r="AU205" s="214"/>
      <c r="AV205" s="214"/>
      <c r="AW205" s="214"/>
      <c r="AX205" s="214"/>
      <c r="AY205" s="214"/>
      <c r="AZ205" s="214"/>
      <c r="BA205" s="214"/>
      <c r="BB205" s="214"/>
      <c r="BC205" s="214"/>
      <c r="BD205" s="214"/>
      <c r="BE205" s="214"/>
      <c r="BF205" s="214"/>
      <c r="BG205" s="214"/>
      <c r="BH205" s="214"/>
      <c r="BI205" s="214"/>
      <c r="BJ205" s="214"/>
      <c r="BK205" s="214"/>
      <c r="BL205" s="214"/>
      <c r="BM205" s="214"/>
      <c r="BN205" s="214"/>
      <c r="BO205" s="214"/>
      <c r="BP205" s="214"/>
      <c r="BQ205" s="214"/>
      <c r="BR205" s="214"/>
      <c r="BS205" s="214"/>
      <c r="BT205" s="214"/>
      <c r="BU205" s="214"/>
      <c r="BV205" s="214"/>
      <c r="BW205" s="214"/>
      <c r="BX205" s="214"/>
      <c r="BY205" s="214"/>
      <c r="BZ205" s="214"/>
      <c r="CA205" s="214"/>
      <c r="CB205" s="214"/>
      <c r="CC205" s="214"/>
      <c r="CD205" s="214"/>
      <c r="CE205" s="214"/>
      <c r="CF205" s="214"/>
      <c r="CG205" s="214"/>
      <c r="CH205" s="214"/>
      <c r="CI205" s="214"/>
      <c r="CJ205" s="214"/>
      <c r="CK205" s="214"/>
      <c r="CL205" s="214"/>
      <c r="CM205" s="214"/>
      <c r="CN205" s="214"/>
      <c r="CO205" s="214"/>
      <c r="CP205" s="214"/>
      <c r="CQ205" s="214"/>
      <c r="CR205" s="214"/>
      <c r="CS205" s="214"/>
      <c r="CT205" s="214"/>
      <c r="CU205" s="214"/>
      <c r="CV205" s="214"/>
      <c r="CW205" s="214"/>
      <c r="CX205" s="214"/>
      <c r="CY205" s="214"/>
      <c r="CZ205" s="214"/>
      <c r="DA205" s="214"/>
      <c r="DB205" s="214"/>
      <c r="DC205" s="214"/>
      <c r="DD205" s="214"/>
      <c r="DE205" s="214"/>
      <c r="DF205" s="214"/>
      <c r="DG205" s="214"/>
      <c r="DH205" s="214"/>
      <c r="DI205" s="214"/>
      <c r="DJ205" s="214"/>
      <c r="DK205" s="214"/>
      <c r="DL205" s="214"/>
      <c r="DM205" s="214"/>
      <c r="DN205" s="214"/>
      <c r="DO205" s="214"/>
      <c r="DP205" s="214"/>
      <c r="DQ205" s="214"/>
      <c r="DR205" s="214"/>
      <c r="DS205" s="214"/>
      <c r="DT205" s="214"/>
      <c r="DU205" s="214"/>
      <c r="DV205" s="214"/>
      <c r="DW205" s="214"/>
      <c r="DX205" s="214"/>
      <c r="DY205" s="214"/>
      <c r="DZ205" s="214"/>
      <c r="EA205" s="214"/>
      <c r="EB205" s="214"/>
      <c r="EC205" s="214"/>
    </row>
    <row r="206" spans="1:133" s="66" customFormat="1" hidden="1" x14ac:dyDescent="0.2">
      <c r="A206" s="210"/>
      <c r="B206" s="209">
        <v>573</v>
      </c>
      <c r="C206" s="62" t="s">
        <v>335</v>
      </c>
      <c r="D206" s="63">
        <v>0</v>
      </c>
      <c r="E206" s="63">
        <v>0</v>
      </c>
      <c r="F206" s="63">
        <f t="shared" si="20"/>
        <v>0</v>
      </c>
      <c r="G206" s="63">
        <v>0</v>
      </c>
      <c r="H206" s="63">
        <v>0</v>
      </c>
      <c r="I206" s="63">
        <f t="shared" si="21"/>
        <v>0</v>
      </c>
      <c r="J206" s="63"/>
      <c r="K206" s="212"/>
      <c r="L206" s="211">
        <f t="shared" si="18"/>
        <v>0</v>
      </c>
      <c r="M206" s="211"/>
      <c r="N206" s="211">
        <f t="shared" si="22"/>
        <v>0</v>
      </c>
      <c r="O206" s="211">
        <f t="shared" si="19"/>
        <v>0</v>
      </c>
      <c r="P206" s="211">
        <f t="shared" si="23"/>
        <v>0</v>
      </c>
      <c r="Q206" s="213"/>
      <c r="R206" s="214"/>
      <c r="S206" s="214"/>
      <c r="T206" s="214"/>
      <c r="U206" s="214"/>
      <c r="V206" s="214"/>
      <c r="W206" s="214"/>
      <c r="X206" s="214"/>
      <c r="Y206" s="214"/>
      <c r="Z206" s="214"/>
      <c r="AA206" s="214"/>
      <c r="AB206" s="214"/>
      <c r="AC206" s="214"/>
      <c r="AD206" s="214"/>
      <c r="AE206" s="214"/>
      <c r="AF206" s="214"/>
      <c r="AG206" s="214"/>
      <c r="AH206" s="214"/>
      <c r="AI206" s="214"/>
      <c r="AJ206" s="214"/>
      <c r="AK206" s="214"/>
      <c r="AL206" s="214"/>
      <c r="AM206" s="214"/>
      <c r="AN206" s="214"/>
      <c r="AO206" s="214"/>
      <c r="AP206" s="214"/>
      <c r="AQ206" s="214"/>
      <c r="AR206" s="214"/>
      <c r="AS206" s="214"/>
      <c r="AT206" s="214"/>
      <c r="AU206" s="214"/>
      <c r="AV206" s="214"/>
      <c r="AW206" s="214"/>
      <c r="AX206" s="214"/>
      <c r="AY206" s="214"/>
      <c r="AZ206" s="214"/>
      <c r="BA206" s="214"/>
      <c r="BB206" s="214"/>
      <c r="BC206" s="214"/>
      <c r="BD206" s="214"/>
      <c r="BE206" s="214"/>
      <c r="BF206" s="214"/>
      <c r="BG206" s="214"/>
      <c r="BH206" s="214"/>
      <c r="BI206" s="214"/>
      <c r="BJ206" s="214"/>
      <c r="BK206" s="214"/>
      <c r="BL206" s="214"/>
      <c r="BM206" s="214"/>
      <c r="BN206" s="214"/>
      <c r="BO206" s="214"/>
      <c r="BP206" s="214"/>
      <c r="BQ206" s="214"/>
      <c r="BR206" s="214"/>
      <c r="BS206" s="214"/>
      <c r="BT206" s="214"/>
      <c r="BU206" s="214"/>
      <c r="BV206" s="214"/>
      <c r="BW206" s="214"/>
      <c r="BX206" s="214"/>
      <c r="BY206" s="214"/>
      <c r="BZ206" s="214"/>
      <c r="CA206" s="214"/>
      <c r="CB206" s="214"/>
      <c r="CC206" s="214"/>
      <c r="CD206" s="214"/>
      <c r="CE206" s="214"/>
      <c r="CF206" s="214"/>
      <c r="CG206" s="214"/>
      <c r="CH206" s="214"/>
      <c r="CI206" s="214"/>
      <c r="CJ206" s="214"/>
      <c r="CK206" s="214"/>
      <c r="CL206" s="214"/>
      <c r="CM206" s="214"/>
      <c r="CN206" s="214"/>
      <c r="CO206" s="214"/>
      <c r="CP206" s="214"/>
      <c r="CQ206" s="214"/>
      <c r="CR206" s="214"/>
      <c r="CS206" s="214"/>
      <c r="CT206" s="214"/>
      <c r="CU206" s="214"/>
      <c r="CV206" s="214"/>
      <c r="CW206" s="214"/>
      <c r="CX206" s="214"/>
      <c r="CY206" s="214"/>
      <c r="CZ206" s="214"/>
      <c r="DA206" s="214"/>
      <c r="DB206" s="214"/>
      <c r="DC206" s="214"/>
      <c r="DD206" s="214"/>
      <c r="DE206" s="214"/>
      <c r="DF206" s="214"/>
      <c r="DG206" s="214"/>
      <c r="DH206" s="214"/>
      <c r="DI206" s="214"/>
      <c r="DJ206" s="214"/>
      <c r="DK206" s="214"/>
      <c r="DL206" s="214"/>
      <c r="DM206" s="214"/>
      <c r="DN206" s="214"/>
      <c r="DO206" s="214"/>
      <c r="DP206" s="214"/>
      <c r="DQ206" s="214"/>
      <c r="DR206" s="214"/>
      <c r="DS206" s="214"/>
      <c r="DT206" s="214"/>
      <c r="DU206" s="214"/>
      <c r="DV206" s="214"/>
      <c r="DW206" s="214"/>
      <c r="DX206" s="214"/>
      <c r="DY206" s="214"/>
      <c r="DZ206" s="214"/>
      <c r="EA206" s="214"/>
      <c r="EB206" s="214"/>
      <c r="EC206" s="214"/>
    </row>
    <row r="207" spans="1:133" s="66" customFormat="1" hidden="1" x14ac:dyDescent="0.2">
      <c r="A207" s="210"/>
      <c r="B207" s="209">
        <v>574</v>
      </c>
      <c r="C207" s="62" t="s">
        <v>336</v>
      </c>
      <c r="D207" s="63">
        <v>0</v>
      </c>
      <c r="E207" s="63">
        <v>0</v>
      </c>
      <c r="F207" s="63">
        <f t="shared" si="20"/>
        <v>0</v>
      </c>
      <c r="G207" s="63">
        <v>0</v>
      </c>
      <c r="H207" s="63">
        <v>0</v>
      </c>
      <c r="I207" s="63">
        <f t="shared" si="21"/>
        <v>0</v>
      </c>
      <c r="J207" s="63"/>
      <c r="K207" s="212"/>
      <c r="L207" s="211">
        <f t="shared" si="18"/>
        <v>0</v>
      </c>
      <c r="M207" s="211"/>
      <c r="N207" s="211">
        <f t="shared" si="22"/>
        <v>0</v>
      </c>
      <c r="O207" s="211">
        <f t="shared" si="19"/>
        <v>0</v>
      </c>
      <c r="P207" s="211">
        <f t="shared" si="23"/>
        <v>0</v>
      </c>
      <c r="Q207" s="213"/>
      <c r="R207" s="214"/>
      <c r="S207" s="214"/>
      <c r="T207" s="214"/>
      <c r="U207" s="214"/>
      <c r="V207" s="214"/>
      <c r="W207" s="214"/>
      <c r="X207" s="214"/>
      <c r="Y207" s="214"/>
      <c r="Z207" s="214"/>
      <c r="AA207" s="214"/>
      <c r="AB207" s="214"/>
      <c r="AC207" s="214"/>
      <c r="AD207" s="214"/>
      <c r="AE207" s="214"/>
      <c r="AF207" s="214"/>
      <c r="AG207" s="214"/>
      <c r="AH207" s="214"/>
      <c r="AI207" s="214"/>
      <c r="AJ207" s="214"/>
      <c r="AK207" s="214"/>
      <c r="AL207" s="214"/>
      <c r="AM207" s="214"/>
      <c r="AN207" s="214"/>
      <c r="AO207" s="214"/>
      <c r="AP207" s="214"/>
      <c r="AQ207" s="214"/>
      <c r="AR207" s="214"/>
      <c r="AS207" s="214"/>
      <c r="AT207" s="214"/>
      <c r="AU207" s="214"/>
      <c r="AV207" s="214"/>
      <c r="AW207" s="214"/>
      <c r="AX207" s="214"/>
      <c r="AY207" s="214"/>
      <c r="AZ207" s="214"/>
      <c r="BA207" s="214"/>
      <c r="BB207" s="214"/>
      <c r="BC207" s="214"/>
      <c r="BD207" s="214"/>
      <c r="BE207" s="214"/>
      <c r="BF207" s="214"/>
      <c r="BG207" s="214"/>
      <c r="BH207" s="214"/>
      <c r="BI207" s="214"/>
      <c r="BJ207" s="214"/>
      <c r="BK207" s="214"/>
      <c r="BL207" s="214"/>
      <c r="BM207" s="214"/>
      <c r="BN207" s="214"/>
      <c r="BO207" s="214"/>
      <c r="BP207" s="214"/>
      <c r="BQ207" s="214"/>
      <c r="BR207" s="214"/>
      <c r="BS207" s="214"/>
      <c r="BT207" s="214"/>
      <c r="BU207" s="214"/>
      <c r="BV207" s="214"/>
      <c r="BW207" s="214"/>
      <c r="BX207" s="214"/>
      <c r="BY207" s="214"/>
      <c r="BZ207" s="214"/>
      <c r="CA207" s="214"/>
      <c r="CB207" s="214"/>
      <c r="CC207" s="214"/>
      <c r="CD207" s="214"/>
      <c r="CE207" s="214"/>
      <c r="CF207" s="214"/>
      <c r="CG207" s="214"/>
      <c r="CH207" s="214"/>
      <c r="CI207" s="214"/>
      <c r="CJ207" s="214"/>
      <c r="CK207" s="214"/>
      <c r="CL207" s="214"/>
      <c r="CM207" s="214"/>
      <c r="CN207" s="214"/>
      <c r="CO207" s="214"/>
      <c r="CP207" s="214"/>
      <c r="CQ207" s="214"/>
      <c r="CR207" s="214"/>
      <c r="CS207" s="214"/>
      <c r="CT207" s="214"/>
      <c r="CU207" s="214"/>
      <c r="CV207" s="214"/>
      <c r="CW207" s="214"/>
      <c r="CX207" s="214"/>
      <c r="CY207" s="214"/>
      <c r="CZ207" s="214"/>
      <c r="DA207" s="214"/>
      <c r="DB207" s="214"/>
      <c r="DC207" s="214"/>
      <c r="DD207" s="214"/>
      <c r="DE207" s="214"/>
      <c r="DF207" s="214"/>
      <c r="DG207" s="214"/>
      <c r="DH207" s="214"/>
      <c r="DI207" s="214"/>
      <c r="DJ207" s="214"/>
      <c r="DK207" s="214"/>
      <c r="DL207" s="214"/>
      <c r="DM207" s="214"/>
      <c r="DN207" s="214"/>
      <c r="DO207" s="214"/>
      <c r="DP207" s="214"/>
      <c r="DQ207" s="214"/>
      <c r="DR207" s="214"/>
      <c r="DS207" s="214"/>
      <c r="DT207" s="214"/>
      <c r="DU207" s="214"/>
      <c r="DV207" s="214"/>
      <c r="DW207" s="214"/>
      <c r="DX207" s="214"/>
      <c r="DY207" s="214"/>
      <c r="DZ207" s="214"/>
      <c r="EA207" s="214"/>
      <c r="EB207" s="214"/>
      <c r="EC207" s="214"/>
    </row>
    <row r="208" spans="1:133" s="66" customFormat="1" hidden="1" x14ac:dyDescent="0.2">
      <c r="A208" s="210"/>
      <c r="B208" s="209">
        <v>575</v>
      </c>
      <c r="C208" s="62" t="s">
        <v>337</v>
      </c>
      <c r="D208" s="63">
        <v>0</v>
      </c>
      <c r="E208" s="63">
        <v>0</v>
      </c>
      <c r="F208" s="63">
        <f t="shared" si="20"/>
        <v>0</v>
      </c>
      <c r="G208" s="63">
        <v>0</v>
      </c>
      <c r="H208" s="63">
        <v>0</v>
      </c>
      <c r="I208" s="63">
        <f t="shared" si="21"/>
        <v>0</v>
      </c>
      <c r="J208" s="63"/>
      <c r="K208" s="212"/>
      <c r="L208" s="211">
        <f t="shared" si="18"/>
        <v>0</v>
      </c>
      <c r="M208" s="211"/>
      <c r="N208" s="211">
        <f t="shared" si="22"/>
        <v>0</v>
      </c>
      <c r="O208" s="211">
        <f t="shared" si="19"/>
        <v>0</v>
      </c>
      <c r="P208" s="211">
        <f t="shared" si="23"/>
        <v>0</v>
      </c>
      <c r="Q208" s="213"/>
      <c r="R208" s="214"/>
      <c r="S208" s="214"/>
      <c r="T208" s="214"/>
      <c r="U208" s="214"/>
      <c r="V208" s="214"/>
      <c r="W208" s="214"/>
      <c r="X208" s="214"/>
      <c r="Y208" s="214"/>
      <c r="Z208" s="214"/>
      <c r="AA208" s="214"/>
      <c r="AB208" s="214"/>
      <c r="AC208" s="214"/>
      <c r="AD208" s="214"/>
      <c r="AE208" s="214"/>
      <c r="AF208" s="214"/>
      <c r="AG208" s="214"/>
      <c r="AH208" s="214"/>
      <c r="AI208" s="214"/>
      <c r="AJ208" s="214"/>
      <c r="AK208" s="214"/>
      <c r="AL208" s="214"/>
      <c r="AM208" s="214"/>
      <c r="AN208" s="214"/>
      <c r="AO208" s="214"/>
      <c r="AP208" s="214"/>
      <c r="AQ208" s="214"/>
      <c r="AR208" s="214"/>
      <c r="AS208" s="214"/>
      <c r="AT208" s="214"/>
      <c r="AU208" s="214"/>
      <c r="AV208" s="214"/>
      <c r="AW208" s="214"/>
      <c r="AX208" s="214"/>
      <c r="AY208" s="214"/>
      <c r="AZ208" s="214"/>
      <c r="BA208" s="214"/>
      <c r="BB208" s="214"/>
      <c r="BC208" s="214"/>
      <c r="BD208" s="214"/>
      <c r="BE208" s="214"/>
      <c r="BF208" s="214"/>
      <c r="BG208" s="214"/>
      <c r="BH208" s="214"/>
      <c r="BI208" s="214"/>
      <c r="BJ208" s="214"/>
      <c r="BK208" s="214"/>
      <c r="BL208" s="214"/>
      <c r="BM208" s="214"/>
      <c r="BN208" s="214"/>
      <c r="BO208" s="214"/>
      <c r="BP208" s="214"/>
      <c r="BQ208" s="214"/>
      <c r="BR208" s="214"/>
      <c r="BS208" s="214"/>
      <c r="BT208" s="214"/>
      <c r="BU208" s="214"/>
      <c r="BV208" s="214"/>
      <c r="BW208" s="214"/>
      <c r="BX208" s="214"/>
      <c r="BY208" s="214"/>
      <c r="BZ208" s="214"/>
      <c r="CA208" s="214"/>
      <c r="CB208" s="214"/>
      <c r="CC208" s="214"/>
      <c r="CD208" s="214"/>
      <c r="CE208" s="214"/>
      <c r="CF208" s="214"/>
      <c r="CG208" s="214"/>
      <c r="CH208" s="214"/>
      <c r="CI208" s="214"/>
      <c r="CJ208" s="214"/>
      <c r="CK208" s="214"/>
      <c r="CL208" s="214"/>
      <c r="CM208" s="214"/>
      <c r="CN208" s="214"/>
      <c r="CO208" s="214"/>
      <c r="CP208" s="214"/>
      <c r="CQ208" s="214"/>
      <c r="CR208" s="214"/>
      <c r="CS208" s="214"/>
      <c r="CT208" s="214"/>
      <c r="CU208" s="214"/>
      <c r="CV208" s="214"/>
      <c r="CW208" s="214"/>
      <c r="CX208" s="214"/>
      <c r="CY208" s="214"/>
      <c r="CZ208" s="214"/>
      <c r="DA208" s="214"/>
      <c r="DB208" s="214"/>
      <c r="DC208" s="214"/>
      <c r="DD208" s="214"/>
      <c r="DE208" s="214"/>
      <c r="DF208" s="214"/>
      <c r="DG208" s="214"/>
      <c r="DH208" s="214"/>
      <c r="DI208" s="214"/>
      <c r="DJ208" s="214"/>
      <c r="DK208" s="214"/>
      <c r="DL208" s="214"/>
      <c r="DM208" s="214"/>
      <c r="DN208" s="214"/>
      <c r="DO208" s="214"/>
      <c r="DP208" s="214"/>
      <c r="DQ208" s="214"/>
      <c r="DR208" s="214"/>
      <c r="DS208" s="214"/>
      <c r="DT208" s="214"/>
      <c r="DU208" s="214"/>
      <c r="DV208" s="214"/>
      <c r="DW208" s="214"/>
      <c r="DX208" s="214"/>
      <c r="DY208" s="214"/>
      <c r="DZ208" s="214"/>
      <c r="EA208" s="214"/>
      <c r="EB208" s="214"/>
      <c r="EC208" s="214"/>
    </row>
    <row r="209" spans="1:133" s="66" customFormat="1" hidden="1" x14ac:dyDescent="0.2">
      <c r="A209" s="210"/>
      <c r="B209" s="209">
        <v>600</v>
      </c>
      <c r="C209" s="62" t="s">
        <v>338</v>
      </c>
      <c r="D209" s="63">
        <v>0</v>
      </c>
      <c r="E209" s="63">
        <v>0</v>
      </c>
      <c r="F209" s="63">
        <f t="shared" si="20"/>
        <v>0</v>
      </c>
      <c r="G209" s="63">
        <v>0</v>
      </c>
      <c r="H209" s="63">
        <v>0</v>
      </c>
      <c r="I209" s="63">
        <f t="shared" si="21"/>
        <v>0</v>
      </c>
      <c r="J209" s="63"/>
      <c r="K209" s="212"/>
      <c r="L209" s="211">
        <f t="shared" si="18"/>
        <v>0</v>
      </c>
      <c r="M209" s="211"/>
      <c r="N209" s="211">
        <f t="shared" si="22"/>
        <v>0</v>
      </c>
      <c r="O209" s="211">
        <f t="shared" si="19"/>
        <v>0</v>
      </c>
      <c r="P209" s="211">
        <f t="shared" si="23"/>
        <v>0</v>
      </c>
      <c r="Q209" s="213"/>
      <c r="R209" s="214"/>
      <c r="S209" s="214"/>
      <c r="T209" s="214"/>
      <c r="U209" s="214"/>
      <c r="V209" s="214"/>
      <c r="W209" s="214"/>
      <c r="X209" s="214"/>
      <c r="Y209" s="214"/>
      <c r="Z209" s="214"/>
      <c r="AA209" s="214"/>
      <c r="AB209" s="214"/>
      <c r="AC209" s="214"/>
      <c r="AD209" s="214"/>
      <c r="AE209" s="214"/>
      <c r="AF209" s="214"/>
      <c r="AG209" s="214"/>
      <c r="AH209" s="214"/>
      <c r="AI209" s="214"/>
      <c r="AJ209" s="214"/>
      <c r="AK209" s="214"/>
      <c r="AL209" s="214"/>
      <c r="AM209" s="214"/>
      <c r="AN209" s="214"/>
      <c r="AO209" s="214"/>
      <c r="AP209" s="214"/>
      <c r="AQ209" s="214"/>
      <c r="AR209" s="214"/>
      <c r="AS209" s="214"/>
      <c r="AT209" s="214"/>
      <c r="AU209" s="214"/>
      <c r="AV209" s="214"/>
      <c r="AW209" s="214"/>
      <c r="AX209" s="214"/>
      <c r="AY209" s="214"/>
      <c r="AZ209" s="214"/>
      <c r="BA209" s="214"/>
      <c r="BB209" s="214"/>
      <c r="BC209" s="214"/>
      <c r="BD209" s="214"/>
      <c r="BE209" s="214"/>
      <c r="BF209" s="214"/>
      <c r="BG209" s="214"/>
      <c r="BH209" s="214"/>
      <c r="BI209" s="214"/>
      <c r="BJ209" s="214"/>
      <c r="BK209" s="214"/>
      <c r="BL209" s="214"/>
      <c r="BM209" s="214"/>
      <c r="BN209" s="214"/>
      <c r="BO209" s="214"/>
      <c r="BP209" s="214"/>
      <c r="BQ209" s="214"/>
      <c r="BR209" s="214"/>
      <c r="BS209" s="214"/>
      <c r="BT209" s="214"/>
      <c r="BU209" s="214"/>
      <c r="BV209" s="214"/>
      <c r="BW209" s="214"/>
      <c r="BX209" s="214"/>
      <c r="BY209" s="214"/>
      <c r="BZ209" s="214"/>
      <c r="CA209" s="214"/>
      <c r="CB209" s="214"/>
      <c r="CC209" s="214"/>
      <c r="CD209" s="214"/>
      <c r="CE209" s="214"/>
      <c r="CF209" s="214"/>
      <c r="CG209" s="214"/>
      <c r="CH209" s="214"/>
      <c r="CI209" s="214"/>
      <c r="CJ209" s="214"/>
      <c r="CK209" s="214"/>
      <c r="CL209" s="214"/>
      <c r="CM209" s="214"/>
      <c r="CN209" s="214"/>
      <c r="CO209" s="214"/>
      <c r="CP209" s="214"/>
      <c r="CQ209" s="214"/>
      <c r="CR209" s="214"/>
      <c r="CS209" s="214"/>
      <c r="CT209" s="214"/>
      <c r="CU209" s="214"/>
      <c r="CV209" s="214"/>
      <c r="CW209" s="214"/>
      <c r="CX209" s="214"/>
      <c r="CY209" s="214"/>
      <c r="CZ209" s="214"/>
      <c r="DA209" s="214"/>
      <c r="DB209" s="214"/>
      <c r="DC209" s="214"/>
      <c r="DD209" s="214"/>
      <c r="DE209" s="214"/>
      <c r="DF209" s="214"/>
      <c r="DG209" s="214"/>
      <c r="DH209" s="214"/>
      <c r="DI209" s="214"/>
      <c r="DJ209" s="214"/>
      <c r="DK209" s="214"/>
      <c r="DL209" s="214"/>
      <c r="DM209" s="214"/>
      <c r="DN209" s="214"/>
      <c r="DO209" s="214"/>
      <c r="DP209" s="214"/>
      <c r="DQ209" s="214"/>
      <c r="DR209" s="214"/>
      <c r="DS209" s="214"/>
      <c r="DT209" s="214"/>
      <c r="DU209" s="214"/>
      <c r="DV209" s="214"/>
      <c r="DW209" s="214"/>
      <c r="DX209" s="214"/>
      <c r="DY209" s="214"/>
      <c r="DZ209" s="214"/>
      <c r="EA209" s="214"/>
      <c r="EB209" s="214"/>
      <c r="EC209" s="214"/>
    </row>
    <row r="210" spans="1:133" s="66" customFormat="1" hidden="1" x14ac:dyDescent="0.2">
      <c r="A210" s="210"/>
      <c r="B210" s="209">
        <v>601</v>
      </c>
      <c r="C210" s="62" t="s">
        <v>339</v>
      </c>
      <c r="D210" s="63">
        <v>0</v>
      </c>
      <c r="E210" s="63">
        <v>0</v>
      </c>
      <c r="F210" s="63">
        <f t="shared" si="20"/>
        <v>0</v>
      </c>
      <c r="G210" s="63">
        <v>0</v>
      </c>
      <c r="H210" s="63">
        <v>0</v>
      </c>
      <c r="I210" s="63">
        <f t="shared" si="21"/>
        <v>0</v>
      </c>
      <c r="J210" s="63"/>
      <c r="K210" s="212"/>
      <c r="L210" s="211">
        <f t="shared" si="18"/>
        <v>0</v>
      </c>
      <c r="M210" s="211"/>
      <c r="N210" s="211">
        <f t="shared" si="22"/>
        <v>0</v>
      </c>
      <c r="O210" s="211">
        <f t="shared" si="19"/>
        <v>0</v>
      </c>
      <c r="P210" s="211">
        <f t="shared" si="23"/>
        <v>0</v>
      </c>
      <c r="Q210" s="213"/>
      <c r="R210" s="214"/>
      <c r="S210" s="214"/>
      <c r="T210" s="214"/>
      <c r="U210" s="214"/>
      <c r="V210" s="214"/>
      <c r="W210" s="214"/>
      <c r="X210" s="214"/>
      <c r="Y210" s="214"/>
      <c r="Z210" s="214"/>
      <c r="AA210" s="214"/>
      <c r="AB210" s="214"/>
      <c r="AC210" s="214"/>
      <c r="AD210" s="214"/>
      <c r="AE210" s="214"/>
      <c r="AF210" s="214"/>
      <c r="AG210" s="214"/>
      <c r="AH210" s="214"/>
      <c r="AI210" s="214"/>
      <c r="AJ210" s="214"/>
      <c r="AK210" s="214"/>
      <c r="AL210" s="214"/>
      <c r="AM210" s="214"/>
      <c r="AN210" s="214"/>
      <c r="AO210" s="214"/>
      <c r="AP210" s="214"/>
      <c r="AQ210" s="214"/>
      <c r="AR210" s="214"/>
      <c r="AS210" s="214"/>
      <c r="AT210" s="214"/>
      <c r="AU210" s="214"/>
      <c r="AV210" s="214"/>
      <c r="AW210" s="214"/>
      <c r="AX210" s="214"/>
      <c r="AY210" s="214"/>
      <c r="AZ210" s="214"/>
      <c r="BA210" s="214"/>
      <c r="BB210" s="214"/>
      <c r="BC210" s="214"/>
      <c r="BD210" s="214"/>
      <c r="BE210" s="214"/>
      <c r="BF210" s="214"/>
      <c r="BG210" s="214"/>
      <c r="BH210" s="214"/>
      <c r="BI210" s="214"/>
      <c r="BJ210" s="214"/>
      <c r="BK210" s="214"/>
      <c r="BL210" s="214"/>
      <c r="BM210" s="214"/>
      <c r="BN210" s="214"/>
      <c r="BO210" s="214"/>
      <c r="BP210" s="214"/>
      <c r="BQ210" s="214"/>
      <c r="BR210" s="214"/>
      <c r="BS210" s="214"/>
      <c r="BT210" s="214"/>
      <c r="BU210" s="214"/>
      <c r="BV210" s="214"/>
      <c r="BW210" s="214"/>
      <c r="BX210" s="214"/>
      <c r="BY210" s="214"/>
      <c r="BZ210" s="214"/>
      <c r="CA210" s="214"/>
      <c r="CB210" s="214"/>
      <c r="CC210" s="214"/>
      <c r="CD210" s="214"/>
      <c r="CE210" s="214"/>
      <c r="CF210" s="214"/>
      <c r="CG210" s="214"/>
      <c r="CH210" s="214"/>
      <c r="CI210" s="214"/>
      <c r="CJ210" s="214"/>
      <c r="CK210" s="214"/>
      <c r="CL210" s="214"/>
      <c r="CM210" s="214"/>
      <c r="CN210" s="214"/>
      <c r="CO210" s="214"/>
      <c r="CP210" s="214"/>
      <c r="CQ210" s="214"/>
      <c r="CR210" s="214"/>
      <c r="CS210" s="214"/>
      <c r="CT210" s="214"/>
      <c r="CU210" s="214"/>
      <c r="CV210" s="214"/>
      <c r="CW210" s="214"/>
      <c r="CX210" s="214"/>
      <c r="CY210" s="214"/>
      <c r="CZ210" s="214"/>
      <c r="DA210" s="214"/>
      <c r="DB210" s="214"/>
      <c r="DC210" s="214"/>
      <c r="DD210" s="214"/>
      <c r="DE210" s="214"/>
      <c r="DF210" s="214"/>
      <c r="DG210" s="214"/>
      <c r="DH210" s="214"/>
      <c r="DI210" s="214"/>
      <c r="DJ210" s="214"/>
      <c r="DK210" s="214"/>
      <c r="DL210" s="214"/>
      <c r="DM210" s="214"/>
      <c r="DN210" s="214"/>
      <c r="DO210" s="214"/>
      <c r="DP210" s="214"/>
      <c r="DQ210" s="214"/>
      <c r="DR210" s="214"/>
      <c r="DS210" s="214"/>
      <c r="DT210" s="214"/>
      <c r="DU210" s="214"/>
      <c r="DV210" s="214"/>
      <c r="DW210" s="214"/>
      <c r="DX210" s="214"/>
      <c r="DY210" s="214"/>
      <c r="DZ210" s="214"/>
      <c r="EA210" s="214"/>
      <c r="EB210" s="214"/>
      <c r="EC210" s="214"/>
    </row>
    <row r="211" spans="1:133" s="66" customFormat="1" hidden="1" x14ac:dyDescent="0.2">
      <c r="A211" s="210"/>
      <c r="B211" s="209">
        <v>602</v>
      </c>
      <c r="C211" s="62" t="s">
        <v>340</v>
      </c>
      <c r="D211" s="63">
        <v>0</v>
      </c>
      <c r="E211" s="63">
        <v>0</v>
      </c>
      <c r="F211" s="63">
        <f t="shared" si="20"/>
        <v>0</v>
      </c>
      <c r="G211" s="63">
        <v>0</v>
      </c>
      <c r="H211" s="63">
        <v>0</v>
      </c>
      <c r="I211" s="63">
        <f t="shared" si="21"/>
        <v>0</v>
      </c>
      <c r="J211" s="63"/>
      <c r="K211" s="212"/>
      <c r="L211" s="211">
        <f t="shared" si="18"/>
        <v>0</v>
      </c>
      <c r="M211" s="211"/>
      <c r="N211" s="211">
        <f t="shared" si="22"/>
        <v>0</v>
      </c>
      <c r="O211" s="211">
        <f t="shared" si="19"/>
        <v>0</v>
      </c>
      <c r="P211" s="211">
        <f t="shared" si="23"/>
        <v>0</v>
      </c>
      <c r="Q211" s="213"/>
      <c r="R211" s="214"/>
      <c r="S211" s="214"/>
      <c r="T211" s="214"/>
      <c r="U211" s="214"/>
      <c r="V211" s="214"/>
      <c r="W211" s="214"/>
      <c r="X211" s="214"/>
      <c r="Y211" s="214"/>
      <c r="Z211" s="214"/>
      <c r="AA211" s="214"/>
      <c r="AB211" s="214"/>
      <c r="AC211" s="214"/>
      <c r="AD211" s="214"/>
      <c r="AE211" s="214"/>
      <c r="AF211" s="214"/>
      <c r="AG211" s="214"/>
      <c r="AH211" s="214"/>
      <c r="AI211" s="214"/>
      <c r="AJ211" s="214"/>
      <c r="AK211" s="214"/>
      <c r="AL211" s="214"/>
      <c r="AM211" s="214"/>
      <c r="AN211" s="214"/>
      <c r="AO211" s="214"/>
      <c r="AP211" s="214"/>
      <c r="AQ211" s="214"/>
      <c r="AR211" s="214"/>
      <c r="AS211" s="214"/>
      <c r="AT211" s="214"/>
      <c r="AU211" s="214"/>
      <c r="AV211" s="214"/>
      <c r="AW211" s="214"/>
      <c r="AX211" s="214"/>
      <c r="AY211" s="214"/>
      <c r="AZ211" s="214"/>
      <c r="BA211" s="214"/>
      <c r="BB211" s="214"/>
      <c r="BC211" s="214"/>
      <c r="BD211" s="214"/>
      <c r="BE211" s="214"/>
      <c r="BF211" s="214"/>
      <c r="BG211" s="214"/>
      <c r="BH211" s="214"/>
      <c r="BI211" s="214"/>
      <c r="BJ211" s="214"/>
      <c r="BK211" s="214"/>
      <c r="BL211" s="214"/>
      <c r="BM211" s="214"/>
      <c r="BN211" s="214"/>
      <c r="BO211" s="214"/>
      <c r="BP211" s="214"/>
      <c r="BQ211" s="214"/>
      <c r="BR211" s="214"/>
      <c r="BS211" s="214"/>
      <c r="BT211" s="214"/>
      <c r="BU211" s="214"/>
      <c r="BV211" s="214"/>
      <c r="BW211" s="214"/>
      <c r="BX211" s="214"/>
      <c r="BY211" s="214"/>
      <c r="BZ211" s="214"/>
      <c r="CA211" s="214"/>
      <c r="CB211" s="214"/>
      <c r="CC211" s="214"/>
      <c r="CD211" s="214"/>
      <c r="CE211" s="214"/>
      <c r="CF211" s="214"/>
      <c r="CG211" s="214"/>
      <c r="CH211" s="214"/>
      <c r="CI211" s="214"/>
      <c r="CJ211" s="214"/>
      <c r="CK211" s="214"/>
      <c r="CL211" s="214"/>
      <c r="CM211" s="214"/>
      <c r="CN211" s="214"/>
      <c r="CO211" s="214"/>
      <c r="CP211" s="214"/>
      <c r="CQ211" s="214"/>
      <c r="CR211" s="214"/>
      <c r="CS211" s="214"/>
      <c r="CT211" s="214"/>
      <c r="CU211" s="214"/>
      <c r="CV211" s="214"/>
      <c r="CW211" s="214"/>
      <c r="CX211" s="214"/>
      <c r="CY211" s="214"/>
      <c r="CZ211" s="214"/>
      <c r="DA211" s="214"/>
      <c r="DB211" s="214"/>
      <c r="DC211" s="214"/>
      <c r="DD211" s="214"/>
      <c r="DE211" s="214"/>
      <c r="DF211" s="214"/>
      <c r="DG211" s="214"/>
      <c r="DH211" s="214"/>
      <c r="DI211" s="214"/>
      <c r="DJ211" s="214"/>
      <c r="DK211" s="214"/>
      <c r="DL211" s="214"/>
      <c r="DM211" s="214"/>
      <c r="DN211" s="214"/>
      <c r="DO211" s="214"/>
      <c r="DP211" s="214"/>
      <c r="DQ211" s="214"/>
      <c r="DR211" s="214"/>
      <c r="DS211" s="214"/>
      <c r="DT211" s="214"/>
      <c r="DU211" s="214"/>
      <c r="DV211" s="214"/>
      <c r="DW211" s="214"/>
      <c r="DX211" s="214"/>
      <c r="DY211" s="214"/>
      <c r="DZ211" s="214"/>
      <c r="EA211" s="214"/>
      <c r="EB211" s="214"/>
      <c r="EC211" s="214"/>
    </row>
    <row r="212" spans="1:133" s="66" customFormat="1" hidden="1" x14ac:dyDescent="0.2">
      <c r="A212" s="210"/>
      <c r="B212" s="209">
        <v>603</v>
      </c>
      <c r="C212" s="62" t="s">
        <v>341</v>
      </c>
      <c r="D212" s="63">
        <v>0</v>
      </c>
      <c r="E212" s="63">
        <v>0</v>
      </c>
      <c r="F212" s="63">
        <f t="shared" si="20"/>
        <v>0</v>
      </c>
      <c r="G212" s="63">
        <v>0</v>
      </c>
      <c r="H212" s="63">
        <v>0</v>
      </c>
      <c r="I212" s="63">
        <f t="shared" si="21"/>
        <v>0</v>
      </c>
      <c r="J212" s="63"/>
      <c r="K212" s="212"/>
      <c r="L212" s="211">
        <f t="shared" si="18"/>
        <v>0</v>
      </c>
      <c r="M212" s="211"/>
      <c r="N212" s="211">
        <f t="shared" si="22"/>
        <v>0</v>
      </c>
      <c r="O212" s="211">
        <f t="shared" si="19"/>
        <v>0</v>
      </c>
      <c r="P212" s="211">
        <f t="shared" si="23"/>
        <v>0</v>
      </c>
      <c r="Q212" s="213"/>
      <c r="R212" s="214"/>
      <c r="S212" s="214"/>
      <c r="T212" s="214"/>
      <c r="U212" s="214"/>
      <c r="V212" s="214"/>
      <c r="W212" s="214"/>
      <c r="X212" s="214"/>
      <c r="Y212" s="214"/>
      <c r="Z212" s="214"/>
      <c r="AA212" s="214"/>
      <c r="AB212" s="214"/>
      <c r="AC212" s="214"/>
      <c r="AD212" s="214"/>
      <c r="AE212" s="214"/>
      <c r="AF212" s="214"/>
      <c r="AG212" s="214"/>
      <c r="AH212" s="214"/>
      <c r="AI212" s="214"/>
      <c r="AJ212" s="214"/>
      <c r="AK212" s="214"/>
      <c r="AL212" s="214"/>
      <c r="AM212" s="214"/>
      <c r="AN212" s="214"/>
      <c r="AO212" s="214"/>
      <c r="AP212" s="214"/>
      <c r="AQ212" s="214"/>
      <c r="AR212" s="214"/>
      <c r="AS212" s="214"/>
      <c r="AT212" s="214"/>
      <c r="AU212" s="214"/>
      <c r="AV212" s="214"/>
      <c r="AW212" s="214"/>
      <c r="AX212" s="214"/>
      <c r="AY212" s="214"/>
      <c r="AZ212" s="214"/>
      <c r="BA212" s="214"/>
      <c r="BB212" s="214"/>
      <c r="BC212" s="214"/>
      <c r="BD212" s="214"/>
      <c r="BE212" s="214"/>
      <c r="BF212" s="214"/>
      <c r="BG212" s="214"/>
      <c r="BH212" s="214"/>
      <c r="BI212" s="214"/>
      <c r="BJ212" s="214"/>
      <c r="BK212" s="214"/>
      <c r="BL212" s="214"/>
      <c r="BM212" s="214"/>
      <c r="BN212" s="214"/>
      <c r="BO212" s="214"/>
      <c r="BP212" s="214"/>
      <c r="BQ212" s="214"/>
      <c r="BR212" s="214"/>
      <c r="BS212" s="214"/>
      <c r="BT212" s="214"/>
      <c r="BU212" s="214"/>
      <c r="BV212" s="214"/>
      <c r="BW212" s="214"/>
      <c r="BX212" s="214"/>
      <c r="BY212" s="214"/>
      <c r="BZ212" s="214"/>
      <c r="CA212" s="214"/>
      <c r="CB212" s="214"/>
      <c r="CC212" s="214"/>
      <c r="CD212" s="214"/>
      <c r="CE212" s="214"/>
      <c r="CF212" s="214"/>
      <c r="CG212" s="214"/>
      <c r="CH212" s="214"/>
      <c r="CI212" s="214"/>
      <c r="CJ212" s="214"/>
      <c r="CK212" s="214"/>
      <c r="CL212" s="214"/>
      <c r="CM212" s="214"/>
      <c r="CN212" s="214"/>
      <c r="CO212" s="214"/>
      <c r="CP212" s="214"/>
      <c r="CQ212" s="214"/>
      <c r="CR212" s="214"/>
      <c r="CS212" s="214"/>
      <c r="CT212" s="214"/>
      <c r="CU212" s="214"/>
      <c r="CV212" s="214"/>
      <c r="CW212" s="214"/>
      <c r="CX212" s="214"/>
      <c r="CY212" s="214"/>
      <c r="CZ212" s="214"/>
      <c r="DA212" s="214"/>
      <c r="DB212" s="214"/>
      <c r="DC212" s="214"/>
      <c r="DD212" s="214"/>
      <c r="DE212" s="214"/>
      <c r="DF212" s="214"/>
      <c r="DG212" s="214"/>
      <c r="DH212" s="214"/>
      <c r="DI212" s="214"/>
      <c r="DJ212" s="214"/>
      <c r="DK212" s="214"/>
      <c r="DL212" s="214"/>
      <c r="DM212" s="214"/>
      <c r="DN212" s="214"/>
      <c r="DO212" s="214"/>
      <c r="DP212" s="214"/>
      <c r="DQ212" s="214"/>
      <c r="DR212" s="214"/>
      <c r="DS212" s="214"/>
      <c r="DT212" s="214"/>
      <c r="DU212" s="214"/>
      <c r="DV212" s="214"/>
      <c r="DW212" s="214"/>
      <c r="DX212" s="214"/>
      <c r="DY212" s="214"/>
      <c r="DZ212" s="214"/>
      <c r="EA212" s="214"/>
      <c r="EB212" s="214"/>
      <c r="EC212" s="214"/>
    </row>
    <row r="213" spans="1:133" s="66" customFormat="1" hidden="1" x14ac:dyDescent="0.2">
      <c r="A213" s="210"/>
      <c r="B213" s="209">
        <v>604</v>
      </c>
      <c r="C213" s="62" t="s">
        <v>342</v>
      </c>
      <c r="D213" s="63">
        <v>0</v>
      </c>
      <c r="E213" s="63">
        <v>0</v>
      </c>
      <c r="F213" s="63">
        <f t="shared" si="20"/>
        <v>0</v>
      </c>
      <c r="G213" s="63">
        <v>0</v>
      </c>
      <c r="H213" s="63">
        <v>0</v>
      </c>
      <c r="I213" s="63">
        <f t="shared" si="21"/>
        <v>0</v>
      </c>
      <c r="J213" s="63"/>
      <c r="K213" s="212"/>
      <c r="L213" s="211">
        <f t="shared" si="18"/>
        <v>0</v>
      </c>
      <c r="M213" s="211"/>
      <c r="N213" s="211">
        <f t="shared" si="22"/>
        <v>0</v>
      </c>
      <c r="O213" s="211">
        <f t="shared" si="19"/>
        <v>0</v>
      </c>
      <c r="P213" s="211">
        <f t="shared" si="23"/>
        <v>0</v>
      </c>
      <c r="Q213" s="213"/>
      <c r="R213" s="214"/>
      <c r="S213" s="214"/>
      <c r="T213" s="214"/>
      <c r="U213" s="214"/>
      <c r="V213" s="214"/>
      <c r="W213" s="214"/>
      <c r="X213" s="214"/>
      <c r="Y213" s="214"/>
      <c r="Z213" s="214"/>
      <c r="AA213" s="214"/>
      <c r="AB213" s="214"/>
      <c r="AC213" s="214"/>
      <c r="AD213" s="214"/>
      <c r="AE213" s="214"/>
      <c r="AF213" s="214"/>
      <c r="AG213" s="214"/>
      <c r="AH213" s="214"/>
      <c r="AI213" s="214"/>
      <c r="AJ213" s="214"/>
      <c r="AK213" s="214"/>
      <c r="AL213" s="214"/>
      <c r="AM213" s="214"/>
      <c r="AN213" s="214"/>
      <c r="AO213" s="214"/>
      <c r="AP213" s="214"/>
      <c r="AQ213" s="214"/>
      <c r="AR213" s="214"/>
      <c r="AS213" s="214"/>
      <c r="AT213" s="214"/>
      <c r="AU213" s="214"/>
      <c r="AV213" s="214"/>
      <c r="AW213" s="214"/>
      <c r="AX213" s="214"/>
      <c r="AY213" s="214"/>
      <c r="AZ213" s="214"/>
      <c r="BA213" s="214"/>
      <c r="BB213" s="214"/>
      <c r="BC213" s="214"/>
      <c r="BD213" s="214"/>
      <c r="BE213" s="214"/>
      <c r="BF213" s="214"/>
      <c r="BG213" s="214"/>
      <c r="BH213" s="214"/>
      <c r="BI213" s="214"/>
      <c r="BJ213" s="214"/>
      <c r="BK213" s="214"/>
      <c r="BL213" s="214"/>
      <c r="BM213" s="214"/>
      <c r="BN213" s="214"/>
      <c r="BO213" s="214"/>
      <c r="BP213" s="214"/>
      <c r="BQ213" s="214"/>
      <c r="BR213" s="214"/>
      <c r="BS213" s="214"/>
      <c r="BT213" s="214"/>
      <c r="BU213" s="214"/>
      <c r="BV213" s="214"/>
      <c r="BW213" s="214"/>
      <c r="BX213" s="214"/>
      <c r="BY213" s="214"/>
      <c r="BZ213" s="214"/>
      <c r="CA213" s="214"/>
      <c r="CB213" s="214"/>
      <c r="CC213" s="214"/>
      <c r="CD213" s="214"/>
      <c r="CE213" s="214"/>
      <c r="CF213" s="214"/>
      <c r="CG213" s="214"/>
      <c r="CH213" s="214"/>
      <c r="CI213" s="214"/>
      <c r="CJ213" s="214"/>
      <c r="CK213" s="214"/>
      <c r="CL213" s="214"/>
      <c r="CM213" s="214"/>
      <c r="CN213" s="214"/>
      <c r="CO213" s="214"/>
      <c r="CP213" s="214"/>
      <c r="CQ213" s="214"/>
      <c r="CR213" s="214"/>
      <c r="CS213" s="214"/>
      <c r="CT213" s="214"/>
      <c r="CU213" s="214"/>
      <c r="CV213" s="214"/>
      <c r="CW213" s="214"/>
      <c r="CX213" s="214"/>
      <c r="CY213" s="214"/>
      <c r="CZ213" s="214"/>
      <c r="DA213" s="214"/>
      <c r="DB213" s="214"/>
      <c r="DC213" s="214"/>
      <c r="DD213" s="214"/>
      <c r="DE213" s="214"/>
      <c r="DF213" s="214"/>
      <c r="DG213" s="214"/>
      <c r="DH213" s="214"/>
      <c r="DI213" s="214"/>
      <c r="DJ213" s="214"/>
      <c r="DK213" s="214"/>
      <c r="DL213" s="214"/>
      <c r="DM213" s="214"/>
      <c r="DN213" s="214"/>
      <c r="DO213" s="214"/>
      <c r="DP213" s="214"/>
      <c r="DQ213" s="214"/>
      <c r="DR213" s="214"/>
      <c r="DS213" s="214"/>
      <c r="DT213" s="214"/>
      <c r="DU213" s="214"/>
      <c r="DV213" s="214"/>
      <c r="DW213" s="214"/>
      <c r="DX213" s="214"/>
      <c r="DY213" s="214"/>
      <c r="DZ213" s="214"/>
      <c r="EA213" s="214"/>
      <c r="EB213" s="214"/>
      <c r="EC213" s="214"/>
    </row>
    <row r="214" spans="1:133" s="66" customFormat="1" hidden="1" x14ac:dyDescent="0.2">
      <c r="A214" s="210"/>
      <c r="B214" s="209">
        <v>606</v>
      </c>
      <c r="C214" s="62" t="s">
        <v>343</v>
      </c>
      <c r="D214" s="63">
        <v>0</v>
      </c>
      <c r="E214" s="63">
        <v>0</v>
      </c>
      <c r="F214" s="63">
        <f t="shared" si="20"/>
        <v>0</v>
      </c>
      <c r="G214" s="63">
        <v>0</v>
      </c>
      <c r="H214" s="63">
        <v>0</v>
      </c>
      <c r="I214" s="63">
        <f t="shared" si="21"/>
        <v>0</v>
      </c>
      <c r="J214" s="63"/>
      <c r="K214" s="212"/>
      <c r="L214" s="211">
        <f t="shared" si="18"/>
        <v>0</v>
      </c>
      <c r="M214" s="211"/>
      <c r="N214" s="211">
        <f t="shared" si="22"/>
        <v>0</v>
      </c>
      <c r="O214" s="211">
        <f t="shared" si="19"/>
        <v>0</v>
      </c>
      <c r="P214" s="211">
        <f t="shared" si="23"/>
        <v>0</v>
      </c>
      <c r="Q214" s="213"/>
      <c r="R214" s="214"/>
      <c r="S214" s="214"/>
      <c r="T214" s="214"/>
      <c r="U214" s="214"/>
      <c r="V214" s="214"/>
      <c r="W214" s="214"/>
      <c r="X214" s="214"/>
      <c r="Y214" s="214"/>
      <c r="Z214" s="214"/>
      <c r="AA214" s="214"/>
      <c r="AB214" s="214"/>
      <c r="AC214" s="214"/>
      <c r="AD214" s="214"/>
      <c r="AE214" s="214"/>
      <c r="AF214" s="214"/>
      <c r="AG214" s="214"/>
      <c r="AH214" s="214"/>
      <c r="AI214" s="214"/>
      <c r="AJ214" s="214"/>
      <c r="AK214" s="214"/>
      <c r="AL214" s="214"/>
      <c r="AM214" s="214"/>
      <c r="AN214" s="214"/>
      <c r="AO214" s="214"/>
      <c r="AP214" s="214"/>
      <c r="AQ214" s="214"/>
      <c r="AR214" s="214"/>
      <c r="AS214" s="214"/>
      <c r="AT214" s="214"/>
      <c r="AU214" s="214"/>
      <c r="AV214" s="214"/>
      <c r="AW214" s="214"/>
      <c r="AX214" s="214"/>
      <c r="AY214" s="214"/>
      <c r="AZ214" s="214"/>
      <c r="BA214" s="214"/>
      <c r="BB214" s="214"/>
      <c r="BC214" s="214"/>
      <c r="BD214" s="214"/>
      <c r="BE214" s="214"/>
      <c r="BF214" s="214"/>
      <c r="BG214" s="214"/>
      <c r="BH214" s="214"/>
      <c r="BI214" s="214"/>
      <c r="BJ214" s="214"/>
      <c r="BK214" s="214"/>
      <c r="BL214" s="214"/>
      <c r="BM214" s="214"/>
      <c r="BN214" s="214"/>
      <c r="BO214" s="214"/>
      <c r="BP214" s="214"/>
      <c r="BQ214" s="214"/>
      <c r="BR214" s="214"/>
      <c r="BS214" s="214"/>
      <c r="BT214" s="214"/>
      <c r="BU214" s="214"/>
      <c r="BV214" s="214"/>
      <c r="BW214" s="214"/>
      <c r="BX214" s="214"/>
      <c r="BY214" s="214"/>
      <c r="BZ214" s="214"/>
      <c r="CA214" s="214"/>
      <c r="CB214" s="214"/>
      <c r="CC214" s="214"/>
      <c r="CD214" s="214"/>
      <c r="CE214" s="214"/>
      <c r="CF214" s="214"/>
      <c r="CG214" s="214"/>
      <c r="CH214" s="214"/>
      <c r="CI214" s="214"/>
      <c r="CJ214" s="214"/>
      <c r="CK214" s="214"/>
      <c r="CL214" s="214"/>
      <c r="CM214" s="214"/>
      <c r="CN214" s="214"/>
      <c r="CO214" s="214"/>
      <c r="CP214" s="214"/>
      <c r="CQ214" s="214"/>
      <c r="CR214" s="214"/>
      <c r="CS214" s="214"/>
      <c r="CT214" s="214"/>
      <c r="CU214" s="214"/>
      <c r="CV214" s="214"/>
      <c r="CW214" s="214"/>
      <c r="CX214" s="214"/>
      <c r="CY214" s="214"/>
      <c r="CZ214" s="214"/>
      <c r="DA214" s="214"/>
      <c r="DB214" s="214"/>
      <c r="DC214" s="214"/>
      <c r="DD214" s="214"/>
      <c r="DE214" s="214"/>
      <c r="DF214" s="214"/>
      <c r="DG214" s="214"/>
      <c r="DH214" s="214"/>
      <c r="DI214" s="214"/>
      <c r="DJ214" s="214"/>
      <c r="DK214" s="214"/>
      <c r="DL214" s="214"/>
      <c r="DM214" s="214"/>
      <c r="DN214" s="214"/>
      <c r="DO214" s="214"/>
      <c r="DP214" s="214"/>
      <c r="DQ214" s="214"/>
      <c r="DR214" s="214"/>
      <c r="DS214" s="214"/>
      <c r="DT214" s="214"/>
      <c r="DU214" s="214"/>
      <c r="DV214" s="214"/>
      <c r="DW214" s="214"/>
      <c r="DX214" s="214"/>
      <c r="DY214" s="214"/>
      <c r="DZ214" s="214"/>
      <c r="EA214" s="214"/>
      <c r="EB214" s="214"/>
      <c r="EC214" s="214"/>
    </row>
    <row r="215" spans="1:133" s="66" customFormat="1" hidden="1" x14ac:dyDescent="0.2">
      <c r="A215" s="210"/>
      <c r="B215" s="209">
        <v>607</v>
      </c>
      <c r="C215" s="62" t="s">
        <v>344</v>
      </c>
      <c r="D215" s="63">
        <v>0</v>
      </c>
      <c r="E215" s="63">
        <v>0</v>
      </c>
      <c r="F215" s="63">
        <f t="shared" si="20"/>
        <v>0</v>
      </c>
      <c r="G215" s="63">
        <v>0</v>
      </c>
      <c r="H215" s="63">
        <v>0</v>
      </c>
      <c r="I215" s="63">
        <f t="shared" si="21"/>
        <v>0</v>
      </c>
      <c r="J215" s="63"/>
      <c r="K215" s="212"/>
      <c r="L215" s="211">
        <f t="shared" si="18"/>
        <v>0</v>
      </c>
      <c r="M215" s="211"/>
      <c r="N215" s="211">
        <f t="shared" si="22"/>
        <v>0</v>
      </c>
      <c r="O215" s="211">
        <f t="shared" si="19"/>
        <v>0</v>
      </c>
      <c r="P215" s="211">
        <f t="shared" si="23"/>
        <v>0</v>
      </c>
      <c r="Q215" s="213"/>
      <c r="R215" s="214"/>
      <c r="S215" s="214"/>
      <c r="T215" s="214"/>
      <c r="U215" s="214"/>
      <c r="V215" s="214"/>
      <c r="W215" s="214"/>
      <c r="X215" s="214"/>
      <c r="Y215" s="214"/>
      <c r="Z215" s="214"/>
      <c r="AA215" s="214"/>
      <c r="AB215" s="214"/>
      <c r="AC215" s="214"/>
      <c r="AD215" s="214"/>
      <c r="AE215" s="214"/>
      <c r="AF215" s="214"/>
      <c r="AG215" s="214"/>
      <c r="AH215" s="214"/>
      <c r="AI215" s="214"/>
      <c r="AJ215" s="214"/>
      <c r="AK215" s="214"/>
      <c r="AL215" s="214"/>
      <c r="AM215" s="214"/>
      <c r="AN215" s="214"/>
      <c r="AO215" s="214"/>
      <c r="AP215" s="214"/>
      <c r="AQ215" s="214"/>
      <c r="AR215" s="214"/>
      <c r="AS215" s="214"/>
      <c r="AT215" s="214"/>
      <c r="AU215" s="214"/>
      <c r="AV215" s="214"/>
      <c r="AW215" s="214"/>
      <c r="AX215" s="214"/>
      <c r="AY215" s="214"/>
      <c r="AZ215" s="214"/>
      <c r="BA215" s="214"/>
      <c r="BB215" s="214"/>
      <c r="BC215" s="214"/>
      <c r="BD215" s="214"/>
      <c r="BE215" s="214"/>
      <c r="BF215" s="214"/>
      <c r="BG215" s="214"/>
      <c r="BH215" s="214"/>
      <c r="BI215" s="214"/>
      <c r="BJ215" s="214"/>
      <c r="BK215" s="214"/>
      <c r="BL215" s="214"/>
      <c r="BM215" s="214"/>
      <c r="BN215" s="214"/>
      <c r="BO215" s="214"/>
      <c r="BP215" s="214"/>
      <c r="BQ215" s="214"/>
      <c r="BR215" s="214"/>
      <c r="BS215" s="214"/>
      <c r="BT215" s="214"/>
      <c r="BU215" s="214"/>
      <c r="BV215" s="214"/>
      <c r="BW215" s="214"/>
      <c r="BX215" s="214"/>
      <c r="BY215" s="214"/>
      <c r="BZ215" s="214"/>
      <c r="CA215" s="214"/>
      <c r="CB215" s="214"/>
      <c r="CC215" s="214"/>
      <c r="CD215" s="214"/>
      <c r="CE215" s="214"/>
      <c r="CF215" s="214"/>
      <c r="CG215" s="214"/>
      <c r="CH215" s="214"/>
      <c r="CI215" s="214"/>
      <c r="CJ215" s="214"/>
      <c r="CK215" s="214"/>
      <c r="CL215" s="214"/>
      <c r="CM215" s="214"/>
      <c r="CN215" s="214"/>
      <c r="CO215" s="214"/>
      <c r="CP215" s="214"/>
      <c r="CQ215" s="214"/>
      <c r="CR215" s="214"/>
      <c r="CS215" s="214"/>
      <c r="CT215" s="214"/>
      <c r="CU215" s="214"/>
      <c r="CV215" s="214"/>
      <c r="CW215" s="214"/>
      <c r="CX215" s="214"/>
      <c r="CY215" s="214"/>
      <c r="CZ215" s="214"/>
      <c r="DA215" s="214"/>
      <c r="DB215" s="214"/>
      <c r="DC215" s="214"/>
      <c r="DD215" s="214"/>
      <c r="DE215" s="214"/>
      <c r="DF215" s="214"/>
      <c r="DG215" s="214"/>
      <c r="DH215" s="214"/>
      <c r="DI215" s="214"/>
      <c r="DJ215" s="214"/>
      <c r="DK215" s="214"/>
      <c r="DL215" s="214"/>
      <c r="DM215" s="214"/>
      <c r="DN215" s="214"/>
      <c r="DO215" s="214"/>
      <c r="DP215" s="214"/>
      <c r="DQ215" s="214"/>
      <c r="DR215" s="214"/>
      <c r="DS215" s="214"/>
      <c r="DT215" s="214"/>
      <c r="DU215" s="214"/>
      <c r="DV215" s="214"/>
      <c r="DW215" s="214"/>
      <c r="DX215" s="214"/>
      <c r="DY215" s="214"/>
      <c r="DZ215" s="214"/>
      <c r="EA215" s="214"/>
      <c r="EB215" s="214"/>
      <c r="EC215" s="214"/>
    </row>
    <row r="216" spans="1:133" s="66" customFormat="1" hidden="1" x14ac:dyDescent="0.2">
      <c r="A216" s="210"/>
      <c r="B216" s="209">
        <v>608</v>
      </c>
      <c r="C216" s="62" t="s">
        <v>345</v>
      </c>
      <c r="D216" s="63">
        <v>0</v>
      </c>
      <c r="E216" s="63">
        <v>0</v>
      </c>
      <c r="F216" s="63">
        <f t="shared" si="20"/>
        <v>0</v>
      </c>
      <c r="G216" s="63">
        <v>0</v>
      </c>
      <c r="H216" s="63">
        <v>0</v>
      </c>
      <c r="I216" s="63">
        <f t="shared" si="21"/>
        <v>0</v>
      </c>
      <c r="J216" s="63"/>
      <c r="K216" s="212"/>
      <c r="L216" s="211">
        <f t="shared" si="18"/>
        <v>0</v>
      </c>
      <c r="M216" s="211"/>
      <c r="N216" s="211">
        <f t="shared" si="22"/>
        <v>0</v>
      </c>
      <c r="O216" s="211">
        <f t="shared" si="19"/>
        <v>0</v>
      </c>
      <c r="P216" s="211">
        <f t="shared" si="23"/>
        <v>0</v>
      </c>
      <c r="Q216" s="213"/>
      <c r="R216" s="214"/>
      <c r="S216" s="214"/>
      <c r="T216" s="214"/>
      <c r="U216" s="214"/>
      <c r="V216" s="214"/>
      <c r="W216" s="214"/>
      <c r="X216" s="214"/>
      <c r="Y216" s="214"/>
      <c r="Z216" s="214"/>
      <c r="AA216" s="214"/>
      <c r="AB216" s="214"/>
      <c r="AC216" s="214"/>
      <c r="AD216" s="214"/>
      <c r="AE216" s="214"/>
      <c r="AF216" s="214"/>
      <c r="AG216" s="214"/>
      <c r="AH216" s="214"/>
      <c r="AI216" s="214"/>
      <c r="AJ216" s="214"/>
      <c r="AK216" s="214"/>
      <c r="AL216" s="214"/>
      <c r="AM216" s="214"/>
      <c r="AN216" s="214"/>
      <c r="AO216" s="214"/>
      <c r="AP216" s="214"/>
      <c r="AQ216" s="214"/>
      <c r="AR216" s="214"/>
      <c r="AS216" s="214"/>
      <c r="AT216" s="214"/>
      <c r="AU216" s="214"/>
      <c r="AV216" s="214"/>
      <c r="AW216" s="214"/>
      <c r="AX216" s="214"/>
      <c r="AY216" s="214"/>
      <c r="AZ216" s="214"/>
      <c r="BA216" s="214"/>
      <c r="BB216" s="214"/>
      <c r="BC216" s="214"/>
      <c r="BD216" s="214"/>
      <c r="BE216" s="214"/>
      <c r="BF216" s="214"/>
      <c r="BG216" s="214"/>
      <c r="BH216" s="214"/>
      <c r="BI216" s="214"/>
      <c r="BJ216" s="214"/>
      <c r="BK216" s="214"/>
      <c r="BL216" s="214"/>
      <c r="BM216" s="214"/>
      <c r="BN216" s="214"/>
      <c r="BO216" s="214"/>
      <c r="BP216" s="214"/>
      <c r="BQ216" s="214"/>
      <c r="BR216" s="214"/>
      <c r="BS216" s="214"/>
      <c r="BT216" s="214"/>
      <c r="BU216" s="214"/>
      <c r="BV216" s="214"/>
      <c r="BW216" s="214"/>
      <c r="BX216" s="214"/>
      <c r="BY216" s="214"/>
      <c r="BZ216" s="214"/>
      <c r="CA216" s="214"/>
      <c r="CB216" s="214"/>
      <c r="CC216" s="214"/>
      <c r="CD216" s="214"/>
      <c r="CE216" s="214"/>
      <c r="CF216" s="214"/>
      <c r="CG216" s="214"/>
      <c r="CH216" s="214"/>
      <c r="CI216" s="214"/>
      <c r="CJ216" s="214"/>
      <c r="CK216" s="214"/>
      <c r="CL216" s="214"/>
      <c r="CM216" s="214"/>
      <c r="CN216" s="214"/>
      <c r="CO216" s="214"/>
      <c r="CP216" s="214"/>
      <c r="CQ216" s="214"/>
      <c r="CR216" s="214"/>
      <c r="CS216" s="214"/>
      <c r="CT216" s="214"/>
      <c r="CU216" s="214"/>
      <c r="CV216" s="214"/>
      <c r="CW216" s="214"/>
      <c r="CX216" s="214"/>
      <c r="CY216" s="214"/>
      <c r="CZ216" s="214"/>
      <c r="DA216" s="214"/>
      <c r="DB216" s="214"/>
      <c r="DC216" s="214"/>
      <c r="DD216" s="214"/>
      <c r="DE216" s="214"/>
      <c r="DF216" s="214"/>
      <c r="DG216" s="214"/>
      <c r="DH216" s="214"/>
      <c r="DI216" s="214"/>
      <c r="DJ216" s="214"/>
      <c r="DK216" s="214"/>
      <c r="DL216" s="214"/>
      <c r="DM216" s="214"/>
      <c r="DN216" s="214"/>
      <c r="DO216" s="214"/>
      <c r="DP216" s="214"/>
      <c r="DQ216" s="214"/>
      <c r="DR216" s="214"/>
      <c r="DS216" s="214"/>
      <c r="DT216" s="214"/>
      <c r="DU216" s="214"/>
      <c r="DV216" s="214"/>
      <c r="DW216" s="214"/>
      <c r="DX216" s="214"/>
      <c r="DY216" s="214"/>
      <c r="DZ216" s="214"/>
      <c r="EA216" s="214"/>
      <c r="EB216" s="214"/>
      <c r="EC216" s="214"/>
    </row>
    <row r="217" spans="1:133" s="66" customFormat="1" hidden="1" x14ac:dyDescent="0.2">
      <c r="A217" s="210"/>
      <c r="B217" s="209">
        <v>609</v>
      </c>
      <c r="C217" s="62" t="s">
        <v>346</v>
      </c>
      <c r="D217" s="63">
        <v>0</v>
      </c>
      <c r="E217" s="63">
        <v>0</v>
      </c>
      <c r="F217" s="63">
        <f t="shared" si="20"/>
        <v>0</v>
      </c>
      <c r="G217" s="63">
        <v>0</v>
      </c>
      <c r="H217" s="63">
        <v>0</v>
      </c>
      <c r="I217" s="63">
        <f t="shared" si="21"/>
        <v>0</v>
      </c>
      <c r="J217" s="63"/>
      <c r="K217" s="212"/>
      <c r="L217" s="211">
        <f t="shared" si="18"/>
        <v>0</v>
      </c>
      <c r="M217" s="211"/>
      <c r="N217" s="211">
        <f t="shared" si="22"/>
        <v>0</v>
      </c>
      <c r="O217" s="211">
        <f t="shared" si="19"/>
        <v>0</v>
      </c>
      <c r="P217" s="211">
        <f t="shared" si="23"/>
        <v>0</v>
      </c>
      <c r="Q217" s="213"/>
      <c r="R217" s="214"/>
      <c r="S217" s="214"/>
      <c r="T217" s="214"/>
      <c r="U217" s="214"/>
      <c r="V217" s="214"/>
      <c r="W217" s="214"/>
      <c r="X217" s="214"/>
      <c r="Y217" s="214"/>
      <c r="Z217" s="214"/>
      <c r="AA217" s="214"/>
      <c r="AB217" s="214"/>
      <c r="AC217" s="214"/>
      <c r="AD217" s="214"/>
      <c r="AE217" s="214"/>
      <c r="AF217" s="214"/>
      <c r="AG217" s="214"/>
      <c r="AH217" s="214"/>
      <c r="AI217" s="214"/>
      <c r="AJ217" s="214"/>
      <c r="AK217" s="214"/>
      <c r="AL217" s="214"/>
      <c r="AM217" s="214"/>
      <c r="AN217" s="214"/>
      <c r="AO217" s="214"/>
      <c r="AP217" s="214"/>
      <c r="AQ217" s="214"/>
      <c r="AR217" s="214"/>
      <c r="AS217" s="214"/>
      <c r="AT217" s="214"/>
      <c r="AU217" s="214"/>
      <c r="AV217" s="214"/>
      <c r="AW217" s="214"/>
      <c r="AX217" s="214"/>
      <c r="AY217" s="214"/>
      <c r="AZ217" s="214"/>
      <c r="BA217" s="214"/>
      <c r="BB217" s="214"/>
      <c r="BC217" s="214"/>
      <c r="BD217" s="214"/>
      <c r="BE217" s="214"/>
      <c r="BF217" s="214"/>
      <c r="BG217" s="214"/>
      <c r="BH217" s="214"/>
      <c r="BI217" s="214"/>
      <c r="BJ217" s="214"/>
      <c r="BK217" s="214"/>
      <c r="BL217" s="214"/>
      <c r="BM217" s="214"/>
      <c r="BN217" s="214"/>
      <c r="BO217" s="214"/>
      <c r="BP217" s="214"/>
      <c r="BQ217" s="214"/>
      <c r="BR217" s="214"/>
      <c r="BS217" s="214"/>
      <c r="BT217" s="214"/>
      <c r="BU217" s="214"/>
      <c r="BV217" s="214"/>
      <c r="BW217" s="214"/>
      <c r="BX217" s="214"/>
      <c r="BY217" s="214"/>
      <c r="BZ217" s="214"/>
      <c r="CA217" s="214"/>
      <c r="CB217" s="214"/>
      <c r="CC217" s="214"/>
      <c r="CD217" s="214"/>
      <c r="CE217" s="214"/>
      <c r="CF217" s="214"/>
      <c r="CG217" s="214"/>
      <c r="CH217" s="214"/>
      <c r="CI217" s="214"/>
      <c r="CJ217" s="214"/>
      <c r="CK217" s="214"/>
      <c r="CL217" s="214"/>
      <c r="CM217" s="214"/>
      <c r="CN217" s="214"/>
      <c r="CO217" s="214"/>
      <c r="CP217" s="214"/>
      <c r="CQ217" s="214"/>
      <c r="CR217" s="214"/>
      <c r="CS217" s="214"/>
      <c r="CT217" s="214"/>
      <c r="CU217" s="214"/>
      <c r="CV217" s="214"/>
      <c r="CW217" s="214"/>
      <c r="CX217" s="214"/>
      <c r="CY217" s="214"/>
      <c r="CZ217" s="214"/>
      <c r="DA217" s="214"/>
      <c r="DB217" s="214"/>
      <c r="DC217" s="214"/>
      <c r="DD217" s="214"/>
      <c r="DE217" s="214"/>
      <c r="DF217" s="214"/>
      <c r="DG217" s="214"/>
      <c r="DH217" s="214"/>
      <c r="DI217" s="214"/>
      <c r="DJ217" s="214"/>
      <c r="DK217" s="214"/>
      <c r="DL217" s="214"/>
      <c r="DM217" s="214"/>
      <c r="DN217" s="214"/>
      <c r="DO217" s="214"/>
      <c r="DP217" s="214"/>
      <c r="DQ217" s="214"/>
      <c r="DR217" s="214"/>
      <c r="DS217" s="214"/>
      <c r="DT217" s="214"/>
      <c r="DU217" s="214"/>
      <c r="DV217" s="214"/>
      <c r="DW217" s="214"/>
      <c r="DX217" s="214"/>
      <c r="DY217" s="214"/>
      <c r="DZ217" s="214"/>
      <c r="EA217" s="214"/>
      <c r="EB217" s="214"/>
      <c r="EC217" s="214"/>
    </row>
    <row r="218" spans="1:133" s="66" customFormat="1" hidden="1" x14ac:dyDescent="0.2">
      <c r="A218" s="210"/>
      <c r="B218" s="209">
        <v>610</v>
      </c>
      <c r="C218" s="62" t="s">
        <v>347</v>
      </c>
      <c r="D218" s="63">
        <v>0</v>
      </c>
      <c r="E218" s="63">
        <v>0</v>
      </c>
      <c r="F218" s="63">
        <f t="shared" si="20"/>
        <v>0</v>
      </c>
      <c r="G218" s="63">
        <v>0</v>
      </c>
      <c r="H218" s="63">
        <v>0</v>
      </c>
      <c r="I218" s="63">
        <f t="shared" si="21"/>
        <v>0</v>
      </c>
      <c r="J218" s="63"/>
      <c r="K218" s="212"/>
      <c r="L218" s="211">
        <f t="shared" si="18"/>
        <v>0</v>
      </c>
      <c r="M218" s="211"/>
      <c r="N218" s="211">
        <f t="shared" si="22"/>
        <v>0</v>
      </c>
      <c r="O218" s="211">
        <f t="shared" si="19"/>
        <v>0</v>
      </c>
      <c r="P218" s="211">
        <f t="shared" si="23"/>
        <v>0</v>
      </c>
      <c r="Q218" s="213"/>
      <c r="R218" s="214"/>
      <c r="S218" s="214"/>
      <c r="T218" s="214"/>
      <c r="U218" s="214"/>
      <c r="V218" s="214"/>
      <c r="W218" s="214"/>
      <c r="X218" s="214"/>
      <c r="Y218" s="214"/>
      <c r="Z218" s="214"/>
      <c r="AA218" s="214"/>
      <c r="AB218" s="214"/>
      <c r="AC218" s="214"/>
      <c r="AD218" s="214"/>
      <c r="AE218" s="214"/>
      <c r="AF218" s="214"/>
      <c r="AG218" s="214"/>
      <c r="AH218" s="214"/>
      <c r="AI218" s="214"/>
      <c r="AJ218" s="214"/>
      <c r="AK218" s="214"/>
      <c r="AL218" s="214"/>
      <c r="AM218" s="214"/>
      <c r="AN218" s="214"/>
      <c r="AO218" s="214"/>
      <c r="AP218" s="214"/>
      <c r="AQ218" s="214"/>
      <c r="AR218" s="214"/>
      <c r="AS218" s="214"/>
      <c r="AT218" s="214"/>
      <c r="AU218" s="214"/>
      <c r="AV218" s="214"/>
      <c r="AW218" s="214"/>
      <c r="AX218" s="214"/>
      <c r="AY218" s="214"/>
      <c r="AZ218" s="214"/>
      <c r="BA218" s="214"/>
      <c r="BB218" s="214"/>
      <c r="BC218" s="214"/>
      <c r="BD218" s="214"/>
      <c r="BE218" s="214"/>
      <c r="BF218" s="214"/>
      <c r="BG218" s="214"/>
      <c r="BH218" s="214"/>
      <c r="BI218" s="214"/>
      <c r="BJ218" s="214"/>
      <c r="BK218" s="214"/>
      <c r="BL218" s="214"/>
      <c r="BM218" s="214"/>
      <c r="BN218" s="214"/>
      <c r="BO218" s="214"/>
      <c r="BP218" s="214"/>
      <c r="BQ218" s="214"/>
      <c r="BR218" s="214"/>
      <c r="BS218" s="214"/>
      <c r="BT218" s="214"/>
      <c r="BU218" s="214"/>
      <c r="BV218" s="214"/>
      <c r="BW218" s="214"/>
      <c r="BX218" s="214"/>
      <c r="BY218" s="214"/>
      <c r="BZ218" s="214"/>
      <c r="CA218" s="214"/>
      <c r="CB218" s="214"/>
      <c r="CC218" s="214"/>
      <c r="CD218" s="214"/>
      <c r="CE218" s="214"/>
      <c r="CF218" s="214"/>
      <c r="CG218" s="214"/>
      <c r="CH218" s="214"/>
      <c r="CI218" s="214"/>
      <c r="CJ218" s="214"/>
      <c r="CK218" s="214"/>
      <c r="CL218" s="214"/>
      <c r="CM218" s="214"/>
      <c r="CN218" s="214"/>
      <c r="CO218" s="214"/>
      <c r="CP218" s="214"/>
      <c r="CQ218" s="214"/>
      <c r="CR218" s="214"/>
      <c r="CS218" s="214"/>
      <c r="CT218" s="214"/>
      <c r="CU218" s="214"/>
      <c r="CV218" s="214"/>
      <c r="CW218" s="214"/>
      <c r="CX218" s="214"/>
      <c r="CY218" s="214"/>
      <c r="CZ218" s="214"/>
      <c r="DA218" s="214"/>
      <c r="DB218" s="214"/>
      <c r="DC218" s="214"/>
      <c r="DD218" s="214"/>
      <c r="DE218" s="214"/>
      <c r="DF218" s="214"/>
      <c r="DG218" s="214"/>
      <c r="DH218" s="214"/>
      <c r="DI218" s="214"/>
      <c r="DJ218" s="214"/>
      <c r="DK218" s="214"/>
      <c r="DL218" s="214"/>
      <c r="DM218" s="214"/>
      <c r="DN218" s="214"/>
      <c r="DO218" s="214"/>
      <c r="DP218" s="214"/>
      <c r="DQ218" s="214"/>
      <c r="DR218" s="214"/>
      <c r="DS218" s="214"/>
      <c r="DT218" s="214"/>
      <c r="DU218" s="214"/>
      <c r="DV218" s="214"/>
      <c r="DW218" s="214"/>
      <c r="DX218" s="214"/>
      <c r="DY218" s="214"/>
      <c r="DZ218" s="214"/>
      <c r="EA218" s="214"/>
      <c r="EB218" s="214"/>
      <c r="EC218" s="214"/>
    </row>
    <row r="219" spans="1:133" s="66" customFormat="1" hidden="1" x14ac:dyDescent="0.2">
      <c r="A219" s="210"/>
      <c r="B219" s="209">
        <v>611</v>
      </c>
      <c r="C219" s="62" t="s">
        <v>348</v>
      </c>
      <c r="D219" s="63">
        <v>0</v>
      </c>
      <c r="E219" s="63">
        <v>0</v>
      </c>
      <c r="F219" s="63">
        <f t="shared" si="20"/>
        <v>0</v>
      </c>
      <c r="G219" s="63">
        <v>0</v>
      </c>
      <c r="H219" s="63">
        <v>0</v>
      </c>
      <c r="I219" s="63">
        <f t="shared" si="21"/>
        <v>0</v>
      </c>
      <c r="J219" s="63"/>
      <c r="K219" s="212"/>
      <c r="L219" s="211">
        <f t="shared" si="18"/>
        <v>0</v>
      </c>
      <c r="M219" s="211"/>
      <c r="N219" s="211">
        <f t="shared" si="22"/>
        <v>0</v>
      </c>
      <c r="O219" s="211">
        <f t="shared" si="19"/>
        <v>0</v>
      </c>
      <c r="P219" s="211">
        <f t="shared" si="23"/>
        <v>0</v>
      </c>
      <c r="Q219" s="213"/>
      <c r="R219" s="214"/>
      <c r="S219" s="214"/>
      <c r="T219" s="214"/>
      <c r="U219" s="214"/>
      <c r="V219" s="214"/>
      <c r="W219" s="214"/>
      <c r="X219" s="214"/>
      <c r="Y219" s="214"/>
      <c r="Z219" s="214"/>
      <c r="AA219" s="214"/>
      <c r="AB219" s="214"/>
      <c r="AC219" s="214"/>
      <c r="AD219" s="214"/>
      <c r="AE219" s="214"/>
      <c r="AF219" s="214"/>
      <c r="AG219" s="214"/>
      <c r="AH219" s="214"/>
      <c r="AI219" s="214"/>
      <c r="AJ219" s="214"/>
      <c r="AK219" s="214"/>
      <c r="AL219" s="214"/>
      <c r="AM219" s="214"/>
      <c r="AN219" s="214"/>
      <c r="AO219" s="214"/>
      <c r="AP219" s="214"/>
      <c r="AQ219" s="214"/>
      <c r="AR219" s="214"/>
      <c r="AS219" s="214"/>
      <c r="AT219" s="214"/>
      <c r="AU219" s="214"/>
      <c r="AV219" s="214"/>
      <c r="AW219" s="214"/>
      <c r="AX219" s="214"/>
      <c r="AY219" s="214"/>
      <c r="AZ219" s="214"/>
      <c r="BA219" s="214"/>
      <c r="BB219" s="214"/>
      <c r="BC219" s="214"/>
      <c r="BD219" s="214"/>
      <c r="BE219" s="214"/>
      <c r="BF219" s="214"/>
      <c r="BG219" s="214"/>
      <c r="BH219" s="214"/>
      <c r="BI219" s="214"/>
      <c r="BJ219" s="214"/>
      <c r="BK219" s="214"/>
      <c r="BL219" s="214"/>
      <c r="BM219" s="214"/>
      <c r="BN219" s="214"/>
      <c r="BO219" s="214"/>
      <c r="BP219" s="214"/>
      <c r="BQ219" s="214"/>
      <c r="BR219" s="214"/>
      <c r="BS219" s="214"/>
      <c r="BT219" s="214"/>
      <c r="BU219" s="214"/>
      <c r="BV219" s="214"/>
      <c r="BW219" s="214"/>
      <c r="BX219" s="214"/>
      <c r="BY219" s="214"/>
      <c r="BZ219" s="214"/>
      <c r="CA219" s="214"/>
      <c r="CB219" s="214"/>
      <c r="CC219" s="214"/>
      <c r="CD219" s="214"/>
      <c r="CE219" s="214"/>
      <c r="CF219" s="214"/>
      <c r="CG219" s="214"/>
      <c r="CH219" s="214"/>
      <c r="CI219" s="214"/>
      <c r="CJ219" s="214"/>
      <c r="CK219" s="214"/>
      <c r="CL219" s="214"/>
      <c r="CM219" s="214"/>
      <c r="CN219" s="214"/>
      <c r="CO219" s="214"/>
      <c r="CP219" s="214"/>
      <c r="CQ219" s="214"/>
      <c r="CR219" s="214"/>
      <c r="CS219" s="214"/>
      <c r="CT219" s="214"/>
      <c r="CU219" s="214"/>
      <c r="CV219" s="214"/>
      <c r="CW219" s="214"/>
      <c r="CX219" s="214"/>
      <c r="CY219" s="214"/>
      <c r="CZ219" s="214"/>
      <c r="DA219" s="214"/>
      <c r="DB219" s="214"/>
      <c r="DC219" s="214"/>
      <c r="DD219" s="214"/>
      <c r="DE219" s="214"/>
      <c r="DF219" s="214"/>
      <c r="DG219" s="214"/>
      <c r="DH219" s="214"/>
      <c r="DI219" s="214"/>
      <c r="DJ219" s="214"/>
      <c r="DK219" s="214"/>
      <c r="DL219" s="214"/>
      <c r="DM219" s="214"/>
      <c r="DN219" s="214"/>
      <c r="DO219" s="214"/>
      <c r="DP219" s="214"/>
      <c r="DQ219" s="214"/>
      <c r="DR219" s="214"/>
      <c r="DS219" s="214"/>
      <c r="DT219" s="214"/>
      <c r="DU219" s="214"/>
      <c r="DV219" s="214"/>
      <c r="DW219" s="214"/>
      <c r="DX219" s="214"/>
      <c r="DY219" s="214"/>
      <c r="DZ219" s="214"/>
      <c r="EA219" s="214"/>
      <c r="EB219" s="214"/>
      <c r="EC219" s="214"/>
    </row>
    <row r="220" spans="1:133" s="66" customFormat="1" hidden="1" x14ac:dyDescent="0.2">
      <c r="A220" s="210"/>
      <c r="B220" s="209">
        <v>612</v>
      </c>
      <c r="C220" s="62" t="s">
        <v>349</v>
      </c>
      <c r="D220" s="63">
        <v>0</v>
      </c>
      <c r="E220" s="63">
        <v>0</v>
      </c>
      <c r="F220" s="63">
        <f t="shared" si="20"/>
        <v>0</v>
      </c>
      <c r="G220" s="63">
        <v>0</v>
      </c>
      <c r="H220" s="63">
        <v>0</v>
      </c>
      <c r="I220" s="63">
        <f t="shared" si="21"/>
        <v>0</v>
      </c>
      <c r="J220" s="63"/>
      <c r="K220" s="212"/>
      <c r="L220" s="211">
        <f t="shared" si="18"/>
        <v>0</v>
      </c>
      <c r="M220" s="211"/>
      <c r="N220" s="211">
        <f t="shared" si="22"/>
        <v>0</v>
      </c>
      <c r="O220" s="211">
        <f t="shared" si="19"/>
        <v>0</v>
      </c>
      <c r="P220" s="211">
        <f t="shared" si="23"/>
        <v>0</v>
      </c>
      <c r="Q220" s="213"/>
      <c r="R220" s="214"/>
      <c r="S220" s="214"/>
      <c r="T220" s="214"/>
      <c r="U220" s="214"/>
      <c r="V220" s="214"/>
      <c r="W220" s="214"/>
      <c r="X220" s="214"/>
      <c r="Y220" s="214"/>
      <c r="Z220" s="214"/>
      <c r="AA220" s="214"/>
      <c r="AB220" s="214"/>
      <c r="AC220" s="214"/>
      <c r="AD220" s="214"/>
      <c r="AE220" s="214"/>
      <c r="AF220" s="214"/>
      <c r="AG220" s="214"/>
      <c r="AH220" s="214"/>
      <c r="AI220" s="214"/>
      <c r="AJ220" s="214"/>
      <c r="AK220" s="214"/>
      <c r="AL220" s="214"/>
      <c r="AM220" s="214"/>
      <c r="AN220" s="214"/>
      <c r="AO220" s="214"/>
      <c r="AP220" s="214"/>
      <c r="AQ220" s="214"/>
      <c r="AR220" s="214"/>
      <c r="AS220" s="214"/>
      <c r="AT220" s="214"/>
      <c r="AU220" s="214"/>
      <c r="AV220" s="214"/>
      <c r="AW220" s="214"/>
      <c r="AX220" s="214"/>
      <c r="AY220" s="214"/>
      <c r="AZ220" s="214"/>
      <c r="BA220" s="214"/>
      <c r="BB220" s="214"/>
      <c r="BC220" s="214"/>
      <c r="BD220" s="214"/>
      <c r="BE220" s="214"/>
      <c r="BF220" s="214"/>
      <c r="BG220" s="214"/>
      <c r="BH220" s="214"/>
      <c r="BI220" s="214"/>
      <c r="BJ220" s="214"/>
      <c r="BK220" s="214"/>
      <c r="BL220" s="214"/>
      <c r="BM220" s="214"/>
      <c r="BN220" s="214"/>
      <c r="BO220" s="214"/>
      <c r="BP220" s="214"/>
      <c r="BQ220" s="214"/>
      <c r="BR220" s="214"/>
      <c r="BS220" s="214"/>
      <c r="BT220" s="214"/>
      <c r="BU220" s="214"/>
      <c r="BV220" s="214"/>
      <c r="BW220" s="214"/>
      <c r="BX220" s="214"/>
      <c r="BY220" s="214"/>
      <c r="BZ220" s="214"/>
      <c r="CA220" s="214"/>
      <c r="CB220" s="214"/>
      <c r="CC220" s="214"/>
      <c r="CD220" s="214"/>
      <c r="CE220" s="214"/>
      <c r="CF220" s="214"/>
      <c r="CG220" s="214"/>
      <c r="CH220" s="214"/>
      <c r="CI220" s="214"/>
      <c r="CJ220" s="214"/>
      <c r="CK220" s="214"/>
      <c r="CL220" s="214"/>
      <c r="CM220" s="214"/>
      <c r="CN220" s="214"/>
      <c r="CO220" s="214"/>
      <c r="CP220" s="214"/>
      <c r="CQ220" s="214"/>
      <c r="CR220" s="214"/>
      <c r="CS220" s="214"/>
      <c r="CT220" s="214"/>
      <c r="CU220" s="214"/>
      <c r="CV220" s="214"/>
      <c r="CW220" s="214"/>
      <c r="CX220" s="214"/>
      <c r="CY220" s="214"/>
      <c r="CZ220" s="214"/>
      <c r="DA220" s="214"/>
      <c r="DB220" s="214"/>
      <c r="DC220" s="214"/>
      <c r="DD220" s="214"/>
      <c r="DE220" s="214"/>
      <c r="DF220" s="214"/>
      <c r="DG220" s="214"/>
      <c r="DH220" s="214"/>
      <c r="DI220" s="214"/>
      <c r="DJ220" s="214"/>
      <c r="DK220" s="214"/>
      <c r="DL220" s="214"/>
      <c r="DM220" s="214"/>
      <c r="DN220" s="214"/>
      <c r="DO220" s="214"/>
      <c r="DP220" s="214"/>
      <c r="DQ220" s="214"/>
      <c r="DR220" s="214"/>
      <c r="DS220" s="214"/>
      <c r="DT220" s="214"/>
      <c r="DU220" s="214"/>
      <c r="DV220" s="214"/>
      <c r="DW220" s="214"/>
      <c r="DX220" s="214"/>
      <c r="DY220" s="214"/>
      <c r="DZ220" s="214"/>
      <c r="EA220" s="214"/>
      <c r="EB220" s="214"/>
      <c r="EC220" s="214"/>
    </row>
    <row r="221" spans="1:133" s="66" customFormat="1" hidden="1" x14ac:dyDescent="0.2">
      <c r="A221" s="210"/>
      <c r="B221" s="209">
        <v>617</v>
      </c>
      <c r="C221" s="62" t="s">
        <v>350</v>
      </c>
      <c r="D221" s="63">
        <v>0</v>
      </c>
      <c r="E221" s="63">
        <v>0</v>
      </c>
      <c r="F221" s="63">
        <f t="shared" si="20"/>
        <v>0</v>
      </c>
      <c r="G221" s="63">
        <v>0</v>
      </c>
      <c r="H221" s="63">
        <v>0</v>
      </c>
      <c r="I221" s="63">
        <f t="shared" si="21"/>
        <v>0</v>
      </c>
      <c r="J221" s="63"/>
      <c r="K221" s="212"/>
      <c r="L221" s="211">
        <f t="shared" si="18"/>
        <v>0</v>
      </c>
      <c r="M221" s="211"/>
      <c r="N221" s="211">
        <f t="shared" si="22"/>
        <v>0</v>
      </c>
      <c r="O221" s="211">
        <f t="shared" si="19"/>
        <v>0</v>
      </c>
      <c r="P221" s="211">
        <f t="shared" si="23"/>
        <v>0</v>
      </c>
      <c r="Q221" s="213"/>
      <c r="R221" s="214"/>
      <c r="S221" s="214"/>
      <c r="T221" s="214"/>
      <c r="U221" s="214"/>
      <c r="V221" s="214"/>
      <c r="W221" s="214"/>
      <c r="X221" s="214"/>
      <c r="Y221" s="214"/>
      <c r="Z221" s="214"/>
      <c r="AA221" s="214"/>
      <c r="AB221" s="214"/>
      <c r="AC221" s="214"/>
      <c r="AD221" s="214"/>
      <c r="AE221" s="214"/>
      <c r="AF221" s="214"/>
      <c r="AG221" s="214"/>
      <c r="AH221" s="214"/>
      <c r="AI221" s="214"/>
      <c r="AJ221" s="214"/>
      <c r="AK221" s="214"/>
      <c r="AL221" s="214"/>
      <c r="AM221" s="214"/>
      <c r="AN221" s="214"/>
      <c r="AO221" s="214"/>
      <c r="AP221" s="214"/>
      <c r="AQ221" s="214"/>
      <c r="AR221" s="214"/>
      <c r="AS221" s="214"/>
      <c r="AT221" s="214"/>
      <c r="AU221" s="214"/>
      <c r="AV221" s="214"/>
      <c r="AW221" s="214"/>
      <c r="AX221" s="214"/>
      <c r="AY221" s="214"/>
      <c r="AZ221" s="214"/>
      <c r="BA221" s="214"/>
      <c r="BB221" s="214"/>
      <c r="BC221" s="214"/>
      <c r="BD221" s="214"/>
      <c r="BE221" s="214"/>
      <c r="BF221" s="214"/>
      <c r="BG221" s="214"/>
      <c r="BH221" s="214"/>
      <c r="BI221" s="214"/>
      <c r="BJ221" s="214"/>
      <c r="BK221" s="214"/>
      <c r="BL221" s="214"/>
      <c r="BM221" s="214"/>
      <c r="BN221" s="214"/>
      <c r="BO221" s="214"/>
      <c r="BP221" s="214"/>
      <c r="BQ221" s="214"/>
      <c r="BR221" s="214"/>
      <c r="BS221" s="214"/>
      <c r="BT221" s="214"/>
      <c r="BU221" s="214"/>
      <c r="BV221" s="214"/>
      <c r="BW221" s="214"/>
      <c r="BX221" s="214"/>
      <c r="BY221" s="214"/>
      <c r="BZ221" s="214"/>
      <c r="CA221" s="214"/>
      <c r="CB221" s="214"/>
      <c r="CC221" s="214"/>
      <c r="CD221" s="214"/>
      <c r="CE221" s="214"/>
      <c r="CF221" s="214"/>
      <c r="CG221" s="214"/>
      <c r="CH221" s="214"/>
      <c r="CI221" s="214"/>
      <c r="CJ221" s="214"/>
      <c r="CK221" s="214"/>
      <c r="CL221" s="214"/>
      <c r="CM221" s="214"/>
      <c r="CN221" s="214"/>
      <c r="CO221" s="214"/>
      <c r="CP221" s="214"/>
      <c r="CQ221" s="214"/>
      <c r="CR221" s="214"/>
      <c r="CS221" s="214"/>
      <c r="CT221" s="214"/>
      <c r="CU221" s="214"/>
      <c r="CV221" s="214"/>
      <c r="CW221" s="214"/>
      <c r="CX221" s="214"/>
      <c r="CY221" s="214"/>
      <c r="CZ221" s="214"/>
      <c r="DA221" s="214"/>
      <c r="DB221" s="214"/>
      <c r="DC221" s="214"/>
      <c r="DD221" s="214"/>
      <c r="DE221" s="214"/>
      <c r="DF221" s="214"/>
      <c r="DG221" s="214"/>
      <c r="DH221" s="214"/>
      <c r="DI221" s="214"/>
      <c r="DJ221" s="214"/>
      <c r="DK221" s="214"/>
      <c r="DL221" s="214"/>
      <c r="DM221" s="214"/>
      <c r="DN221" s="214"/>
      <c r="DO221" s="214"/>
      <c r="DP221" s="214"/>
      <c r="DQ221" s="214"/>
      <c r="DR221" s="214"/>
      <c r="DS221" s="214"/>
      <c r="DT221" s="214"/>
      <c r="DU221" s="214"/>
      <c r="DV221" s="214"/>
      <c r="DW221" s="214"/>
      <c r="DX221" s="214"/>
      <c r="DY221" s="214"/>
      <c r="DZ221" s="214"/>
      <c r="EA221" s="214"/>
      <c r="EB221" s="214"/>
      <c r="EC221" s="214"/>
    </row>
    <row r="222" spans="1:133" s="220" customFormat="1" x14ac:dyDescent="0.2">
      <c r="A222" s="215"/>
      <c r="B222" s="215"/>
      <c r="C222" s="67" t="s">
        <v>351</v>
      </c>
      <c r="D222" s="68">
        <f t="shared" ref="D222:I222" si="24">SUM(D7:D221)</f>
        <v>52736619</v>
      </c>
      <c r="E222" s="68">
        <f t="shared" si="24"/>
        <v>-6519120</v>
      </c>
      <c r="F222" s="68">
        <f t="shared" si="24"/>
        <v>46217499</v>
      </c>
      <c r="G222" s="68">
        <f t="shared" si="24"/>
        <v>54990350.657020003</v>
      </c>
      <c r="H222" s="68">
        <f t="shared" si="24"/>
        <v>-6662944</v>
      </c>
      <c r="I222" s="68">
        <f t="shared" si="24"/>
        <v>48327406.657020003</v>
      </c>
      <c r="J222" s="63"/>
      <c r="K222" s="217"/>
      <c r="L222" s="216">
        <f t="shared" si="18"/>
        <v>-6519120</v>
      </c>
      <c r="M222" s="216">
        <f t="shared" ref="M222:BX222" si="25">SUM(M7:M221)</f>
        <v>0</v>
      </c>
      <c r="N222" s="216">
        <f t="shared" si="25"/>
        <v>0</v>
      </c>
      <c r="O222" s="216">
        <f t="shared" si="25"/>
        <v>-6662944</v>
      </c>
      <c r="P222" s="216" t="s">
        <v>392</v>
      </c>
      <c r="Q222" s="218">
        <f t="shared" si="25"/>
        <v>0</v>
      </c>
      <c r="R222" s="21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</row>
    <row r="223" spans="1:133" s="66" customFormat="1" x14ac:dyDescent="0.2">
      <c r="A223" s="221" t="s">
        <v>352</v>
      </c>
      <c r="B223" s="210"/>
      <c r="C223" s="62"/>
      <c r="D223" s="63"/>
      <c r="E223" s="63"/>
      <c r="F223" s="63"/>
      <c r="G223" s="63">
        <v>0</v>
      </c>
      <c r="H223" s="63"/>
      <c r="I223" s="63"/>
      <c r="J223" s="63"/>
      <c r="K223" s="212"/>
      <c r="L223" s="211"/>
      <c r="M223" s="211"/>
      <c r="N223" s="211"/>
      <c r="O223" s="211"/>
      <c r="P223" s="211"/>
      <c r="Q223" s="213"/>
      <c r="R223" s="214"/>
      <c r="S223" s="214"/>
      <c r="T223" s="214"/>
      <c r="U223" s="214"/>
      <c r="V223" s="214"/>
      <c r="W223" s="214"/>
      <c r="X223" s="214"/>
      <c r="Y223" s="214"/>
      <c r="Z223" s="214"/>
      <c r="AA223" s="214"/>
      <c r="AB223" s="214"/>
      <c r="AC223" s="214"/>
      <c r="AD223" s="214"/>
      <c r="AE223" s="214"/>
      <c r="AF223" s="214"/>
      <c r="AG223" s="214"/>
      <c r="AH223" s="214"/>
      <c r="AI223" s="214"/>
      <c r="AJ223" s="214"/>
      <c r="AK223" s="214"/>
      <c r="AL223" s="214"/>
      <c r="AM223" s="214"/>
      <c r="AN223" s="214"/>
      <c r="AO223" s="214"/>
      <c r="AP223" s="214"/>
      <c r="AQ223" s="214"/>
      <c r="AR223" s="214"/>
      <c r="AS223" s="214"/>
      <c r="AT223" s="214"/>
      <c r="AU223" s="214"/>
      <c r="AV223" s="214"/>
      <c r="AW223" s="214"/>
      <c r="AX223" s="214"/>
      <c r="AY223" s="214"/>
      <c r="AZ223" s="214"/>
      <c r="BA223" s="214"/>
      <c r="BB223" s="214"/>
      <c r="BC223" s="214"/>
      <c r="BD223" s="214"/>
      <c r="BE223" s="214"/>
      <c r="BF223" s="214"/>
      <c r="BG223" s="214"/>
      <c r="BH223" s="214"/>
      <c r="BI223" s="214"/>
      <c r="BJ223" s="214"/>
      <c r="BK223" s="214"/>
      <c r="BL223" s="214"/>
      <c r="BM223" s="214"/>
      <c r="BN223" s="214"/>
      <c r="BO223" s="214"/>
      <c r="BP223" s="214"/>
      <c r="BQ223" s="214"/>
      <c r="BR223" s="214"/>
      <c r="BS223" s="214"/>
      <c r="BT223" s="214"/>
      <c r="BU223" s="214"/>
      <c r="BV223" s="214"/>
      <c r="BW223" s="214"/>
      <c r="BX223" s="214"/>
      <c r="BY223" s="214"/>
      <c r="BZ223" s="214"/>
      <c r="CA223" s="214"/>
      <c r="CB223" s="214"/>
      <c r="CC223" s="214"/>
      <c r="CD223" s="214"/>
      <c r="CE223" s="214"/>
      <c r="CF223" s="214"/>
      <c r="CG223" s="214"/>
      <c r="CH223" s="214"/>
      <c r="CI223" s="214"/>
      <c r="CJ223" s="214"/>
      <c r="CK223" s="214"/>
      <c r="CL223" s="214"/>
      <c r="CM223" s="214"/>
      <c r="CN223" s="214"/>
      <c r="CO223" s="214"/>
      <c r="CP223" s="214"/>
      <c r="CQ223" s="214"/>
      <c r="CR223" s="214"/>
      <c r="CS223" s="214"/>
      <c r="CT223" s="214"/>
      <c r="CU223" s="214"/>
      <c r="CV223" s="214"/>
      <c r="CW223" s="214"/>
      <c r="CX223" s="214"/>
      <c r="CY223" s="214"/>
      <c r="CZ223" s="214"/>
      <c r="DA223" s="214"/>
      <c r="DB223" s="214"/>
      <c r="DC223" s="214"/>
      <c r="DD223" s="214"/>
      <c r="DE223" s="214"/>
      <c r="DF223" s="214"/>
      <c r="DG223" s="214"/>
      <c r="DH223" s="214"/>
      <c r="DI223" s="214"/>
      <c r="DJ223" s="214"/>
      <c r="DK223" s="214"/>
      <c r="DL223" s="214"/>
      <c r="DM223" s="214"/>
      <c r="DN223" s="214"/>
      <c r="DO223" s="214"/>
      <c r="DP223" s="214"/>
      <c r="DQ223" s="214"/>
      <c r="DR223" s="214"/>
      <c r="DS223" s="214"/>
      <c r="DT223" s="214"/>
      <c r="DU223" s="214"/>
      <c r="DV223" s="214"/>
      <c r="DW223" s="214"/>
      <c r="DX223" s="214"/>
      <c r="DY223" s="214"/>
      <c r="DZ223" s="214"/>
      <c r="EA223" s="214"/>
      <c r="EB223" s="214"/>
      <c r="EC223" s="214"/>
    </row>
    <row r="224" spans="1:133" x14ac:dyDescent="0.2">
      <c r="A224" s="60">
        <v>408182</v>
      </c>
      <c r="B224" s="73" t="s">
        <v>353</v>
      </c>
      <c r="C224" s="62" t="s">
        <v>354</v>
      </c>
      <c r="D224" s="63">
        <v>44998433</v>
      </c>
      <c r="E224" s="63">
        <v>-6519120</v>
      </c>
      <c r="F224" s="63">
        <f>SUM(D224:E224)</f>
        <v>38479313</v>
      </c>
      <c r="G224" s="63">
        <v>47101766.6847542</v>
      </c>
      <c r="H224" s="63">
        <v>-6662944</v>
      </c>
      <c r="I224" s="63">
        <f>SUM(G224:H224)</f>
        <v>40438822.6847542</v>
      </c>
      <c r="J224" s="63"/>
      <c r="K224" s="74" t="s">
        <v>355</v>
      </c>
      <c r="L224" s="75">
        <v>0</v>
      </c>
      <c r="M224" s="76"/>
      <c r="N224" s="76"/>
      <c r="O224" s="75">
        <v>0</v>
      </c>
      <c r="P224" s="76"/>
      <c r="Q224" s="7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G224" s="47"/>
      <c r="CH224" s="47"/>
      <c r="CI224" s="47"/>
      <c r="CJ224" s="47"/>
      <c r="CK224" s="47"/>
      <c r="CL224" s="47"/>
      <c r="CM224" s="47"/>
      <c r="CN224" s="47"/>
      <c r="CO224" s="47"/>
      <c r="CP224" s="4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</row>
    <row r="225" spans="1:133" x14ac:dyDescent="0.2">
      <c r="A225" s="62"/>
      <c r="B225" s="62"/>
      <c r="C225" s="62" t="s">
        <v>356</v>
      </c>
      <c r="D225" s="68"/>
      <c r="E225" s="63"/>
      <c r="F225" s="63"/>
      <c r="G225" s="63">
        <v>0</v>
      </c>
      <c r="H225" s="63"/>
      <c r="I225" s="63"/>
      <c r="J225" s="63"/>
      <c r="K225" s="74" t="s">
        <v>355</v>
      </c>
      <c r="L225" s="76"/>
      <c r="M225" s="75">
        <f>M222-E225</f>
        <v>0</v>
      </c>
      <c r="N225" s="76"/>
      <c r="O225" s="76"/>
      <c r="P225" s="75">
        <v>0</v>
      </c>
      <c r="Q225" s="7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G225" s="47"/>
      <c r="CH225" s="47"/>
      <c r="CI225" s="47"/>
      <c r="CJ225" s="47"/>
      <c r="CK225" s="47"/>
      <c r="CL225" s="47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</row>
    <row r="226" spans="1:133" ht="13.5" thickBot="1" x14ac:dyDescent="0.25">
      <c r="A226" s="62"/>
      <c r="B226" s="60" t="s">
        <v>357</v>
      </c>
      <c r="C226" s="62" t="s">
        <v>358</v>
      </c>
      <c r="D226" s="63">
        <v>7738186</v>
      </c>
      <c r="E226" s="63">
        <v>0</v>
      </c>
      <c r="F226" s="63">
        <f>SUM(D226:E226)</f>
        <v>7738186</v>
      </c>
      <c r="G226" s="63">
        <v>7888584</v>
      </c>
      <c r="H226" s="63">
        <v>0</v>
      </c>
      <c r="I226" s="63">
        <f>SUM(G226:H226)</f>
        <v>7888584</v>
      </c>
      <c r="J226" s="63"/>
      <c r="K226" s="78" t="s">
        <v>355</v>
      </c>
      <c r="L226" s="79"/>
      <c r="M226" s="79"/>
      <c r="N226" s="80">
        <v>0</v>
      </c>
      <c r="O226" s="79"/>
      <c r="P226" s="79"/>
      <c r="Q226" s="81" t="s">
        <v>392</v>
      </c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G226" s="47"/>
      <c r="CH226" s="47"/>
      <c r="CI226" s="47"/>
      <c r="CJ226" s="47"/>
      <c r="CK226" s="47"/>
      <c r="CL226" s="47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</row>
    <row r="227" spans="1:133" x14ac:dyDescent="0.2">
      <c r="A227" s="62"/>
      <c r="B227" s="62"/>
      <c r="C227" s="67" t="s">
        <v>359</v>
      </c>
      <c r="D227" s="63">
        <f>SUM(D224:D226)</f>
        <v>52736619</v>
      </c>
      <c r="E227" s="63">
        <f t="shared" ref="E227:I227" si="26">SUM(E224:E226)</f>
        <v>-6519120</v>
      </c>
      <c r="F227" s="63">
        <f t="shared" si="26"/>
        <v>46217499</v>
      </c>
      <c r="G227" s="63">
        <f t="shared" si="26"/>
        <v>54990350.6847542</v>
      </c>
      <c r="H227" s="63">
        <f t="shared" si="26"/>
        <v>-6662944</v>
      </c>
      <c r="I227" s="63">
        <f t="shared" si="26"/>
        <v>48327406.6847542</v>
      </c>
      <c r="J227" s="63"/>
      <c r="K227" s="63"/>
      <c r="L227" s="63"/>
      <c r="M227" s="63"/>
      <c r="N227" s="63"/>
      <c r="O227" s="63"/>
      <c r="P227" s="63"/>
      <c r="Q227" s="63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G227" s="47"/>
      <c r="CH227" s="47"/>
      <c r="CI227" s="47"/>
      <c r="CJ227" s="47"/>
      <c r="CK227" s="47"/>
      <c r="CL227" s="47"/>
      <c r="CM227" s="47"/>
      <c r="CN227" s="47"/>
      <c r="CO227" s="47"/>
      <c r="CP227" s="4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</row>
    <row r="228" spans="1:133" x14ac:dyDescent="0.2"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</row>
    <row r="229" spans="1:133" x14ac:dyDescent="0.2"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</row>
    <row r="230" spans="1:133" x14ac:dyDescent="0.2">
      <c r="A230" s="82" t="s">
        <v>360</v>
      </c>
      <c r="B230" s="83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</row>
    <row r="231" spans="1:133" x14ac:dyDescent="0.2">
      <c r="A231" s="83" t="s">
        <v>535</v>
      </c>
      <c r="B231" s="83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G231" s="47"/>
      <c r="CH231" s="47"/>
      <c r="CI231" s="47"/>
      <c r="CJ231" s="47"/>
      <c r="CK231" s="47"/>
      <c r="CL231" s="47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</row>
    <row r="232" spans="1:133" x14ac:dyDescent="0.2">
      <c r="A232" s="83"/>
      <c r="B232" s="83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G232" s="47"/>
      <c r="CH232" s="47"/>
      <c r="CI232" s="47"/>
      <c r="CJ232" s="47"/>
      <c r="CK232" s="47"/>
      <c r="CL232" s="47"/>
      <c r="CM232" s="47"/>
      <c r="CN232" s="47"/>
      <c r="CO232" s="47"/>
      <c r="CP232" s="4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</row>
    <row r="233" spans="1:133" x14ac:dyDescent="0.2">
      <c r="A233" s="83"/>
      <c r="B233" s="83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G233" s="47"/>
      <c r="CH233" s="47"/>
      <c r="CI233" s="47"/>
      <c r="CJ233" s="47"/>
      <c r="CK233" s="47"/>
      <c r="CL233" s="47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</row>
    <row r="234" spans="1:133" x14ac:dyDescent="0.2">
      <c r="A234" s="83"/>
      <c r="B234" s="83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G234" s="47"/>
      <c r="CH234" s="47"/>
      <c r="CI234" s="47"/>
      <c r="CJ234" s="47"/>
      <c r="CK234" s="47"/>
      <c r="CL234" s="47"/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</row>
    <row r="235" spans="1:133" x14ac:dyDescent="0.2"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</row>
    <row r="236" spans="1:133" x14ac:dyDescent="0.2"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G236" s="47"/>
      <c r="CH236" s="47"/>
      <c r="CI236" s="47"/>
      <c r="CJ236" s="47"/>
      <c r="CK236" s="47"/>
      <c r="CL236" s="47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</row>
    <row r="237" spans="1:133" x14ac:dyDescent="0.2"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G237" s="47"/>
      <c r="CH237" s="47"/>
      <c r="CI237" s="47"/>
      <c r="CJ237" s="47"/>
      <c r="CK237" s="47"/>
      <c r="CL237" s="47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</row>
    <row r="238" spans="1:133" x14ac:dyDescent="0.2"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G238" s="47"/>
      <c r="CH238" s="47"/>
      <c r="CI238" s="47"/>
      <c r="CJ238" s="47"/>
      <c r="CK238" s="47"/>
      <c r="CL238" s="47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</row>
    <row r="239" spans="1:133" x14ac:dyDescent="0.2"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G239" s="47"/>
      <c r="CH239" s="47"/>
      <c r="CI239" s="47"/>
      <c r="CJ239" s="47"/>
      <c r="CK239" s="47"/>
      <c r="CL239" s="47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</row>
    <row r="240" spans="1:133" x14ac:dyDescent="0.2"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</row>
    <row r="241" spans="4:133" x14ac:dyDescent="0.2"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</row>
    <row r="242" spans="4:133" x14ac:dyDescent="0.2"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G242" s="47"/>
      <c r="CH242" s="47"/>
      <c r="CI242" s="47"/>
      <c r="CJ242" s="47"/>
      <c r="CK242" s="47"/>
      <c r="CL242" s="47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</row>
    <row r="243" spans="4:133" x14ac:dyDescent="0.2"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</row>
    <row r="244" spans="4:133" x14ac:dyDescent="0.2"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</row>
    <row r="245" spans="4:133" x14ac:dyDescent="0.2"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</row>
    <row r="246" spans="4:133" x14ac:dyDescent="0.2"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</row>
    <row r="247" spans="4:133" x14ac:dyDescent="0.2"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</row>
    <row r="248" spans="4:133" x14ac:dyDescent="0.2"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</row>
    <row r="249" spans="4:133" x14ac:dyDescent="0.2"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</row>
    <row r="250" spans="4:133" x14ac:dyDescent="0.2"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</row>
    <row r="251" spans="4:133" x14ac:dyDescent="0.2"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</row>
    <row r="252" spans="4:133" x14ac:dyDescent="0.2"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</row>
    <row r="253" spans="4:133" x14ac:dyDescent="0.2"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</row>
    <row r="254" spans="4:133" x14ac:dyDescent="0.2"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</row>
    <row r="255" spans="4:133" x14ac:dyDescent="0.2"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</row>
    <row r="256" spans="4:133" x14ac:dyDescent="0.2"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</row>
    <row r="257" spans="4:133" x14ac:dyDescent="0.2"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</row>
    <row r="258" spans="4:133" x14ac:dyDescent="0.2"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</row>
    <row r="259" spans="4:133" x14ac:dyDescent="0.2"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G259" s="47"/>
      <c r="CH259" s="47"/>
      <c r="CI259" s="47"/>
      <c r="CJ259" s="47"/>
      <c r="CK259" s="47"/>
      <c r="CL259" s="47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</row>
    <row r="260" spans="4:133" x14ac:dyDescent="0.2"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</row>
    <row r="261" spans="4:133" x14ac:dyDescent="0.2"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G261" s="47"/>
      <c r="CH261" s="47"/>
      <c r="CI261" s="47"/>
      <c r="CJ261" s="47"/>
      <c r="CK261" s="47"/>
      <c r="CL261" s="47"/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</row>
    <row r="262" spans="4:133" x14ac:dyDescent="0.2"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</row>
    <row r="263" spans="4:133" x14ac:dyDescent="0.2"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G263" s="47"/>
      <c r="CH263" s="47"/>
      <c r="CI263" s="47"/>
      <c r="CJ263" s="47"/>
      <c r="CK263" s="47"/>
      <c r="CL263" s="47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</row>
    <row r="264" spans="4:133" x14ac:dyDescent="0.2"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</row>
    <row r="265" spans="4:133" x14ac:dyDescent="0.2"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</row>
    <row r="266" spans="4:133" x14ac:dyDescent="0.2"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</row>
    <row r="267" spans="4:133" x14ac:dyDescent="0.2"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</row>
    <row r="268" spans="4:133" x14ac:dyDescent="0.2"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</row>
    <row r="269" spans="4:133" x14ac:dyDescent="0.2"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</row>
    <row r="270" spans="4:133" x14ac:dyDescent="0.2"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</row>
    <row r="271" spans="4:133" x14ac:dyDescent="0.2"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</row>
    <row r="272" spans="4:133" x14ac:dyDescent="0.2"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</row>
    <row r="273" spans="4:133" x14ac:dyDescent="0.2"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</row>
    <row r="274" spans="4:133" x14ac:dyDescent="0.2"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</row>
    <row r="275" spans="4:133" x14ac:dyDescent="0.2"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</row>
    <row r="276" spans="4:133" x14ac:dyDescent="0.2"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</row>
    <row r="277" spans="4:133" x14ac:dyDescent="0.2"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</row>
    <row r="278" spans="4:133" x14ac:dyDescent="0.2"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</row>
    <row r="279" spans="4:133" x14ac:dyDescent="0.2"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</row>
    <row r="280" spans="4:133" x14ac:dyDescent="0.2"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</row>
    <row r="281" spans="4:133" x14ac:dyDescent="0.2"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</row>
    <row r="282" spans="4:133" x14ac:dyDescent="0.2"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</row>
    <row r="283" spans="4:133" x14ac:dyDescent="0.2"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</row>
    <row r="284" spans="4:133" x14ac:dyDescent="0.2"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</row>
    <row r="285" spans="4:133" x14ac:dyDescent="0.2"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</row>
    <row r="286" spans="4:133" x14ac:dyDescent="0.2"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</row>
    <row r="287" spans="4:133" x14ac:dyDescent="0.2"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</row>
    <row r="288" spans="4:133" x14ac:dyDescent="0.2"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</row>
    <row r="289" spans="4:133" x14ac:dyDescent="0.2"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</row>
    <row r="290" spans="4:133" x14ac:dyDescent="0.2"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G290" s="47"/>
      <c r="CH290" s="47"/>
      <c r="CI290" s="47"/>
      <c r="CJ290" s="47"/>
      <c r="CK290" s="47"/>
      <c r="CL290" s="47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</row>
    <row r="291" spans="4:133" x14ac:dyDescent="0.2"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</row>
    <row r="292" spans="4:133" x14ac:dyDescent="0.2"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G292" s="47"/>
      <c r="CH292" s="47"/>
      <c r="CI292" s="47"/>
      <c r="CJ292" s="47"/>
      <c r="CK292" s="47"/>
      <c r="CL292" s="47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</row>
    <row r="293" spans="4:133" x14ac:dyDescent="0.2"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</row>
    <row r="294" spans="4:133" x14ac:dyDescent="0.2"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47"/>
      <c r="AQ294" s="47"/>
      <c r="AR294" s="47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G294" s="47"/>
      <c r="CH294" s="47"/>
      <c r="CI294" s="47"/>
      <c r="CJ294" s="47"/>
      <c r="CK294" s="47"/>
      <c r="CL294" s="47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</row>
    <row r="295" spans="4:133" x14ac:dyDescent="0.2"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</row>
    <row r="296" spans="4:133" x14ac:dyDescent="0.2"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  <c r="AR296" s="47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G296" s="47"/>
      <c r="CH296" s="47"/>
      <c r="CI296" s="47"/>
      <c r="CJ296" s="47"/>
      <c r="CK296" s="47"/>
      <c r="CL296" s="47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</row>
    <row r="297" spans="4:133" x14ac:dyDescent="0.2"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</row>
    <row r="298" spans="4:133" x14ac:dyDescent="0.2"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G298" s="47"/>
      <c r="CH298" s="47"/>
      <c r="CI298" s="47"/>
      <c r="CJ298" s="47"/>
      <c r="CK298" s="47"/>
      <c r="CL298" s="47"/>
      <c r="CM298" s="47"/>
      <c r="CN298" s="47"/>
      <c r="CO298" s="47"/>
      <c r="CP298" s="4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</row>
    <row r="299" spans="4:133" x14ac:dyDescent="0.2"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</row>
    <row r="300" spans="4:133" x14ac:dyDescent="0.2"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</row>
    <row r="301" spans="4:133" x14ac:dyDescent="0.2"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</row>
    <row r="302" spans="4:133" x14ac:dyDescent="0.2"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</row>
    <row r="303" spans="4:133" x14ac:dyDescent="0.2"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</row>
    <row r="304" spans="4:133" x14ac:dyDescent="0.2"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</row>
    <row r="305" spans="4:133" x14ac:dyDescent="0.2"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</row>
    <row r="306" spans="4:133" x14ac:dyDescent="0.2"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</row>
    <row r="307" spans="4:133" x14ac:dyDescent="0.2"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</row>
    <row r="308" spans="4:133" x14ac:dyDescent="0.2"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</row>
    <row r="309" spans="4:133" x14ac:dyDescent="0.2"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</row>
    <row r="310" spans="4:133" x14ac:dyDescent="0.2"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</row>
    <row r="311" spans="4:133" x14ac:dyDescent="0.2"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</row>
    <row r="312" spans="4:133" x14ac:dyDescent="0.2"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</row>
    <row r="313" spans="4:133" x14ac:dyDescent="0.2"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</row>
    <row r="314" spans="4:133" x14ac:dyDescent="0.2"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</row>
    <row r="315" spans="4:133" x14ac:dyDescent="0.2"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</row>
    <row r="316" spans="4:133" x14ac:dyDescent="0.2"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</row>
    <row r="317" spans="4:133" x14ac:dyDescent="0.2"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</row>
    <row r="318" spans="4:133" x14ac:dyDescent="0.2"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</row>
    <row r="319" spans="4:133" x14ac:dyDescent="0.2"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</row>
    <row r="320" spans="4:133" x14ac:dyDescent="0.2"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</row>
    <row r="321" spans="4:133" x14ac:dyDescent="0.2"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</row>
    <row r="322" spans="4:133" x14ac:dyDescent="0.2"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</row>
    <row r="323" spans="4:133" x14ac:dyDescent="0.2"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G323" s="47"/>
      <c r="CH323" s="47"/>
      <c r="CI323" s="47"/>
      <c r="CJ323" s="47"/>
      <c r="CK323" s="47"/>
      <c r="CL323" s="47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</row>
    <row r="324" spans="4:133" x14ac:dyDescent="0.2"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G324" s="47"/>
      <c r="CH324" s="47"/>
      <c r="CI324" s="47"/>
      <c r="CJ324" s="47"/>
      <c r="CK324" s="47"/>
      <c r="CL324" s="47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</row>
    <row r="325" spans="4:133" x14ac:dyDescent="0.2"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</row>
    <row r="326" spans="4:133" x14ac:dyDescent="0.2"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</row>
    <row r="327" spans="4:133" x14ac:dyDescent="0.2"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</row>
    <row r="328" spans="4:133" x14ac:dyDescent="0.2"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</row>
    <row r="329" spans="4:133" x14ac:dyDescent="0.2"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G329" s="47"/>
      <c r="CH329" s="47"/>
      <c r="CI329" s="47"/>
      <c r="CJ329" s="47"/>
      <c r="CK329" s="47"/>
      <c r="CL329" s="47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</row>
    <row r="330" spans="4:133" x14ac:dyDescent="0.2"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</row>
    <row r="331" spans="4:133" x14ac:dyDescent="0.2"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</row>
    <row r="332" spans="4:133" x14ac:dyDescent="0.2"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</row>
    <row r="333" spans="4:133" x14ac:dyDescent="0.2"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</row>
    <row r="334" spans="4:133" x14ac:dyDescent="0.2"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</row>
    <row r="335" spans="4:133" x14ac:dyDescent="0.2"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</row>
    <row r="336" spans="4:133" x14ac:dyDescent="0.2"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</row>
    <row r="337" spans="4:133" x14ac:dyDescent="0.2"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</row>
    <row r="338" spans="4:133" x14ac:dyDescent="0.2"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</row>
    <row r="339" spans="4:133" x14ac:dyDescent="0.2"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G339" s="47"/>
      <c r="CH339" s="47"/>
      <c r="CI339" s="47"/>
      <c r="CJ339" s="47"/>
      <c r="CK339" s="47"/>
      <c r="CL339" s="47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</row>
    <row r="340" spans="4:133" x14ac:dyDescent="0.2"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</row>
    <row r="341" spans="4:133" x14ac:dyDescent="0.2"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G341" s="47"/>
      <c r="CH341" s="47"/>
      <c r="CI341" s="47"/>
      <c r="CJ341" s="47"/>
      <c r="CK341" s="47"/>
      <c r="CL341" s="47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</row>
    <row r="342" spans="4:133" x14ac:dyDescent="0.2"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</row>
    <row r="343" spans="4:133" x14ac:dyDescent="0.2"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G343" s="47"/>
      <c r="CH343" s="47"/>
      <c r="CI343" s="47"/>
      <c r="CJ343" s="47"/>
      <c r="CK343" s="47"/>
      <c r="CL343" s="47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</row>
    <row r="344" spans="4:133" x14ac:dyDescent="0.2"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G344" s="47"/>
      <c r="CH344" s="47"/>
      <c r="CI344" s="47"/>
      <c r="CJ344" s="47"/>
      <c r="CK344" s="47"/>
      <c r="CL344" s="47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</row>
    <row r="345" spans="4:133" x14ac:dyDescent="0.2"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</row>
    <row r="346" spans="4:133" x14ac:dyDescent="0.2"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G346" s="47"/>
      <c r="CH346" s="47"/>
      <c r="CI346" s="47"/>
      <c r="CJ346" s="47"/>
      <c r="CK346" s="47"/>
      <c r="CL346" s="47"/>
      <c r="CM346" s="47"/>
      <c r="CN346" s="47"/>
      <c r="CO346" s="47"/>
      <c r="CP346" s="4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</row>
    <row r="347" spans="4:133" x14ac:dyDescent="0.2"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</row>
    <row r="348" spans="4:133" x14ac:dyDescent="0.2"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</row>
    <row r="349" spans="4:133" x14ac:dyDescent="0.2"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</row>
    <row r="350" spans="4:133" x14ac:dyDescent="0.2"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</row>
    <row r="351" spans="4:133" x14ac:dyDescent="0.2"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</row>
    <row r="352" spans="4:133" x14ac:dyDescent="0.2"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G352" s="47"/>
      <c r="CH352" s="47"/>
      <c r="CI352" s="47"/>
      <c r="CJ352" s="47"/>
      <c r="CK352" s="47"/>
      <c r="CL352" s="47"/>
      <c r="CM352" s="47"/>
      <c r="CN352" s="47"/>
      <c r="CO352" s="47"/>
      <c r="CP352" s="4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</row>
    <row r="353" spans="4:133" x14ac:dyDescent="0.2"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</row>
    <row r="354" spans="4:133" x14ac:dyDescent="0.2"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G354" s="47"/>
      <c r="CH354" s="47"/>
      <c r="CI354" s="47"/>
      <c r="CJ354" s="47"/>
      <c r="CK354" s="47"/>
      <c r="CL354" s="47"/>
      <c r="CM354" s="47"/>
      <c r="CN354" s="47"/>
      <c r="CO354" s="47"/>
      <c r="CP354" s="4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</row>
    <row r="355" spans="4:133" x14ac:dyDescent="0.2"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</row>
    <row r="356" spans="4:133" x14ac:dyDescent="0.2"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G356" s="47"/>
      <c r="CH356" s="47"/>
      <c r="CI356" s="47"/>
      <c r="CJ356" s="47"/>
      <c r="CK356" s="47"/>
      <c r="CL356" s="47"/>
      <c r="CM356" s="47"/>
      <c r="CN356" s="47"/>
      <c r="CO356" s="47"/>
      <c r="CP356" s="4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</row>
    <row r="357" spans="4:133" x14ac:dyDescent="0.2"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</row>
    <row r="358" spans="4:133" x14ac:dyDescent="0.2"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G358" s="47"/>
      <c r="CH358" s="47"/>
      <c r="CI358" s="47"/>
      <c r="CJ358" s="47"/>
      <c r="CK358" s="47"/>
      <c r="CL358" s="47"/>
      <c r="CM358" s="47"/>
      <c r="CN358" s="47"/>
      <c r="CO358" s="47"/>
      <c r="CP358" s="4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</row>
    <row r="359" spans="4:133" x14ac:dyDescent="0.2"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</row>
    <row r="360" spans="4:133" x14ac:dyDescent="0.2"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G360" s="47"/>
      <c r="CH360" s="47"/>
      <c r="CI360" s="47"/>
      <c r="CJ360" s="47"/>
      <c r="CK360" s="47"/>
      <c r="CL360" s="47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</row>
    <row r="361" spans="4:133" x14ac:dyDescent="0.2"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</row>
    <row r="362" spans="4:133" x14ac:dyDescent="0.2"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G362" s="47"/>
      <c r="CH362" s="47"/>
      <c r="CI362" s="47"/>
      <c r="CJ362" s="47"/>
      <c r="CK362" s="47"/>
      <c r="CL362" s="47"/>
      <c r="CM362" s="47"/>
      <c r="CN362" s="47"/>
      <c r="CO362" s="47"/>
      <c r="CP362" s="4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</row>
    <row r="363" spans="4:133" x14ac:dyDescent="0.2"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</row>
    <row r="364" spans="4:133" x14ac:dyDescent="0.2"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G364" s="47"/>
      <c r="CH364" s="47"/>
      <c r="CI364" s="47"/>
      <c r="CJ364" s="47"/>
      <c r="CK364" s="47"/>
      <c r="CL364" s="47"/>
      <c r="CM364" s="47"/>
      <c r="CN364" s="47"/>
      <c r="CO364" s="47"/>
      <c r="CP364" s="4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</row>
    <row r="365" spans="4:133" x14ac:dyDescent="0.2"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</row>
    <row r="366" spans="4:133" x14ac:dyDescent="0.2"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G366" s="47"/>
      <c r="CH366" s="47"/>
      <c r="CI366" s="47"/>
      <c r="CJ366" s="47"/>
      <c r="CK366" s="47"/>
      <c r="CL366" s="47"/>
      <c r="CM366" s="47"/>
      <c r="CN366" s="47"/>
      <c r="CO366" s="47"/>
      <c r="CP366" s="4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</row>
    <row r="367" spans="4:133" x14ac:dyDescent="0.2"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</row>
    <row r="368" spans="4:133" x14ac:dyDescent="0.2"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G368" s="47"/>
      <c r="CH368" s="47"/>
      <c r="CI368" s="47"/>
      <c r="CJ368" s="47"/>
      <c r="CK368" s="47"/>
      <c r="CL368" s="47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</row>
    <row r="369" spans="4:133" x14ac:dyDescent="0.2"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</row>
    <row r="370" spans="4:133" x14ac:dyDescent="0.2"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G370" s="47"/>
      <c r="CH370" s="47"/>
      <c r="CI370" s="47"/>
      <c r="CJ370" s="47"/>
      <c r="CK370" s="47"/>
      <c r="CL370" s="47"/>
      <c r="CM370" s="47"/>
      <c r="CN370" s="47"/>
      <c r="CO370" s="47"/>
      <c r="CP370" s="4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</row>
    <row r="371" spans="4:133" x14ac:dyDescent="0.2"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G371" s="47"/>
      <c r="CH371" s="47"/>
      <c r="CI371" s="47"/>
      <c r="CJ371" s="47"/>
      <c r="CK371" s="47"/>
      <c r="CL371" s="47"/>
      <c r="CM371" s="47"/>
      <c r="CN371" s="47"/>
      <c r="CO371" s="47"/>
      <c r="CP371" s="4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</row>
    <row r="372" spans="4:133" x14ac:dyDescent="0.2"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47"/>
      <c r="AQ372" s="47"/>
      <c r="AR372" s="47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G372" s="47"/>
      <c r="CH372" s="47"/>
      <c r="CI372" s="47"/>
      <c r="CJ372" s="47"/>
      <c r="CK372" s="47"/>
      <c r="CL372" s="47"/>
      <c r="CM372" s="47"/>
      <c r="CN372" s="47"/>
      <c r="CO372" s="47"/>
      <c r="CP372" s="4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</row>
    <row r="373" spans="4:133" x14ac:dyDescent="0.2"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</row>
    <row r="374" spans="4:133" x14ac:dyDescent="0.2"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47"/>
      <c r="AQ374" s="47"/>
      <c r="AR374" s="47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G374" s="47"/>
      <c r="CH374" s="47"/>
      <c r="CI374" s="47"/>
      <c r="CJ374" s="47"/>
      <c r="CK374" s="47"/>
      <c r="CL374" s="47"/>
      <c r="CM374" s="47"/>
      <c r="CN374" s="47"/>
      <c r="CO374" s="47"/>
      <c r="CP374" s="4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</row>
    <row r="375" spans="4:133" x14ac:dyDescent="0.2"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G375" s="47"/>
      <c r="CH375" s="47"/>
      <c r="CI375" s="47"/>
      <c r="CJ375" s="47"/>
      <c r="CK375" s="47"/>
      <c r="CL375" s="47"/>
      <c r="CM375" s="47"/>
      <c r="CN375" s="47"/>
      <c r="CO375" s="47"/>
      <c r="CP375" s="4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</row>
    <row r="376" spans="4:133" x14ac:dyDescent="0.2"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G376" s="47"/>
      <c r="CH376" s="47"/>
      <c r="CI376" s="47"/>
      <c r="CJ376" s="47"/>
      <c r="CK376" s="47"/>
      <c r="CL376" s="47"/>
      <c r="CM376" s="47"/>
      <c r="CN376" s="47"/>
      <c r="CO376" s="47"/>
      <c r="CP376" s="4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</row>
    <row r="377" spans="4:133" x14ac:dyDescent="0.2"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</row>
    <row r="378" spans="4:133" x14ac:dyDescent="0.2"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G378" s="47"/>
      <c r="CH378" s="47"/>
      <c r="CI378" s="47"/>
      <c r="CJ378" s="47"/>
      <c r="CK378" s="47"/>
      <c r="CL378" s="47"/>
      <c r="CM378" s="47"/>
      <c r="CN378" s="47"/>
      <c r="CO378" s="47"/>
      <c r="CP378" s="4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</row>
    <row r="379" spans="4:133" x14ac:dyDescent="0.2"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</row>
    <row r="380" spans="4:133" x14ac:dyDescent="0.2"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</row>
    <row r="381" spans="4:133" x14ac:dyDescent="0.2"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G381" s="47"/>
      <c r="CH381" s="47"/>
      <c r="CI381" s="47"/>
      <c r="CJ381" s="47"/>
      <c r="CK381" s="47"/>
      <c r="CL381" s="47"/>
      <c r="CM381" s="47"/>
      <c r="CN381" s="47"/>
      <c r="CO381" s="47"/>
      <c r="CP381" s="4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</row>
    <row r="382" spans="4:133" x14ac:dyDescent="0.2"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G382" s="47"/>
      <c r="CH382" s="47"/>
      <c r="CI382" s="47"/>
      <c r="CJ382" s="47"/>
      <c r="CK382" s="47"/>
      <c r="CL382" s="47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</row>
    <row r="383" spans="4:133" x14ac:dyDescent="0.2"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G383" s="47"/>
      <c r="CH383" s="47"/>
      <c r="CI383" s="47"/>
      <c r="CJ383" s="47"/>
      <c r="CK383" s="47"/>
      <c r="CL383" s="47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</row>
    <row r="384" spans="4:133" x14ac:dyDescent="0.2"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</row>
    <row r="385" spans="4:133" x14ac:dyDescent="0.2"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</row>
    <row r="386" spans="4:133" x14ac:dyDescent="0.2"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G386" s="47"/>
      <c r="CH386" s="47"/>
      <c r="CI386" s="47"/>
      <c r="CJ386" s="47"/>
      <c r="CK386" s="47"/>
      <c r="CL386" s="47"/>
      <c r="CM386" s="47"/>
      <c r="CN386" s="47"/>
      <c r="CO386" s="47"/>
      <c r="CP386" s="4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</row>
    <row r="387" spans="4:133" x14ac:dyDescent="0.2"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G387" s="47"/>
      <c r="CH387" s="47"/>
      <c r="CI387" s="47"/>
      <c r="CJ387" s="47"/>
      <c r="CK387" s="47"/>
      <c r="CL387" s="47"/>
      <c r="CM387" s="47"/>
      <c r="CN387" s="47"/>
      <c r="CO387" s="47"/>
      <c r="CP387" s="4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</row>
    <row r="388" spans="4:133" x14ac:dyDescent="0.2"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G388" s="47"/>
      <c r="CH388" s="47"/>
      <c r="CI388" s="47"/>
      <c r="CJ388" s="47"/>
      <c r="CK388" s="47"/>
      <c r="CL388" s="47"/>
      <c r="CM388" s="47"/>
      <c r="CN388" s="47"/>
      <c r="CO388" s="47"/>
      <c r="CP388" s="4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</row>
    <row r="389" spans="4:133" x14ac:dyDescent="0.2"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G389" s="47"/>
      <c r="CH389" s="47"/>
      <c r="CI389" s="47"/>
      <c r="CJ389" s="47"/>
      <c r="CK389" s="47"/>
      <c r="CL389" s="47"/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</row>
    <row r="390" spans="4:133" x14ac:dyDescent="0.2"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</row>
    <row r="391" spans="4:133" x14ac:dyDescent="0.2"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</row>
    <row r="392" spans="4:133" x14ac:dyDescent="0.2"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</row>
    <row r="393" spans="4:133" x14ac:dyDescent="0.2"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G393" s="47"/>
      <c r="CH393" s="47"/>
      <c r="CI393" s="47"/>
      <c r="CJ393" s="47"/>
      <c r="CK393" s="47"/>
      <c r="CL393" s="47"/>
      <c r="CM393" s="47"/>
      <c r="CN393" s="47"/>
      <c r="CO393" s="47"/>
      <c r="CP393" s="4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</row>
    <row r="394" spans="4:133" x14ac:dyDescent="0.2"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</row>
    <row r="395" spans="4:133" x14ac:dyDescent="0.2"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</row>
    <row r="396" spans="4:133" x14ac:dyDescent="0.2"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</row>
    <row r="397" spans="4:133" x14ac:dyDescent="0.2"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</row>
    <row r="398" spans="4:133" x14ac:dyDescent="0.2"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</row>
    <row r="399" spans="4:133" x14ac:dyDescent="0.2"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</row>
    <row r="400" spans="4:133" x14ac:dyDescent="0.2"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</row>
    <row r="401" spans="4:133" x14ac:dyDescent="0.2"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</row>
    <row r="402" spans="4:133" x14ac:dyDescent="0.2"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</row>
    <row r="403" spans="4:133" x14ac:dyDescent="0.2"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</row>
    <row r="404" spans="4:133" x14ac:dyDescent="0.2"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</row>
    <row r="405" spans="4:133" x14ac:dyDescent="0.2"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</row>
    <row r="406" spans="4:133" x14ac:dyDescent="0.2"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</row>
    <row r="407" spans="4:133" x14ac:dyDescent="0.2"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</row>
    <row r="408" spans="4:133" x14ac:dyDescent="0.2"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</row>
    <row r="409" spans="4:133" x14ac:dyDescent="0.2"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</row>
    <row r="410" spans="4:133" x14ac:dyDescent="0.2"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</row>
    <row r="411" spans="4:133" x14ac:dyDescent="0.2"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</row>
    <row r="412" spans="4:133" x14ac:dyDescent="0.2"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</row>
    <row r="413" spans="4:133" x14ac:dyDescent="0.2"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</row>
    <row r="414" spans="4:133" x14ac:dyDescent="0.2"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</row>
    <row r="415" spans="4:133" x14ac:dyDescent="0.2"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</row>
    <row r="416" spans="4:133" x14ac:dyDescent="0.2"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</row>
    <row r="417" spans="4:133" x14ac:dyDescent="0.2"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</row>
    <row r="418" spans="4:133" x14ac:dyDescent="0.2"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</row>
    <row r="419" spans="4:133" x14ac:dyDescent="0.2"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</row>
    <row r="420" spans="4:133" x14ac:dyDescent="0.2"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47"/>
      <c r="AQ420" s="47"/>
      <c r="AR420" s="47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G420" s="47"/>
      <c r="CH420" s="47"/>
      <c r="CI420" s="47"/>
      <c r="CJ420" s="47"/>
      <c r="CK420" s="47"/>
      <c r="CL420" s="47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</row>
    <row r="421" spans="4:133" x14ac:dyDescent="0.2"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</row>
    <row r="422" spans="4:133" x14ac:dyDescent="0.2"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G422" s="47"/>
      <c r="CH422" s="47"/>
      <c r="CI422" s="47"/>
      <c r="CJ422" s="47"/>
      <c r="CK422" s="47"/>
      <c r="CL422" s="47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</row>
    <row r="423" spans="4:133" x14ac:dyDescent="0.2"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47"/>
      <c r="AQ423" s="47"/>
      <c r="AR423" s="47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</row>
    <row r="424" spans="4:133" x14ac:dyDescent="0.2"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</row>
    <row r="425" spans="4:133" x14ac:dyDescent="0.2"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47"/>
      <c r="AQ425" s="47"/>
      <c r="AR425" s="47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</row>
    <row r="426" spans="4:133" x14ac:dyDescent="0.2"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G426" s="47"/>
      <c r="CH426" s="47"/>
      <c r="CI426" s="47"/>
      <c r="CJ426" s="47"/>
      <c r="CK426" s="47"/>
      <c r="CL426" s="47"/>
      <c r="CM426" s="47"/>
      <c r="CN426" s="47"/>
      <c r="CO426" s="47"/>
      <c r="CP426" s="4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</row>
    <row r="427" spans="4:133" x14ac:dyDescent="0.2"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</row>
    <row r="428" spans="4:133" x14ac:dyDescent="0.2"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G428" s="47"/>
      <c r="CH428" s="47"/>
      <c r="CI428" s="47"/>
      <c r="CJ428" s="47"/>
      <c r="CK428" s="47"/>
      <c r="CL428" s="47"/>
      <c r="CM428" s="47"/>
      <c r="CN428" s="47"/>
      <c r="CO428" s="47"/>
      <c r="CP428" s="4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</row>
    <row r="429" spans="4:133" x14ac:dyDescent="0.2"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</row>
    <row r="430" spans="4:133" x14ac:dyDescent="0.2"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G430" s="47"/>
      <c r="CH430" s="47"/>
      <c r="CI430" s="47"/>
      <c r="CJ430" s="47"/>
      <c r="CK430" s="47"/>
      <c r="CL430" s="47"/>
      <c r="CM430" s="47"/>
      <c r="CN430" s="47"/>
      <c r="CO430" s="47"/>
      <c r="CP430" s="4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</row>
    <row r="431" spans="4:133" x14ac:dyDescent="0.2"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</row>
    <row r="432" spans="4:133" x14ac:dyDescent="0.2"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G432" s="47"/>
      <c r="CH432" s="47"/>
      <c r="CI432" s="47"/>
      <c r="CJ432" s="47"/>
      <c r="CK432" s="47"/>
      <c r="CL432" s="47"/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</row>
    <row r="433" spans="4:133" x14ac:dyDescent="0.2"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</row>
    <row r="434" spans="4:133" x14ac:dyDescent="0.2"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G434" s="47"/>
      <c r="CH434" s="47"/>
      <c r="CI434" s="47"/>
      <c r="CJ434" s="47"/>
      <c r="CK434" s="47"/>
      <c r="CL434" s="47"/>
      <c r="CM434" s="47"/>
      <c r="CN434" s="47"/>
      <c r="CO434" s="47"/>
      <c r="CP434" s="4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</row>
    <row r="435" spans="4:133" x14ac:dyDescent="0.2"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47"/>
      <c r="AQ435" s="47"/>
      <c r="AR435" s="47"/>
      <c r="AS435" s="47"/>
      <c r="AT435" s="47"/>
      <c r="AU435" s="47"/>
      <c r="AV435" s="47"/>
      <c r="AW435" s="47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G435" s="47"/>
      <c r="CH435" s="47"/>
      <c r="CI435" s="47"/>
      <c r="CJ435" s="47"/>
      <c r="CK435" s="47"/>
      <c r="CL435" s="47"/>
      <c r="CM435" s="47"/>
      <c r="CN435" s="47"/>
      <c r="CO435" s="47"/>
      <c r="CP435" s="4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</row>
    <row r="436" spans="4:133" x14ac:dyDescent="0.2"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47"/>
      <c r="AQ436" s="47"/>
      <c r="AR436" s="47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G436" s="47"/>
      <c r="CH436" s="47"/>
      <c r="CI436" s="47"/>
      <c r="CJ436" s="47"/>
      <c r="CK436" s="47"/>
      <c r="CL436" s="47"/>
      <c r="CM436" s="47"/>
      <c r="CN436" s="47"/>
      <c r="CO436" s="47"/>
      <c r="CP436" s="4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</row>
    <row r="437" spans="4:133" x14ac:dyDescent="0.2"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47"/>
      <c r="AQ437" s="47"/>
      <c r="AR437" s="47"/>
      <c r="AS437" s="47"/>
      <c r="AT437" s="47"/>
      <c r="AU437" s="47"/>
      <c r="AV437" s="47"/>
      <c r="AW437" s="47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G437" s="47"/>
      <c r="CH437" s="47"/>
      <c r="CI437" s="47"/>
      <c r="CJ437" s="47"/>
      <c r="CK437" s="47"/>
      <c r="CL437" s="47"/>
      <c r="CM437" s="47"/>
      <c r="CN437" s="47"/>
      <c r="CO437" s="47"/>
      <c r="CP437" s="4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</row>
    <row r="438" spans="4:133" x14ac:dyDescent="0.2"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</row>
    <row r="439" spans="4:133" x14ac:dyDescent="0.2"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47"/>
      <c r="AQ439" s="47"/>
      <c r="AR439" s="47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G439" s="47"/>
      <c r="CH439" s="47"/>
      <c r="CI439" s="47"/>
      <c r="CJ439" s="47"/>
      <c r="CK439" s="47"/>
      <c r="CL439" s="47"/>
      <c r="CM439" s="47"/>
      <c r="CN439" s="47"/>
      <c r="CO439" s="47"/>
      <c r="CP439" s="4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</row>
    <row r="440" spans="4:133" x14ac:dyDescent="0.2"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47"/>
      <c r="AQ440" s="47"/>
      <c r="AR440" s="47"/>
      <c r="AS440" s="47"/>
      <c r="AT440" s="47"/>
      <c r="AU440" s="47"/>
      <c r="AV440" s="47"/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G440" s="47"/>
      <c r="CH440" s="47"/>
      <c r="CI440" s="47"/>
      <c r="CJ440" s="47"/>
      <c r="CK440" s="47"/>
      <c r="CL440" s="47"/>
      <c r="CM440" s="47"/>
      <c r="CN440" s="47"/>
      <c r="CO440" s="47"/>
      <c r="CP440" s="4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</row>
    <row r="441" spans="4:133" x14ac:dyDescent="0.2"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47"/>
      <c r="AQ441" s="47"/>
      <c r="AR441" s="47"/>
      <c r="AS441" s="47"/>
      <c r="AT441" s="47"/>
      <c r="AU441" s="47"/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G441" s="47"/>
      <c r="CH441" s="47"/>
      <c r="CI441" s="47"/>
      <c r="CJ441" s="47"/>
      <c r="CK441" s="47"/>
      <c r="CL441" s="47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</row>
    <row r="442" spans="4:133" x14ac:dyDescent="0.2"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47"/>
      <c r="AQ442" s="47"/>
      <c r="AR442" s="47"/>
      <c r="AS442" s="47"/>
      <c r="AT442" s="47"/>
      <c r="AU442" s="47"/>
      <c r="AV442" s="47"/>
      <c r="AW442" s="47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G442" s="47"/>
      <c r="CH442" s="47"/>
      <c r="CI442" s="47"/>
      <c r="CJ442" s="47"/>
      <c r="CK442" s="47"/>
      <c r="CL442" s="47"/>
      <c r="CM442" s="47"/>
      <c r="CN442" s="47"/>
      <c r="CO442" s="47"/>
      <c r="CP442" s="4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</row>
    <row r="443" spans="4:133" x14ac:dyDescent="0.2"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47"/>
      <c r="AQ443" s="47"/>
      <c r="AR443" s="47"/>
      <c r="AS443" s="47"/>
      <c r="AT443" s="47"/>
      <c r="AU443" s="47"/>
      <c r="AV443" s="47"/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G443" s="47"/>
      <c r="CH443" s="47"/>
      <c r="CI443" s="47"/>
      <c r="CJ443" s="47"/>
      <c r="CK443" s="47"/>
      <c r="CL443" s="47"/>
      <c r="CM443" s="47"/>
      <c r="CN443" s="47"/>
      <c r="CO443" s="47"/>
      <c r="CP443" s="4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</row>
  </sheetData>
  <printOptions headings="1" gridLines="1"/>
  <pageMargins left="0.7" right="0.7" top="0.75" bottom="0.75" header="0.3" footer="0.3"/>
  <pageSetup scale="10" orientation="landscape" r:id="rId1"/>
  <headerFooter>
    <oddHeader>&amp;LState of NH, DHHS, DMS&amp;R&amp;A</oddHeader>
    <oddFooter>&amp;L&amp;F&amp;R&amp;D&amp;T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7EADB-5D6E-4733-A4D9-818E9209890B}">
  <sheetPr>
    <pageSetUpPr fitToPage="1"/>
  </sheetPr>
  <dimension ref="A1:EC443"/>
  <sheetViews>
    <sheetView topLeftCell="G19" workbookViewId="0">
      <selection activeCell="L239" sqref="L239"/>
    </sheetView>
  </sheetViews>
  <sheetFormatPr defaultColWidth="9.140625" defaultRowHeight="12.75" x14ac:dyDescent="0.2"/>
  <cols>
    <col min="1" max="1" width="16.85546875" style="45" customWidth="1"/>
    <col min="2" max="2" width="9.140625" style="45"/>
    <col min="3" max="3" width="28.28515625" style="45" customWidth="1"/>
    <col min="4" max="5" width="15" style="45" customWidth="1"/>
    <col min="6" max="6" width="13.42578125" style="45" customWidth="1"/>
    <col min="7" max="7" width="14.42578125" style="45" customWidth="1"/>
    <col min="8" max="8" width="15" style="45" customWidth="1"/>
    <col min="9" max="9" width="12.140625" style="45" customWidth="1"/>
    <col min="10" max="10" width="3.28515625" style="45" customWidth="1"/>
    <col min="11" max="11" width="7.85546875" style="45" customWidth="1"/>
    <col min="12" max="13" width="11.42578125" style="45" customWidth="1"/>
    <col min="14" max="14" width="10.85546875" style="45" customWidth="1"/>
    <col min="15" max="15" width="12" style="45" customWidth="1"/>
    <col min="16" max="17" width="11.85546875" style="45" customWidth="1"/>
    <col min="18" max="16384" width="9.140625" style="45"/>
  </cols>
  <sheetData>
    <row r="1" spans="1:133" ht="15.75" x14ac:dyDescent="0.25">
      <c r="A1" s="42" t="s">
        <v>0</v>
      </c>
      <c r="B1" s="43"/>
      <c r="C1" s="44"/>
    </row>
    <row r="2" spans="1:133" ht="15.75" x14ac:dyDescent="0.25">
      <c r="A2" s="42" t="s">
        <v>362</v>
      </c>
      <c r="B2" s="43"/>
      <c r="C2" s="44"/>
    </row>
    <row r="3" spans="1:133" ht="16.5" thickBot="1" x14ac:dyDescent="0.25">
      <c r="A3" s="46" t="s">
        <v>5</v>
      </c>
      <c r="B3" s="43"/>
      <c r="C3" s="44" t="s">
        <v>19</v>
      </c>
      <c r="D3" s="47"/>
      <c r="E3" s="47"/>
      <c r="F3" s="47"/>
      <c r="G3" s="47"/>
      <c r="H3" s="47"/>
      <c r="K3" s="85"/>
      <c r="L3" s="47"/>
      <c r="M3" s="47"/>
      <c r="N3" s="47"/>
      <c r="O3" s="47"/>
      <c r="P3" s="47"/>
      <c r="Q3" s="86"/>
    </row>
    <row r="4" spans="1:133" ht="15.75" x14ac:dyDescent="0.25">
      <c r="A4" s="42" t="s">
        <v>61</v>
      </c>
      <c r="B4" s="48"/>
      <c r="C4" s="49">
        <v>44243</v>
      </c>
      <c r="D4" s="50" t="s">
        <v>62</v>
      </c>
      <c r="E4" s="50" t="s">
        <v>62</v>
      </c>
      <c r="F4" s="50" t="s">
        <v>62</v>
      </c>
      <c r="G4" s="50" t="s">
        <v>63</v>
      </c>
      <c r="H4" s="50" t="s">
        <v>63</v>
      </c>
      <c r="I4" s="50" t="s">
        <v>63</v>
      </c>
      <c r="J4" s="87"/>
      <c r="K4" s="50"/>
      <c r="L4" s="50" t="s">
        <v>62</v>
      </c>
      <c r="M4" s="50" t="s">
        <v>62</v>
      </c>
      <c r="N4" s="50" t="s">
        <v>62</v>
      </c>
      <c r="O4" s="50" t="s">
        <v>63</v>
      </c>
      <c r="P4" s="50" t="s">
        <v>63</v>
      </c>
      <c r="Q4" s="53" t="s">
        <v>63</v>
      </c>
    </row>
    <row r="5" spans="1:133" ht="38.25" x14ac:dyDescent="0.2">
      <c r="A5" s="54" t="s">
        <v>4</v>
      </c>
      <c r="B5" s="54" t="s">
        <v>64</v>
      </c>
      <c r="C5" s="54" t="s">
        <v>65</v>
      </c>
      <c r="D5" s="55" t="s">
        <v>363</v>
      </c>
      <c r="E5" s="55" t="s">
        <v>67</v>
      </c>
      <c r="F5" s="55" t="s">
        <v>68</v>
      </c>
      <c r="G5" s="55" t="s">
        <v>364</v>
      </c>
      <c r="H5" s="55" t="s">
        <v>67</v>
      </c>
      <c r="I5" s="55" t="s">
        <v>68</v>
      </c>
      <c r="J5" s="57"/>
      <c r="K5" s="55"/>
      <c r="L5" s="55" t="s">
        <v>69</v>
      </c>
      <c r="M5" s="55" t="s">
        <v>70</v>
      </c>
      <c r="N5" s="55" t="s">
        <v>71</v>
      </c>
      <c r="O5" s="55" t="s">
        <v>69</v>
      </c>
      <c r="P5" s="55" t="s">
        <v>70</v>
      </c>
      <c r="Q5" s="57" t="s">
        <v>71</v>
      </c>
    </row>
    <row r="6" spans="1:133" x14ac:dyDescent="0.2">
      <c r="J6" s="59"/>
      <c r="Q6" s="59"/>
    </row>
    <row r="7" spans="1:133" x14ac:dyDescent="0.2">
      <c r="A7" s="60">
        <v>5676</v>
      </c>
      <c r="B7" s="61" t="s">
        <v>72</v>
      </c>
      <c r="C7" s="62" t="s">
        <v>73</v>
      </c>
      <c r="D7" s="63">
        <v>7961033</v>
      </c>
      <c r="E7" s="63">
        <v>-140616</v>
      </c>
      <c r="F7" s="63">
        <f>+D7+E7</f>
        <v>7820417</v>
      </c>
      <c r="G7" s="63">
        <v>8470488</v>
      </c>
      <c r="H7" s="63">
        <v>-151873</v>
      </c>
      <c r="I7" s="63">
        <f>+G7+H7</f>
        <v>8318615</v>
      </c>
      <c r="J7" s="65"/>
      <c r="K7" s="63"/>
      <c r="L7" s="63">
        <f>E7*0.3923</f>
        <v>-55163.656799999997</v>
      </c>
      <c r="M7" s="63">
        <f>E7*0.0224</f>
        <v>-3149.7984000000001</v>
      </c>
      <c r="N7" s="63">
        <f>E7*0.5853</f>
        <v>-82302.544800000003</v>
      </c>
      <c r="O7" s="63">
        <f>H7*0.3923</f>
        <v>-59579.777899999994</v>
      </c>
      <c r="P7" s="63">
        <f>H7*0.0224</f>
        <v>-3401.9551999999999</v>
      </c>
      <c r="Q7" s="65">
        <f>H7*0.5853</f>
        <v>-88891.266900000002</v>
      </c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</row>
    <row r="8" spans="1:133" hidden="1" x14ac:dyDescent="0.2">
      <c r="A8" s="60">
        <v>5676</v>
      </c>
      <c r="B8" s="61" t="s">
        <v>74</v>
      </c>
      <c r="C8" s="62" t="s">
        <v>75</v>
      </c>
      <c r="D8" s="63"/>
      <c r="E8" s="63"/>
      <c r="F8" s="63">
        <f>+D8+E8</f>
        <v>0</v>
      </c>
      <c r="G8" s="63">
        <f>+'[1]9520-5680-SFY23-A'!E6</f>
        <v>0</v>
      </c>
      <c r="H8" s="63"/>
      <c r="I8" s="63">
        <f t="shared" ref="I8:I71" si="0">+G8+H8</f>
        <v>0</v>
      </c>
      <c r="J8" s="65"/>
      <c r="K8" s="63"/>
      <c r="L8" s="63">
        <f t="shared" ref="L8:L71" si="1">E8*100%</f>
        <v>0</v>
      </c>
      <c r="M8" s="63"/>
      <c r="N8" s="63">
        <f t="shared" ref="N8:N71" si="2">+L8+M8</f>
        <v>0</v>
      </c>
      <c r="O8" s="63">
        <f t="shared" ref="O8:O71" si="3">H8*100%</f>
        <v>0</v>
      </c>
      <c r="P8" s="63">
        <f t="shared" ref="P8:P71" si="4">+N8+O8</f>
        <v>0</v>
      </c>
      <c r="Q8" s="65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</row>
    <row r="9" spans="1:133" x14ac:dyDescent="0.2">
      <c r="A9" s="60">
        <v>5676</v>
      </c>
      <c r="B9" s="61" t="s">
        <v>76</v>
      </c>
      <c r="C9" s="62" t="s">
        <v>75</v>
      </c>
      <c r="D9" s="63">
        <v>399222</v>
      </c>
      <c r="E9" s="63"/>
      <c r="F9" s="63">
        <f t="shared" ref="F9:F72" si="5">+D9+E9</f>
        <v>399222</v>
      </c>
      <c r="G9" s="63">
        <v>417855</v>
      </c>
      <c r="H9" s="63"/>
      <c r="I9" s="63">
        <f t="shared" si="0"/>
        <v>417855</v>
      </c>
      <c r="J9" s="65"/>
      <c r="K9" s="63"/>
      <c r="L9" s="63">
        <f t="shared" si="1"/>
        <v>0</v>
      </c>
      <c r="M9" s="63"/>
      <c r="N9" s="63">
        <f t="shared" si="2"/>
        <v>0</v>
      </c>
      <c r="O9" s="63">
        <f t="shared" si="3"/>
        <v>0</v>
      </c>
      <c r="P9" s="63">
        <f t="shared" si="4"/>
        <v>0</v>
      </c>
      <c r="Q9" s="65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</row>
    <row r="10" spans="1:133" hidden="1" x14ac:dyDescent="0.2">
      <c r="A10" s="60">
        <v>5676</v>
      </c>
      <c r="B10" s="61" t="s">
        <v>77</v>
      </c>
      <c r="C10" s="62" t="s">
        <v>75</v>
      </c>
      <c r="D10" s="63">
        <f>+'[1]9520-5680-SFY22-A'!E8</f>
        <v>0</v>
      </c>
      <c r="E10" s="63"/>
      <c r="F10" s="63">
        <f t="shared" si="5"/>
        <v>0</v>
      </c>
      <c r="G10" s="63">
        <f>+'[1]9520-5680-SFY23-A'!E8</f>
        <v>0</v>
      </c>
      <c r="H10" s="63"/>
      <c r="I10" s="63">
        <f t="shared" si="0"/>
        <v>0</v>
      </c>
      <c r="J10" s="63"/>
      <c r="K10" s="64"/>
      <c r="L10" s="63">
        <f t="shared" si="1"/>
        <v>0</v>
      </c>
      <c r="M10" s="63"/>
      <c r="N10" s="63">
        <f t="shared" si="2"/>
        <v>0</v>
      </c>
      <c r="O10" s="63">
        <f t="shared" si="3"/>
        <v>0</v>
      </c>
      <c r="P10" s="63">
        <f t="shared" si="4"/>
        <v>0</v>
      </c>
      <c r="Q10" s="65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</row>
    <row r="11" spans="1:133" hidden="1" x14ac:dyDescent="0.2">
      <c r="A11" s="60">
        <v>5676</v>
      </c>
      <c r="B11" s="61" t="s">
        <v>78</v>
      </c>
      <c r="C11" s="62" t="s">
        <v>75</v>
      </c>
      <c r="D11" s="63">
        <f>+'[1]9520-5680-SFY22-A'!E9</f>
        <v>0</v>
      </c>
      <c r="E11" s="63"/>
      <c r="F11" s="63">
        <f t="shared" si="5"/>
        <v>0</v>
      </c>
      <c r="G11" s="63">
        <f>+'[1]9520-5680-SFY23-A'!E9</f>
        <v>0</v>
      </c>
      <c r="H11" s="63"/>
      <c r="I11" s="63">
        <f t="shared" si="0"/>
        <v>0</v>
      </c>
      <c r="J11" s="65"/>
      <c r="K11" s="63"/>
      <c r="L11" s="63">
        <f t="shared" si="1"/>
        <v>0</v>
      </c>
      <c r="M11" s="63"/>
      <c r="N11" s="63">
        <f t="shared" si="2"/>
        <v>0</v>
      </c>
      <c r="O11" s="63">
        <f t="shared" si="3"/>
        <v>0</v>
      </c>
      <c r="P11" s="63">
        <f t="shared" si="4"/>
        <v>0</v>
      </c>
      <c r="Q11" s="65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</row>
    <row r="12" spans="1:133" hidden="1" x14ac:dyDescent="0.2">
      <c r="A12" s="60">
        <v>5676</v>
      </c>
      <c r="B12" s="61" t="s">
        <v>79</v>
      </c>
      <c r="C12" s="62" t="s">
        <v>75</v>
      </c>
      <c r="D12" s="63">
        <f>+'[1]9520-5680-SFY22-A'!E10</f>
        <v>0</v>
      </c>
      <c r="E12" s="63"/>
      <c r="F12" s="63">
        <f t="shared" si="5"/>
        <v>0</v>
      </c>
      <c r="G12" s="63">
        <f>+'[1]9520-5680-SFY23-A'!E10</f>
        <v>0</v>
      </c>
      <c r="H12" s="63"/>
      <c r="I12" s="63">
        <f t="shared" si="0"/>
        <v>0</v>
      </c>
      <c r="J12" s="65"/>
      <c r="K12" s="63"/>
      <c r="L12" s="63">
        <f t="shared" si="1"/>
        <v>0</v>
      </c>
      <c r="M12" s="63"/>
      <c r="N12" s="63">
        <f t="shared" si="2"/>
        <v>0</v>
      </c>
      <c r="O12" s="63">
        <f t="shared" si="3"/>
        <v>0</v>
      </c>
      <c r="P12" s="63">
        <f t="shared" si="4"/>
        <v>0</v>
      </c>
      <c r="Q12" s="65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</row>
    <row r="13" spans="1:133" hidden="1" x14ac:dyDescent="0.2">
      <c r="A13" s="60">
        <v>5676</v>
      </c>
      <c r="B13" s="61" t="s">
        <v>80</v>
      </c>
      <c r="C13" s="62" t="s">
        <v>81</v>
      </c>
      <c r="D13" s="63">
        <f>+'[1]9520-5680-SFY22-A'!E11</f>
        <v>0</v>
      </c>
      <c r="E13" s="63"/>
      <c r="F13" s="63">
        <f t="shared" si="5"/>
        <v>0</v>
      </c>
      <c r="G13" s="63">
        <f>+'[1]9520-5680-SFY23-A'!E11</f>
        <v>0</v>
      </c>
      <c r="H13" s="63"/>
      <c r="I13" s="63">
        <f t="shared" si="0"/>
        <v>0</v>
      </c>
      <c r="J13" s="65"/>
      <c r="K13" s="63"/>
      <c r="L13" s="63">
        <f t="shared" si="1"/>
        <v>0</v>
      </c>
      <c r="M13" s="63"/>
      <c r="N13" s="63">
        <f t="shared" si="2"/>
        <v>0</v>
      </c>
      <c r="O13" s="63">
        <f t="shared" si="3"/>
        <v>0</v>
      </c>
      <c r="P13" s="63">
        <f t="shared" si="4"/>
        <v>0</v>
      </c>
      <c r="Q13" s="65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</row>
    <row r="14" spans="1:133" hidden="1" x14ac:dyDescent="0.2">
      <c r="A14" s="60">
        <v>5676</v>
      </c>
      <c r="B14" s="61" t="s">
        <v>82</v>
      </c>
      <c r="C14" s="62" t="s">
        <v>83</v>
      </c>
      <c r="D14" s="63">
        <f>+'[1]9520-5680-SFY22-A'!E12</f>
        <v>0</v>
      </c>
      <c r="E14" s="63"/>
      <c r="F14" s="63">
        <f t="shared" si="5"/>
        <v>0</v>
      </c>
      <c r="G14" s="63">
        <f>+'[1]9520-5680-SFY23-A'!E12</f>
        <v>0</v>
      </c>
      <c r="H14" s="63"/>
      <c r="I14" s="63">
        <f t="shared" si="0"/>
        <v>0</v>
      </c>
      <c r="J14" s="65"/>
      <c r="K14" s="63"/>
      <c r="L14" s="63">
        <f t="shared" si="1"/>
        <v>0</v>
      </c>
      <c r="M14" s="63"/>
      <c r="N14" s="63">
        <f t="shared" si="2"/>
        <v>0</v>
      </c>
      <c r="O14" s="63">
        <f t="shared" si="3"/>
        <v>0</v>
      </c>
      <c r="P14" s="63">
        <f t="shared" si="4"/>
        <v>0</v>
      </c>
      <c r="Q14" s="65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47"/>
      <c r="EC14" s="47"/>
    </row>
    <row r="15" spans="1:133" x14ac:dyDescent="0.2">
      <c r="A15" s="60">
        <v>5676</v>
      </c>
      <c r="B15" s="61" t="s">
        <v>84</v>
      </c>
      <c r="C15" s="62" t="s">
        <v>85</v>
      </c>
      <c r="D15" s="63">
        <v>136000</v>
      </c>
      <c r="E15" s="63"/>
      <c r="F15" s="63">
        <f t="shared" si="5"/>
        <v>136000</v>
      </c>
      <c r="G15" s="63">
        <v>140000</v>
      </c>
      <c r="H15" s="63"/>
      <c r="I15" s="63">
        <f t="shared" si="0"/>
        <v>140000</v>
      </c>
      <c r="J15" s="65"/>
      <c r="K15" s="63"/>
      <c r="L15" s="63">
        <f t="shared" si="1"/>
        <v>0</v>
      </c>
      <c r="M15" s="63"/>
      <c r="N15" s="63">
        <f t="shared" si="2"/>
        <v>0</v>
      </c>
      <c r="O15" s="63">
        <f t="shared" si="3"/>
        <v>0</v>
      </c>
      <c r="P15" s="63">
        <f t="shared" si="4"/>
        <v>0</v>
      </c>
      <c r="Q15" s="65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47"/>
      <c r="EC15" s="47"/>
    </row>
    <row r="16" spans="1:133" hidden="1" x14ac:dyDescent="0.2">
      <c r="A16" s="60">
        <v>5676</v>
      </c>
      <c r="B16" s="61" t="s">
        <v>86</v>
      </c>
      <c r="C16" s="62" t="s">
        <v>87</v>
      </c>
      <c r="D16" s="63">
        <f>+'[1]9520-5680-SFY22-A'!E14</f>
        <v>0</v>
      </c>
      <c r="E16" s="63"/>
      <c r="F16" s="63">
        <f t="shared" si="5"/>
        <v>0</v>
      </c>
      <c r="G16" s="63">
        <f>+'[1]9520-5680-SFY23-A'!E14</f>
        <v>0</v>
      </c>
      <c r="H16" s="63"/>
      <c r="I16" s="63">
        <f t="shared" si="0"/>
        <v>0</v>
      </c>
      <c r="J16" s="65"/>
      <c r="K16" s="63"/>
      <c r="L16" s="63">
        <f t="shared" si="1"/>
        <v>0</v>
      </c>
      <c r="M16" s="63"/>
      <c r="N16" s="63">
        <f t="shared" si="2"/>
        <v>0</v>
      </c>
      <c r="O16" s="63">
        <f t="shared" si="3"/>
        <v>0</v>
      </c>
      <c r="P16" s="63">
        <f t="shared" si="4"/>
        <v>0</v>
      </c>
      <c r="Q16" s="65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</row>
    <row r="17" spans="1:133" x14ac:dyDescent="0.2">
      <c r="A17" s="60">
        <v>5676</v>
      </c>
      <c r="B17" s="61" t="s">
        <v>88</v>
      </c>
      <c r="C17" s="62" t="s">
        <v>89</v>
      </c>
      <c r="D17" s="63">
        <v>165000</v>
      </c>
      <c r="E17" s="63"/>
      <c r="F17" s="63">
        <f t="shared" si="5"/>
        <v>165000</v>
      </c>
      <c r="G17" s="63">
        <v>165000</v>
      </c>
      <c r="H17" s="63"/>
      <c r="I17" s="63">
        <f t="shared" si="0"/>
        <v>165000</v>
      </c>
      <c r="J17" s="65"/>
      <c r="K17" s="63"/>
      <c r="L17" s="63">
        <f t="shared" si="1"/>
        <v>0</v>
      </c>
      <c r="M17" s="63"/>
      <c r="N17" s="63">
        <f t="shared" si="2"/>
        <v>0</v>
      </c>
      <c r="O17" s="63">
        <f t="shared" si="3"/>
        <v>0</v>
      </c>
      <c r="P17" s="63">
        <f t="shared" si="4"/>
        <v>0</v>
      </c>
      <c r="Q17" s="65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</row>
    <row r="18" spans="1:133" hidden="1" x14ac:dyDescent="0.2">
      <c r="A18" s="60">
        <v>5676</v>
      </c>
      <c r="B18" s="61" t="s">
        <v>90</v>
      </c>
      <c r="C18" s="62" t="s">
        <v>91</v>
      </c>
      <c r="D18" s="63">
        <f>+'[1]9520-5680-SFY22-A'!E16</f>
        <v>0</v>
      </c>
      <c r="E18" s="63"/>
      <c r="F18" s="63">
        <f t="shared" si="5"/>
        <v>0</v>
      </c>
      <c r="G18" s="63">
        <f>+'[1]9520-5680-SFY23-A'!E16</f>
        <v>0</v>
      </c>
      <c r="H18" s="63"/>
      <c r="I18" s="63">
        <f t="shared" si="0"/>
        <v>0</v>
      </c>
      <c r="J18" s="65"/>
      <c r="K18" s="63"/>
      <c r="L18" s="63">
        <f t="shared" si="1"/>
        <v>0</v>
      </c>
      <c r="M18" s="63"/>
      <c r="N18" s="63">
        <f t="shared" si="2"/>
        <v>0</v>
      </c>
      <c r="O18" s="63">
        <f t="shared" si="3"/>
        <v>0</v>
      </c>
      <c r="P18" s="63">
        <f t="shared" si="4"/>
        <v>0</v>
      </c>
      <c r="Q18" s="65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</row>
    <row r="19" spans="1:133" x14ac:dyDescent="0.2">
      <c r="A19" s="60">
        <v>5676</v>
      </c>
      <c r="B19" s="61" t="s">
        <v>92</v>
      </c>
      <c r="C19" s="62" t="s">
        <v>93</v>
      </c>
      <c r="D19" s="63">
        <v>240824</v>
      </c>
      <c r="E19" s="63"/>
      <c r="F19" s="63">
        <f t="shared" si="5"/>
        <v>240824</v>
      </c>
      <c r="G19" s="63">
        <v>240824</v>
      </c>
      <c r="H19" s="63"/>
      <c r="I19" s="63">
        <f t="shared" si="0"/>
        <v>240824</v>
      </c>
      <c r="J19" s="65"/>
      <c r="K19" s="63"/>
      <c r="L19" s="63">
        <f t="shared" si="1"/>
        <v>0</v>
      </c>
      <c r="M19" s="63"/>
      <c r="N19" s="63">
        <f t="shared" si="2"/>
        <v>0</v>
      </c>
      <c r="O19" s="63">
        <f t="shared" si="3"/>
        <v>0</v>
      </c>
      <c r="P19" s="63">
        <f t="shared" si="4"/>
        <v>0</v>
      </c>
      <c r="Q19" s="65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</row>
    <row r="20" spans="1:133" hidden="1" x14ac:dyDescent="0.2">
      <c r="A20" s="60">
        <v>5676</v>
      </c>
      <c r="B20" s="61" t="s">
        <v>94</v>
      </c>
      <c r="C20" s="62" t="s">
        <v>95</v>
      </c>
      <c r="D20" s="63">
        <f>+'[1]9520-5680-SFY22-A'!E18</f>
        <v>0</v>
      </c>
      <c r="E20" s="63"/>
      <c r="F20" s="63">
        <f t="shared" si="5"/>
        <v>0</v>
      </c>
      <c r="G20" s="63">
        <v>0</v>
      </c>
      <c r="H20" s="63"/>
      <c r="I20" s="63">
        <f t="shared" si="0"/>
        <v>0</v>
      </c>
      <c r="J20" s="65"/>
      <c r="K20" s="63"/>
      <c r="L20" s="63">
        <f t="shared" si="1"/>
        <v>0</v>
      </c>
      <c r="M20" s="63"/>
      <c r="N20" s="63">
        <f t="shared" si="2"/>
        <v>0</v>
      </c>
      <c r="O20" s="63">
        <f t="shared" si="3"/>
        <v>0</v>
      </c>
      <c r="P20" s="63">
        <f t="shared" si="4"/>
        <v>0</v>
      </c>
      <c r="Q20" s="65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</row>
    <row r="21" spans="1:133" hidden="1" x14ac:dyDescent="0.2">
      <c r="A21" s="60">
        <v>5676</v>
      </c>
      <c r="B21" s="61" t="s">
        <v>96</v>
      </c>
      <c r="C21" s="62" t="s">
        <v>97</v>
      </c>
      <c r="D21" s="63">
        <f>+'[1]9520-5680-SFY22-A'!E19</f>
        <v>0</v>
      </c>
      <c r="E21" s="63"/>
      <c r="F21" s="63">
        <f t="shared" si="5"/>
        <v>0</v>
      </c>
      <c r="G21" s="63">
        <f>+'[1]9520-5680-SFY23-A'!E19</f>
        <v>0</v>
      </c>
      <c r="H21" s="63"/>
      <c r="I21" s="63">
        <f t="shared" si="0"/>
        <v>0</v>
      </c>
      <c r="J21" s="65"/>
      <c r="K21" s="63"/>
      <c r="L21" s="63">
        <f t="shared" si="1"/>
        <v>0</v>
      </c>
      <c r="M21" s="63"/>
      <c r="N21" s="63">
        <f t="shared" si="2"/>
        <v>0</v>
      </c>
      <c r="O21" s="63">
        <f t="shared" si="3"/>
        <v>0</v>
      </c>
      <c r="P21" s="63">
        <f t="shared" si="4"/>
        <v>0</v>
      </c>
      <c r="Q21" s="65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</row>
    <row r="22" spans="1:133" hidden="1" x14ac:dyDescent="0.2">
      <c r="A22" s="60">
        <v>5676</v>
      </c>
      <c r="B22" s="61" t="s">
        <v>98</v>
      </c>
      <c r="C22" s="62" t="s">
        <v>99</v>
      </c>
      <c r="D22" s="63">
        <f>+'[1]9520-5680-SFY22-A'!E20</f>
        <v>0</v>
      </c>
      <c r="E22" s="63"/>
      <c r="F22" s="63">
        <f t="shared" si="5"/>
        <v>0</v>
      </c>
      <c r="G22" s="63">
        <f>+'[1]9520-5680-SFY23-A'!E20</f>
        <v>0</v>
      </c>
      <c r="H22" s="63"/>
      <c r="I22" s="63">
        <f t="shared" si="0"/>
        <v>0</v>
      </c>
      <c r="J22" s="65"/>
      <c r="K22" s="63"/>
      <c r="L22" s="63">
        <f t="shared" si="1"/>
        <v>0</v>
      </c>
      <c r="M22" s="63"/>
      <c r="N22" s="63">
        <f t="shared" si="2"/>
        <v>0</v>
      </c>
      <c r="O22" s="63">
        <f t="shared" si="3"/>
        <v>0</v>
      </c>
      <c r="P22" s="63">
        <f t="shared" si="4"/>
        <v>0</v>
      </c>
      <c r="Q22" s="65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</row>
    <row r="23" spans="1:133" x14ac:dyDescent="0.2">
      <c r="A23" s="60">
        <v>5676</v>
      </c>
      <c r="B23" s="61" t="s">
        <v>100</v>
      </c>
      <c r="C23" s="62" t="s">
        <v>101</v>
      </c>
      <c r="D23" s="63">
        <v>2500</v>
      </c>
      <c r="E23" s="63"/>
      <c r="F23" s="63">
        <f t="shared" si="5"/>
        <v>2500</v>
      </c>
      <c r="G23" s="63">
        <v>2500</v>
      </c>
      <c r="H23" s="63"/>
      <c r="I23" s="63">
        <f t="shared" si="0"/>
        <v>2500</v>
      </c>
      <c r="J23" s="65"/>
      <c r="K23" s="63"/>
      <c r="L23" s="63">
        <f t="shared" si="1"/>
        <v>0</v>
      </c>
      <c r="M23" s="63"/>
      <c r="N23" s="63">
        <f t="shared" si="2"/>
        <v>0</v>
      </c>
      <c r="O23" s="63">
        <f t="shared" si="3"/>
        <v>0</v>
      </c>
      <c r="P23" s="63">
        <f t="shared" si="4"/>
        <v>0</v>
      </c>
      <c r="Q23" s="65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</row>
    <row r="24" spans="1:133" hidden="1" x14ac:dyDescent="0.2">
      <c r="A24" s="60">
        <v>5676</v>
      </c>
      <c r="B24" s="61" t="s">
        <v>102</v>
      </c>
      <c r="C24" s="62" t="s">
        <v>103</v>
      </c>
      <c r="D24" s="63">
        <f>+'[1]9520-5680-SFY22-A'!E22</f>
        <v>0</v>
      </c>
      <c r="E24" s="63"/>
      <c r="F24" s="63">
        <f t="shared" si="5"/>
        <v>0</v>
      </c>
      <c r="G24" s="63">
        <f>+'[1]9520-5680-SFY23-A'!E22</f>
        <v>0</v>
      </c>
      <c r="H24" s="63"/>
      <c r="I24" s="63">
        <f t="shared" si="0"/>
        <v>0</v>
      </c>
      <c r="J24" s="65"/>
      <c r="K24" s="63"/>
      <c r="L24" s="63">
        <f t="shared" si="1"/>
        <v>0</v>
      </c>
      <c r="M24" s="63"/>
      <c r="N24" s="63">
        <f t="shared" si="2"/>
        <v>0</v>
      </c>
      <c r="O24" s="63">
        <f t="shared" si="3"/>
        <v>0</v>
      </c>
      <c r="P24" s="63">
        <f t="shared" si="4"/>
        <v>0</v>
      </c>
      <c r="Q24" s="65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</row>
    <row r="25" spans="1:133" hidden="1" x14ac:dyDescent="0.2">
      <c r="A25" s="60">
        <v>5676</v>
      </c>
      <c r="B25" s="61" t="s">
        <v>104</v>
      </c>
      <c r="C25" s="62" t="s">
        <v>105</v>
      </c>
      <c r="D25" s="63">
        <f>+'[1]9520-5680-SFY22-A'!E23</f>
        <v>0</v>
      </c>
      <c r="E25" s="63"/>
      <c r="F25" s="63">
        <f t="shared" si="5"/>
        <v>0</v>
      </c>
      <c r="G25" s="63">
        <f>+'[1]9520-5680-SFY23-A'!E23</f>
        <v>0</v>
      </c>
      <c r="H25" s="63"/>
      <c r="I25" s="63">
        <f t="shared" si="0"/>
        <v>0</v>
      </c>
      <c r="J25" s="65"/>
      <c r="K25" s="63"/>
      <c r="L25" s="63">
        <f t="shared" si="1"/>
        <v>0</v>
      </c>
      <c r="M25" s="63"/>
      <c r="N25" s="63">
        <f t="shared" si="2"/>
        <v>0</v>
      </c>
      <c r="O25" s="63">
        <f t="shared" si="3"/>
        <v>0</v>
      </c>
      <c r="P25" s="63">
        <f t="shared" si="4"/>
        <v>0</v>
      </c>
      <c r="Q25" s="65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</row>
    <row r="26" spans="1:133" hidden="1" x14ac:dyDescent="0.2">
      <c r="A26" s="60">
        <v>5676</v>
      </c>
      <c r="B26" s="61" t="s">
        <v>106</v>
      </c>
      <c r="C26" s="62" t="s">
        <v>107</v>
      </c>
      <c r="D26" s="63">
        <f>+'[1]9520-5680-SFY22-A'!E24</f>
        <v>0</v>
      </c>
      <c r="E26" s="63"/>
      <c r="F26" s="63">
        <f t="shared" si="5"/>
        <v>0</v>
      </c>
      <c r="G26" s="63">
        <f>+'[1]9520-5680-SFY23-A'!E24</f>
        <v>0</v>
      </c>
      <c r="H26" s="63"/>
      <c r="I26" s="63">
        <f t="shared" si="0"/>
        <v>0</v>
      </c>
      <c r="J26" s="65"/>
      <c r="K26" s="63"/>
      <c r="L26" s="63">
        <f t="shared" si="1"/>
        <v>0</v>
      </c>
      <c r="M26" s="63"/>
      <c r="N26" s="63">
        <f t="shared" si="2"/>
        <v>0</v>
      </c>
      <c r="O26" s="63">
        <f t="shared" si="3"/>
        <v>0</v>
      </c>
      <c r="P26" s="63">
        <f t="shared" si="4"/>
        <v>0</v>
      </c>
      <c r="Q26" s="65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</row>
    <row r="27" spans="1:133" x14ac:dyDescent="0.2">
      <c r="A27" s="60">
        <v>5676</v>
      </c>
      <c r="B27" s="61" t="s">
        <v>108</v>
      </c>
      <c r="C27" s="62" t="s">
        <v>109</v>
      </c>
      <c r="D27" s="63">
        <v>7334</v>
      </c>
      <c r="E27" s="63"/>
      <c r="F27" s="63">
        <f t="shared" si="5"/>
        <v>7334</v>
      </c>
      <c r="G27" s="63">
        <v>7334</v>
      </c>
      <c r="H27" s="63"/>
      <c r="I27" s="63">
        <f t="shared" si="0"/>
        <v>7334</v>
      </c>
      <c r="J27" s="65"/>
      <c r="K27" s="63"/>
      <c r="L27" s="63">
        <f t="shared" si="1"/>
        <v>0</v>
      </c>
      <c r="M27" s="63"/>
      <c r="N27" s="63">
        <f t="shared" si="2"/>
        <v>0</v>
      </c>
      <c r="O27" s="63">
        <f t="shared" si="3"/>
        <v>0</v>
      </c>
      <c r="P27" s="63">
        <f t="shared" si="4"/>
        <v>0</v>
      </c>
      <c r="Q27" s="65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</row>
    <row r="28" spans="1:133" hidden="1" x14ac:dyDescent="0.2">
      <c r="A28" s="60">
        <v>5676</v>
      </c>
      <c r="B28" s="61" t="s">
        <v>110</v>
      </c>
      <c r="C28" s="62" t="s">
        <v>111</v>
      </c>
      <c r="D28" s="63">
        <f>+'[1]9520-5680-SFY22-A'!E26</f>
        <v>0</v>
      </c>
      <c r="E28" s="63"/>
      <c r="F28" s="63">
        <f t="shared" si="5"/>
        <v>0</v>
      </c>
      <c r="G28" s="63">
        <f>+'[1]9520-5680-SFY23-A'!E26</f>
        <v>0</v>
      </c>
      <c r="H28" s="63"/>
      <c r="I28" s="63">
        <f t="shared" si="0"/>
        <v>0</v>
      </c>
      <c r="J28" s="65"/>
      <c r="K28" s="63"/>
      <c r="L28" s="63">
        <f t="shared" si="1"/>
        <v>0</v>
      </c>
      <c r="M28" s="63"/>
      <c r="N28" s="63">
        <f t="shared" si="2"/>
        <v>0</v>
      </c>
      <c r="O28" s="63">
        <f t="shared" si="3"/>
        <v>0</v>
      </c>
      <c r="P28" s="63">
        <f t="shared" si="4"/>
        <v>0</v>
      </c>
      <c r="Q28" s="65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</row>
    <row r="29" spans="1:133" hidden="1" x14ac:dyDescent="0.2">
      <c r="A29" s="60">
        <v>5676</v>
      </c>
      <c r="B29" s="61" t="s">
        <v>112</v>
      </c>
      <c r="C29" s="62" t="s">
        <v>113</v>
      </c>
      <c r="D29" s="63">
        <f>+'[1]9520-5680-SFY22-A'!E27</f>
        <v>0</v>
      </c>
      <c r="E29" s="63"/>
      <c r="F29" s="63">
        <f t="shared" si="5"/>
        <v>0</v>
      </c>
      <c r="G29" s="63">
        <f>+'[1]9520-5680-SFY23-A'!E27</f>
        <v>0</v>
      </c>
      <c r="H29" s="63"/>
      <c r="I29" s="63">
        <f t="shared" si="0"/>
        <v>0</v>
      </c>
      <c r="J29" s="65"/>
      <c r="K29" s="63"/>
      <c r="L29" s="63">
        <f t="shared" si="1"/>
        <v>0</v>
      </c>
      <c r="M29" s="63"/>
      <c r="N29" s="63">
        <f t="shared" si="2"/>
        <v>0</v>
      </c>
      <c r="O29" s="63">
        <f t="shared" si="3"/>
        <v>0</v>
      </c>
      <c r="P29" s="63">
        <f t="shared" si="4"/>
        <v>0</v>
      </c>
      <c r="Q29" s="65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</row>
    <row r="30" spans="1:133" hidden="1" x14ac:dyDescent="0.2">
      <c r="A30" s="60">
        <v>5676</v>
      </c>
      <c r="B30" s="61" t="s">
        <v>114</v>
      </c>
      <c r="C30" s="62" t="s">
        <v>115</v>
      </c>
      <c r="D30" s="63">
        <f>+'[1]9520-5680-SFY22-A'!E28</f>
        <v>0</v>
      </c>
      <c r="E30" s="63"/>
      <c r="F30" s="63">
        <f t="shared" si="5"/>
        <v>0</v>
      </c>
      <c r="G30" s="63">
        <f>+'[1]9520-5680-SFY23-A'!E28</f>
        <v>0</v>
      </c>
      <c r="H30" s="63"/>
      <c r="I30" s="63">
        <f t="shared" si="0"/>
        <v>0</v>
      </c>
      <c r="J30" s="65"/>
      <c r="K30" s="63"/>
      <c r="L30" s="63">
        <f t="shared" si="1"/>
        <v>0</v>
      </c>
      <c r="M30" s="63"/>
      <c r="N30" s="63">
        <f t="shared" si="2"/>
        <v>0</v>
      </c>
      <c r="O30" s="63">
        <f t="shared" si="3"/>
        <v>0</v>
      </c>
      <c r="P30" s="63">
        <f t="shared" si="4"/>
        <v>0</v>
      </c>
      <c r="Q30" s="65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</row>
    <row r="31" spans="1:133" hidden="1" x14ac:dyDescent="0.2">
      <c r="A31" s="60">
        <v>5676</v>
      </c>
      <c r="B31" s="61" t="s">
        <v>116</v>
      </c>
      <c r="C31" s="62" t="s">
        <v>117</v>
      </c>
      <c r="D31" s="63">
        <f>+'[1]9520-5680-SFY22-A'!E29</f>
        <v>0</v>
      </c>
      <c r="E31" s="63"/>
      <c r="F31" s="63">
        <f t="shared" si="5"/>
        <v>0</v>
      </c>
      <c r="G31" s="63">
        <f>+'[1]9520-5680-SFY23-A'!E29</f>
        <v>0</v>
      </c>
      <c r="H31" s="63"/>
      <c r="I31" s="63">
        <f t="shared" si="0"/>
        <v>0</v>
      </c>
      <c r="J31" s="65"/>
      <c r="K31" s="63"/>
      <c r="L31" s="63">
        <f t="shared" si="1"/>
        <v>0</v>
      </c>
      <c r="M31" s="63"/>
      <c r="N31" s="63">
        <f t="shared" si="2"/>
        <v>0</v>
      </c>
      <c r="O31" s="63">
        <f t="shared" si="3"/>
        <v>0</v>
      </c>
      <c r="P31" s="63">
        <f t="shared" si="4"/>
        <v>0</v>
      </c>
      <c r="Q31" s="65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</row>
    <row r="32" spans="1:133" hidden="1" x14ac:dyDescent="0.2">
      <c r="A32" s="60">
        <v>5676</v>
      </c>
      <c r="B32" s="61" t="s">
        <v>118</v>
      </c>
      <c r="C32" s="62" t="s">
        <v>119</v>
      </c>
      <c r="D32" s="63">
        <v>0</v>
      </c>
      <c r="E32" s="63"/>
      <c r="F32" s="63">
        <f t="shared" si="5"/>
        <v>0</v>
      </c>
      <c r="G32" s="63">
        <v>0</v>
      </c>
      <c r="H32" s="63"/>
      <c r="I32" s="63">
        <f t="shared" si="0"/>
        <v>0</v>
      </c>
      <c r="J32" s="65"/>
      <c r="K32" s="63"/>
      <c r="L32" s="63">
        <f t="shared" si="1"/>
        <v>0</v>
      </c>
      <c r="M32" s="63"/>
      <c r="N32" s="63">
        <f t="shared" si="2"/>
        <v>0</v>
      </c>
      <c r="O32" s="63">
        <f t="shared" si="3"/>
        <v>0</v>
      </c>
      <c r="P32" s="63">
        <f t="shared" si="4"/>
        <v>0</v>
      </c>
      <c r="Q32" s="65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</row>
    <row r="33" spans="1:133" hidden="1" x14ac:dyDescent="0.2">
      <c r="A33" s="60">
        <v>5676</v>
      </c>
      <c r="B33" s="61" t="s">
        <v>120</v>
      </c>
      <c r="C33" s="62" t="s">
        <v>121</v>
      </c>
      <c r="D33" s="63">
        <f>+'[1]9520-5680-SFY22-A'!E31</f>
        <v>0</v>
      </c>
      <c r="E33" s="63"/>
      <c r="F33" s="63">
        <f t="shared" si="5"/>
        <v>0</v>
      </c>
      <c r="G33" s="63">
        <f>+'[1]9520-5680-SFY23-A'!E31</f>
        <v>0</v>
      </c>
      <c r="H33" s="63"/>
      <c r="I33" s="63">
        <f t="shared" si="0"/>
        <v>0</v>
      </c>
      <c r="J33" s="65"/>
      <c r="K33" s="63"/>
      <c r="L33" s="63">
        <f t="shared" si="1"/>
        <v>0</v>
      </c>
      <c r="M33" s="63"/>
      <c r="N33" s="63">
        <f t="shared" si="2"/>
        <v>0</v>
      </c>
      <c r="O33" s="63">
        <f t="shared" si="3"/>
        <v>0</v>
      </c>
      <c r="P33" s="63">
        <f t="shared" si="4"/>
        <v>0</v>
      </c>
      <c r="Q33" s="65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</row>
    <row r="34" spans="1:133" x14ac:dyDescent="0.2">
      <c r="A34" s="60">
        <v>5676</v>
      </c>
      <c r="B34" s="61" t="s">
        <v>122</v>
      </c>
      <c r="C34" s="62" t="s">
        <v>123</v>
      </c>
      <c r="D34" s="63">
        <v>1535500</v>
      </c>
      <c r="E34" s="63"/>
      <c r="F34" s="63">
        <f t="shared" si="5"/>
        <v>1535500</v>
      </c>
      <c r="G34" s="63">
        <v>1535500</v>
      </c>
      <c r="H34" s="63"/>
      <c r="I34" s="63">
        <f t="shared" si="0"/>
        <v>1535500</v>
      </c>
      <c r="J34" s="65"/>
      <c r="K34" s="63"/>
      <c r="L34" s="63">
        <f t="shared" si="1"/>
        <v>0</v>
      </c>
      <c r="M34" s="63"/>
      <c r="N34" s="63">
        <f t="shared" si="2"/>
        <v>0</v>
      </c>
      <c r="O34" s="63">
        <f t="shared" si="3"/>
        <v>0</v>
      </c>
      <c r="P34" s="63">
        <f t="shared" si="4"/>
        <v>0</v>
      </c>
      <c r="Q34" s="65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</row>
    <row r="35" spans="1:133" hidden="1" x14ac:dyDescent="0.2">
      <c r="A35" s="60">
        <v>5676</v>
      </c>
      <c r="B35" s="61" t="s">
        <v>124</v>
      </c>
      <c r="C35" s="62" t="s">
        <v>125</v>
      </c>
      <c r="D35" s="63">
        <v>0</v>
      </c>
      <c r="E35" s="63"/>
      <c r="F35" s="63">
        <f t="shared" si="5"/>
        <v>0</v>
      </c>
      <c r="G35" s="63">
        <v>0</v>
      </c>
      <c r="H35" s="63"/>
      <c r="I35" s="63">
        <f t="shared" si="0"/>
        <v>0</v>
      </c>
      <c r="J35" s="65"/>
      <c r="K35" s="63"/>
      <c r="L35" s="63">
        <f t="shared" si="1"/>
        <v>0</v>
      </c>
      <c r="M35" s="63"/>
      <c r="N35" s="63">
        <f t="shared" si="2"/>
        <v>0</v>
      </c>
      <c r="O35" s="63">
        <f t="shared" si="3"/>
        <v>0</v>
      </c>
      <c r="P35" s="63">
        <f t="shared" si="4"/>
        <v>0</v>
      </c>
      <c r="Q35" s="65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</row>
    <row r="36" spans="1:133" x14ac:dyDescent="0.2">
      <c r="A36" s="60">
        <v>5676</v>
      </c>
      <c r="B36" s="61" t="s">
        <v>126</v>
      </c>
      <c r="C36" s="62" t="s">
        <v>127</v>
      </c>
      <c r="D36" s="63">
        <v>6835</v>
      </c>
      <c r="E36" s="63"/>
      <c r="F36" s="63">
        <f t="shared" si="5"/>
        <v>6835</v>
      </c>
      <c r="G36" s="63">
        <v>7194</v>
      </c>
      <c r="H36" s="63"/>
      <c r="I36" s="63">
        <f t="shared" si="0"/>
        <v>7194</v>
      </c>
      <c r="J36" s="65"/>
      <c r="K36" s="63"/>
      <c r="L36" s="63">
        <f t="shared" si="1"/>
        <v>0</v>
      </c>
      <c r="M36" s="63"/>
      <c r="N36" s="63">
        <f t="shared" si="2"/>
        <v>0</v>
      </c>
      <c r="O36" s="63">
        <f t="shared" si="3"/>
        <v>0</v>
      </c>
      <c r="P36" s="63">
        <f t="shared" si="4"/>
        <v>0</v>
      </c>
      <c r="Q36" s="65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</row>
    <row r="37" spans="1:133" x14ac:dyDescent="0.2">
      <c r="A37" s="60">
        <v>5676</v>
      </c>
      <c r="B37" s="61" t="s">
        <v>128</v>
      </c>
      <c r="C37" s="62" t="s">
        <v>129</v>
      </c>
      <c r="D37" s="63">
        <v>345865</v>
      </c>
      <c r="E37" s="63"/>
      <c r="F37" s="63">
        <f t="shared" si="5"/>
        <v>345865</v>
      </c>
      <c r="G37" s="63">
        <v>367283</v>
      </c>
      <c r="H37" s="63"/>
      <c r="I37" s="63">
        <f t="shared" si="0"/>
        <v>367283</v>
      </c>
      <c r="J37" s="65"/>
      <c r="K37" s="63"/>
      <c r="L37" s="63">
        <f t="shared" si="1"/>
        <v>0</v>
      </c>
      <c r="M37" s="63"/>
      <c r="N37" s="63">
        <f t="shared" si="2"/>
        <v>0</v>
      </c>
      <c r="O37" s="63">
        <f t="shared" si="3"/>
        <v>0</v>
      </c>
      <c r="P37" s="63">
        <f t="shared" si="4"/>
        <v>0</v>
      </c>
      <c r="Q37" s="65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</row>
    <row r="38" spans="1:133" hidden="1" x14ac:dyDescent="0.2">
      <c r="A38" s="60">
        <v>5676</v>
      </c>
      <c r="B38" s="61" t="s">
        <v>130</v>
      </c>
      <c r="C38" s="62" t="s">
        <v>131</v>
      </c>
      <c r="D38" s="63">
        <f>+'[1]9520-5680-SFY22-A'!E36</f>
        <v>0</v>
      </c>
      <c r="E38" s="63"/>
      <c r="F38" s="63">
        <f t="shared" si="5"/>
        <v>0</v>
      </c>
      <c r="G38" s="63">
        <f>+'[1]9520-5680-SFY23-A'!E36</f>
        <v>0</v>
      </c>
      <c r="H38" s="63"/>
      <c r="I38" s="63">
        <f t="shared" si="0"/>
        <v>0</v>
      </c>
      <c r="J38" s="65"/>
      <c r="K38" s="63"/>
      <c r="L38" s="63">
        <f t="shared" si="1"/>
        <v>0</v>
      </c>
      <c r="M38" s="63"/>
      <c r="N38" s="63">
        <f t="shared" si="2"/>
        <v>0</v>
      </c>
      <c r="O38" s="63">
        <f t="shared" si="3"/>
        <v>0</v>
      </c>
      <c r="P38" s="63">
        <f t="shared" si="4"/>
        <v>0</v>
      </c>
      <c r="Q38" s="65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</row>
    <row r="39" spans="1:133" hidden="1" x14ac:dyDescent="0.2">
      <c r="A39" s="60">
        <v>5676</v>
      </c>
      <c r="B39" s="61" t="s">
        <v>132</v>
      </c>
      <c r="C39" s="62" t="s">
        <v>133</v>
      </c>
      <c r="D39" s="63">
        <f>+'[1]9520-5680-SFY22-A'!E37</f>
        <v>0</v>
      </c>
      <c r="E39" s="63"/>
      <c r="F39" s="63">
        <f t="shared" si="5"/>
        <v>0</v>
      </c>
      <c r="G39" s="63">
        <f>+'[1]9520-5680-SFY23-A'!E37</f>
        <v>0</v>
      </c>
      <c r="H39" s="63"/>
      <c r="I39" s="63">
        <f t="shared" si="0"/>
        <v>0</v>
      </c>
      <c r="J39" s="65"/>
      <c r="K39" s="63"/>
      <c r="L39" s="63">
        <f t="shared" si="1"/>
        <v>0</v>
      </c>
      <c r="M39" s="63"/>
      <c r="N39" s="63">
        <f t="shared" si="2"/>
        <v>0</v>
      </c>
      <c r="O39" s="63">
        <f t="shared" si="3"/>
        <v>0</v>
      </c>
      <c r="P39" s="63">
        <f t="shared" si="4"/>
        <v>0</v>
      </c>
      <c r="Q39" s="65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</row>
    <row r="40" spans="1:133" hidden="1" x14ac:dyDescent="0.2">
      <c r="A40" s="60">
        <v>5676</v>
      </c>
      <c r="B40" s="61" t="s">
        <v>134</v>
      </c>
      <c r="C40" s="62" t="s">
        <v>135</v>
      </c>
      <c r="D40" s="63">
        <f>+'[1]9520-5680-SFY22-A'!E38</f>
        <v>0</v>
      </c>
      <c r="E40" s="63"/>
      <c r="F40" s="63">
        <f t="shared" si="5"/>
        <v>0</v>
      </c>
      <c r="G40" s="63">
        <f>+'[1]9520-5680-SFY23-A'!E38</f>
        <v>0</v>
      </c>
      <c r="H40" s="63"/>
      <c r="I40" s="63">
        <f t="shared" si="0"/>
        <v>0</v>
      </c>
      <c r="J40" s="65"/>
      <c r="K40" s="63"/>
      <c r="L40" s="63">
        <f t="shared" si="1"/>
        <v>0</v>
      </c>
      <c r="M40" s="63"/>
      <c r="N40" s="63">
        <f t="shared" si="2"/>
        <v>0</v>
      </c>
      <c r="O40" s="63">
        <f t="shared" si="3"/>
        <v>0</v>
      </c>
      <c r="P40" s="63">
        <f t="shared" si="4"/>
        <v>0</v>
      </c>
      <c r="Q40" s="65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</row>
    <row r="41" spans="1:133" hidden="1" x14ac:dyDescent="0.2">
      <c r="A41" s="60">
        <v>5676</v>
      </c>
      <c r="B41" s="61" t="s">
        <v>136</v>
      </c>
      <c r="C41" s="62" t="s">
        <v>137</v>
      </c>
      <c r="D41" s="63">
        <f>+'[1]9520-5680-SFY22-A'!E39</f>
        <v>0</v>
      </c>
      <c r="E41" s="63"/>
      <c r="F41" s="63">
        <f t="shared" si="5"/>
        <v>0</v>
      </c>
      <c r="G41" s="63">
        <f>+'[1]9520-5680-SFY23-A'!E39</f>
        <v>0</v>
      </c>
      <c r="H41" s="63"/>
      <c r="I41" s="63">
        <f t="shared" si="0"/>
        <v>0</v>
      </c>
      <c r="J41" s="65"/>
      <c r="K41" s="63"/>
      <c r="L41" s="63">
        <f t="shared" si="1"/>
        <v>0</v>
      </c>
      <c r="M41" s="63"/>
      <c r="N41" s="63">
        <f t="shared" si="2"/>
        <v>0</v>
      </c>
      <c r="O41" s="63">
        <f t="shared" si="3"/>
        <v>0</v>
      </c>
      <c r="P41" s="63">
        <f t="shared" si="4"/>
        <v>0</v>
      </c>
      <c r="Q41" s="65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</row>
    <row r="42" spans="1:133" hidden="1" x14ac:dyDescent="0.2">
      <c r="A42" s="60">
        <v>5676</v>
      </c>
      <c r="B42" s="61" t="s">
        <v>138</v>
      </c>
      <c r="C42" s="62" t="s">
        <v>139</v>
      </c>
      <c r="D42" s="63">
        <f>+'[1]9520-5680-SFY22-A'!E40</f>
        <v>0</v>
      </c>
      <c r="E42" s="63"/>
      <c r="F42" s="63">
        <f t="shared" si="5"/>
        <v>0</v>
      </c>
      <c r="G42" s="63">
        <f>+'[1]9520-5680-SFY23-A'!E40</f>
        <v>0</v>
      </c>
      <c r="H42" s="63"/>
      <c r="I42" s="63">
        <f t="shared" si="0"/>
        <v>0</v>
      </c>
      <c r="J42" s="65"/>
      <c r="K42" s="63"/>
      <c r="L42" s="63">
        <f t="shared" si="1"/>
        <v>0</v>
      </c>
      <c r="M42" s="63"/>
      <c r="N42" s="63">
        <f t="shared" si="2"/>
        <v>0</v>
      </c>
      <c r="O42" s="63">
        <f t="shared" si="3"/>
        <v>0</v>
      </c>
      <c r="P42" s="63">
        <f t="shared" si="4"/>
        <v>0</v>
      </c>
      <c r="Q42" s="65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</row>
    <row r="43" spans="1:133" hidden="1" x14ac:dyDescent="0.2">
      <c r="A43" s="60">
        <v>5676</v>
      </c>
      <c r="B43" s="61" t="s">
        <v>140</v>
      </c>
      <c r="C43" s="62" t="s">
        <v>141</v>
      </c>
      <c r="D43" s="63">
        <f>+'[1]9520-5680-SFY22-A'!E41</f>
        <v>0</v>
      </c>
      <c r="E43" s="63"/>
      <c r="F43" s="63">
        <f t="shared" si="5"/>
        <v>0</v>
      </c>
      <c r="G43" s="63">
        <f>+'[1]9520-5680-SFY23-A'!E41</f>
        <v>0</v>
      </c>
      <c r="H43" s="63"/>
      <c r="I43" s="63">
        <f t="shared" si="0"/>
        <v>0</v>
      </c>
      <c r="J43" s="65"/>
      <c r="K43" s="63"/>
      <c r="L43" s="63">
        <f t="shared" si="1"/>
        <v>0</v>
      </c>
      <c r="M43" s="63"/>
      <c r="N43" s="63">
        <f t="shared" si="2"/>
        <v>0</v>
      </c>
      <c r="O43" s="63">
        <f t="shared" si="3"/>
        <v>0</v>
      </c>
      <c r="P43" s="63">
        <f t="shared" si="4"/>
        <v>0</v>
      </c>
      <c r="Q43" s="65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</row>
    <row r="44" spans="1:133" hidden="1" x14ac:dyDescent="0.2">
      <c r="A44" s="60">
        <v>5676</v>
      </c>
      <c r="B44" s="61" t="s">
        <v>142</v>
      </c>
      <c r="C44" s="62" t="s">
        <v>143</v>
      </c>
      <c r="D44" s="63">
        <v>0</v>
      </c>
      <c r="E44" s="63"/>
      <c r="F44" s="63">
        <f t="shared" si="5"/>
        <v>0</v>
      </c>
      <c r="G44" s="63">
        <v>0</v>
      </c>
      <c r="H44" s="63"/>
      <c r="I44" s="63">
        <f t="shared" si="0"/>
        <v>0</v>
      </c>
      <c r="J44" s="65"/>
      <c r="K44" s="63"/>
      <c r="L44" s="63">
        <f t="shared" si="1"/>
        <v>0</v>
      </c>
      <c r="M44" s="63"/>
      <c r="N44" s="63">
        <f t="shared" si="2"/>
        <v>0</v>
      </c>
      <c r="O44" s="63">
        <f t="shared" si="3"/>
        <v>0</v>
      </c>
      <c r="P44" s="63">
        <f t="shared" si="4"/>
        <v>0</v>
      </c>
      <c r="Q44" s="65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</row>
    <row r="45" spans="1:133" x14ac:dyDescent="0.2">
      <c r="A45" s="60">
        <v>5676</v>
      </c>
      <c r="B45" s="61" t="s">
        <v>144</v>
      </c>
      <c r="C45" s="62" t="s">
        <v>145</v>
      </c>
      <c r="D45" s="63">
        <v>359558</v>
      </c>
      <c r="E45" s="63"/>
      <c r="F45" s="63">
        <f t="shared" si="5"/>
        <v>359558</v>
      </c>
      <c r="G45" s="63">
        <v>379799</v>
      </c>
      <c r="H45" s="63"/>
      <c r="I45" s="63">
        <f t="shared" si="0"/>
        <v>379799</v>
      </c>
      <c r="J45" s="65"/>
      <c r="K45" s="63"/>
      <c r="L45" s="63">
        <f t="shared" si="1"/>
        <v>0</v>
      </c>
      <c r="M45" s="63"/>
      <c r="N45" s="63">
        <f t="shared" si="2"/>
        <v>0</v>
      </c>
      <c r="O45" s="63">
        <f t="shared" si="3"/>
        <v>0</v>
      </c>
      <c r="P45" s="63">
        <f t="shared" si="4"/>
        <v>0</v>
      </c>
      <c r="Q45" s="65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</row>
    <row r="46" spans="1:133" hidden="1" x14ac:dyDescent="0.2">
      <c r="A46" s="60">
        <v>5676</v>
      </c>
      <c r="B46" s="61" t="s">
        <v>146</v>
      </c>
      <c r="C46" s="62" t="s">
        <v>147</v>
      </c>
      <c r="D46" s="63">
        <f>+'[1]9520-5680-SFY22-A'!E44</f>
        <v>0</v>
      </c>
      <c r="E46" s="63"/>
      <c r="F46" s="63">
        <f t="shared" si="5"/>
        <v>0</v>
      </c>
      <c r="G46" s="63">
        <f>+'[1]9520-5680-SFY23-A'!E44</f>
        <v>0</v>
      </c>
      <c r="H46" s="63"/>
      <c r="I46" s="63">
        <f t="shared" si="0"/>
        <v>0</v>
      </c>
      <c r="J46" s="65"/>
      <c r="K46" s="63"/>
      <c r="L46" s="63">
        <f t="shared" si="1"/>
        <v>0</v>
      </c>
      <c r="M46" s="63"/>
      <c r="N46" s="63">
        <f t="shared" si="2"/>
        <v>0</v>
      </c>
      <c r="O46" s="63">
        <f t="shared" si="3"/>
        <v>0</v>
      </c>
      <c r="P46" s="63">
        <f t="shared" si="4"/>
        <v>0</v>
      </c>
      <c r="Q46" s="65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</row>
    <row r="47" spans="1:133" hidden="1" x14ac:dyDescent="0.2">
      <c r="A47" s="60">
        <v>5676</v>
      </c>
      <c r="B47" s="61" t="s">
        <v>148</v>
      </c>
      <c r="C47" s="62" t="s">
        <v>149</v>
      </c>
      <c r="D47" s="63">
        <f>+'[1]9520-5680-SFY22-A'!E45</f>
        <v>0</v>
      </c>
      <c r="E47" s="63"/>
      <c r="F47" s="63">
        <f t="shared" si="5"/>
        <v>0</v>
      </c>
      <c r="G47" s="63">
        <f>+'[1]9520-5680-SFY23-A'!E45</f>
        <v>0</v>
      </c>
      <c r="H47" s="63"/>
      <c r="I47" s="63">
        <f t="shared" si="0"/>
        <v>0</v>
      </c>
      <c r="J47" s="65"/>
      <c r="K47" s="63"/>
      <c r="L47" s="63">
        <f t="shared" si="1"/>
        <v>0</v>
      </c>
      <c r="M47" s="63"/>
      <c r="N47" s="63">
        <f t="shared" si="2"/>
        <v>0</v>
      </c>
      <c r="O47" s="63">
        <f t="shared" si="3"/>
        <v>0</v>
      </c>
      <c r="P47" s="63">
        <f t="shared" si="4"/>
        <v>0</v>
      </c>
      <c r="Q47" s="65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</row>
    <row r="48" spans="1:133" hidden="1" x14ac:dyDescent="0.2">
      <c r="A48" s="60">
        <v>5676</v>
      </c>
      <c r="B48" s="61" t="s">
        <v>150</v>
      </c>
      <c r="C48" s="62" t="s">
        <v>151</v>
      </c>
      <c r="D48" s="63">
        <f>+'[1]9520-5680-SFY22-A'!E46</f>
        <v>0</v>
      </c>
      <c r="E48" s="63"/>
      <c r="F48" s="63">
        <f t="shared" si="5"/>
        <v>0</v>
      </c>
      <c r="G48" s="63">
        <f>+'[1]9520-5680-SFY23-A'!E46</f>
        <v>0</v>
      </c>
      <c r="H48" s="63"/>
      <c r="I48" s="63">
        <f t="shared" si="0"/>
        <v>0</v>
      </c>
      <c r="J48" s="65"/>
      <c r="K48" s="63"/>
      <c r="L48" s="63">
        <f t="shared" si="1"/>
        <v>0</v>
      </c>
      <c r="M48" s="63"/>
      <c r="N48" s="63">
        <f t="shared" si="2"/>
        <v>0</v>
      </c>
      <c r="O48" s="63">
        <f t="shared" si="3"/>
        <v>0</v>
      </c>
      <c r="P48" s="63">
        <f t="shared" si="4"/>
        <v>0</v>
      </c>
      <c r="Q48" s="65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</row>
    <row r="49" spans="1:133" hidden="1" x14ac:dyDescent="0.2">
      <c r="A49" s="60">
        <v>5676</v>
      </c>
      <c r="B49" s="61" t="s">
        <v>152</v>
      </c>
      <c r="C49" s="62" t="s">
        <v>153</v>
      </c>
      <c r="D49" s="63">
        <v>0</v>
      </c>
      <c r="E49" s="63">
        <v>0</v>
      </c>
      <c r="F49" s="63">
        <f t="shared" si="5"/>
        <v>0</v>
      </c>
      <c r="G49" s="63">
        <v>0</v>
      </c>
      <c r="H49" s="63">
        <v>0</v>
      </c>
      <c r="I49" s="63">
        <f t="shared" si="0"/>
        <v>0</v>
      </c>
      <c r="J49" s="65"/>
      <c r="K49" s="63"/>
      <c r="L49" s="88">
        <f>E49*47%</f>
        <v>0</v>
      </c>
      <c r="M49" s="63">
        <v>0</v>
      </c>
      <c r="N49" s="63">
        <f>E49*0.53</f>
        <v>0</v>
      </c>
      <c r="O49" s="63">
        <f>H49*0.47</f>
        <v>0</v>
      </c>
      <c r="P49" s="63">
        <v>0</v>
      </c>
      <c r="Q49" s="65">
        <f>H49*0.53</f>
        <v>0</v>
      </c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</row>
    <row r="50" spans="1:133" x14ac:dyDescent="0.2">
      <c r="A50" s="60">
        <v>5676</v>
      </c>
      <c r="B50" s="61" t="s">
        <v>154</v>
      </c>
      <c r="C50" s="62" t="s">
        <v>155</v>
      </c>
      <c r="D50" s="63">
        <v>4798365</v>
      </c>
      <c r="E50" s="63">
        <v>-89747</v>
      </c>
      <c r="F50" s="63">
        <f t="shared" si="5"/>
        <v>4708618</v>
      </c>
      <c r="G50" s="63">
        <v>5071202</v>
      </c>
      <c r="H50" s="63">
        <v>-95358</v>
      </c>
      <c r="I50" s="63">
        <f t="shared" si="0"/>
        <v>4975844</v>
      </c>
      <c r="J50" s="65"/>
      <c r="K50" s="63"/>
      <c r="L50" s="63">
        <f>E50*0.3792</f>
        <v>-34032.062399999995</v>
      </c>
      <c r="M50" s="63">
        <f>E50*0.0201</f>
        <v>-1803.9147</v>
      </c>
      <c r="N50" s="63">
        <f>E50*0.6007</f>
        <v>-53911.022900000004</v>
      </c>
      <c r="O50" s="63">
        <f>H50*0.3792</f>
        <v>-36159.753599999996</v>
      </c>
      <c r="P50" s="63">
        <f>H50*0.0201</f>
        <v>-1916.6958</v>
      </c>
      <c r="Q50" s="65">
        <f>H50*0.6007</f>
        <v>-57281.550600000002</v>
      </c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</row>
    <row r="51" spans="1:133" hidden="1" x14ac:dyDescent="0.2">
      <c r="A51" s="60">
        <v>5676</v>
      </c>
      <c r="B51" s="61" t="s">
        <v>156</v>
      </c>
      <c r="C51" s="62" t="s">
        <v>157</v>
      </c>
      <c r="D51" s="63">
        <f>+'[1]9520-5680-SFY22-A'!E49</f>
        <v>0</v>
      </c>
      <c r="E51" s="63"/>
      <c r="F51" s="63">
        <f t="shared" si="5"/>
        <v>0</v>
      </c>
      <c r="G51" s="63">
        <f>+'[1]9520-5680-SFY23-A'!E49</f>
        <v>0</v>
      </c>
      <c r="H51" s="63"/>
      <c r="I51" s="63">
        <f t="shared" si="0"/>
        <v>0</v>
      </c>
      <c r="J51" s="65"/>
      <c r="K51" s="63"/>
      <c r="L51" s="63">
        <f t="shared" si="1"/>
        <v>0</v>
      </c>
      <c r="M51" s="63"/>
      <c r="N51" s="63">
        <f t="shared" si="2"/>
        <v>0</v>
      </c>
      <c r="O51" s="63">
        <f t="shared" si="3"/>
        <v>0</v>
      </c>
      <c r="P51" s="63">
        <f t="shared" si="4"/>
        <v>0</v>
      </c>
      <c r="Q51" s="65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</row>
    <row r="52" spans="1:133" hidden="1" x14ac:dyDescent="0.2">
      <c r="A52" s="60">
        <v>5676</v>
      </c>
      <c r="B52" s="61" t="s">
        <v>158</v>
      </c>
      <c r="C52" s="62" t="s">
        <v>159</v>
      </c>
      <c r="D52" s="63">
        <f>+'[1]9520-5680-SFY22-A'!E50</f>
        <v>0</v>
      </c>
      <c r="E52" s="63"/>
      <c r="F52" s="63">
        <f t="shared" si="5"/>
        <v>0</v>
      </c>
      <c r="G52" s="63">
        <f>+'[1]9520-5680-SFY23-A'!E50</f>
        <v>0</v>
      </c>
      <c r="H52" s="63"/>
      <c r="I52" s="63">
        <f t="shared" si="0"/>
        <v>0</v>
      </c>
      <c r="J52" s="65"/>
      <c r="K52" s="63"/>
      <c r="L52" s="63">
        <f t="shared" si="1"/>
        <v>0</v>
      </c>
      <c r="M52" s="63"/>
      <c r="N52" s="63">
        <f t="shared" si="2"/>
        <v>0</v>
      </c>
      <c r="O52" s="63">
        <f t="shared" si="3"/>
        <v>0</v>
      </c>
      <c r="P52" s="63">
        <f t="shared" si="4"/>
        <v>0</v>
      </c>
      <c r="Q52" s="65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</row>
    <row r="53" spans="1:133" hidden="1" x14ac:dyDescent="0.2">
      <c r="A53" s="60">
        <v>5676</v>
      </c>
      <c r="B53" s="61" t="s">
        <v>160</v>
      </c>
      <c r="C53" s="62" t="s">
        <v>161</v>
      </c>
      <c r="D53" s="63">
        <f>+'[1]9520-5680-SFY22-A'!E51</f>
        <v>0</v>
      </c>
      <c r="E53" s="63"/>
      <c r="F53" s="63">
        <f t="shared" si="5"/>
        <v>0</v>
      </c>
      <c r="G53" s="63">
        <f>+'[1]9520-5680-SFY23-A'!E51</f>
        <v>0</v>
      </c>
      <c r="H53" s="63"/>
      <c r="I53" s="63">
        <f t="shared" si="0"/>
        <v>0</v>
      </c>
      <c r="J53" s="65"/>
      <c r="K53" s="63"/>
      <c r="L53" s="63">
        <f t="shared" si="1"/>
        <v>0</v>
      </c>
      <c r="M53" s="63"/>
      <c r="N53" s="63">
        <f t="shared" si="2"/>
        <v>0</v>
      </c>
      <c r="O53" s="63">
        <f t="shared" si="3"/>
        <v>0</v>
      </c>
      <c r="P53" s="63">
        <f t="shared" si="4"/>
        <v>0</v>
      </c>
      <c r="Q53" s="65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</row>
    <row r="54" spans="1:133" hidden="1" x14ac:dyDescent="0.2">
      <c r="A54" s="60">
        <v>5676</v>
      </c>
      <c r="B54" s="61" t="s">
        <v>162</v>
      </c>
      <c r="C54" s="62" t="s">
        <v>163</v>
      </c>
      <c r="D54" s="63">
        <f>+'[1]9520-5680-SFY22-A'!E52</f>
        <v>0</v>
      </c>
      <c r="E54" s="63"/>
      <c r="F54" s="63">
        <f t="shared" si="5"/>
        <v>0</v>
      </c>
      <c r="G54" s="63">
        <f>+'[1]9520-5680-SFY23-A'!E52</f>
        <v>0</v>
      </c>
      <c r="H54" s="63"/>
      <c r="I54" s="63">
        <f t="shared" si="0"/>
        <v>0</v>
      </c>
      <c r="J54" s="65"/>
      <c r="K54" s="63"/>
      <c r="L54" s="63">
        <f t="shared" si="1"/>
        <v>0</v>
      </c>
      <c r="M54" s="63"/>
      <c r="N54" s="63">
        <f t="shared" si="2"/>
        <v>0</v>
      </c>
      <c r="O54" s="63">
        <f t="shared" si="3"/>
        <v>0</v>
      </c>
      <c r="P54" s="63">
        <f t="shared" si="4"/>
        <v>0</v>
      </c>
      <c r="Q54" s="65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</row>
    <row r="55" spans="1:133" hidden="1" x14ac:dyDescent="0.2">
      <c r="A55" s="60">
        <v>5676</v>
      </c>
      <c r="B55" s="61" t="s">
        <v>164</v>
      </c>
      <c r="C55" s="62" t="s">
        <v>165</v>
      </c>
      <c r="D55" s="63">
        <f>+'[1]9520-5680-SFY22-A'!E53</f>
        <v>0</v>
      </c>
      <c r="E55" s="63"/>
      <c r="F55" s="63">
        <f t="shared" si="5"/>
        <v>0</v>
      </c>
      <c r="G55" s="63">
        <f>+'[1]9520-5680-SFY23-A'!E53</f>
        <v>0</v>
      </c>
      <c r="H55" s="63"/>
      <c r="I55" s="63">
        <f t="shared" si="0"/>
        <v>0</v>
      </c>
      <c r="J55" s="65"/>
      <c r="K55" s="63"/>
      <c r="L55" s="63">
        <f t="shared" si="1"/>
        <v>0</v>
      </c>
      <c r="M55" s="63"/>
      <c r="N55" s="63">
        <f t="shared" si="2"/>
        <v>0</v>
      </c>
      <c r="O55" s="63">
        <f t="shared" si="3"/>
        <v>0</v>
      </c>
      <c r="P55" s="63">
        <f t="shared" si="4"/>
        <v>0</v>
      </c>
      <c r="Q55" s="65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</row>
    <row r="56" spans="1:133" hidden="1" x14ac:dyDescent="0.2">
      <c r="A56" s="60">
        <v>5676</v>
      </c>
      <c r="B56" s="61" t="s">
        <v>166</v>
      </c>
      <c r="C56" s="62" t="s">
        <v>167</v>
      </c>
      <c r="D56" s="63">
        <v>0</v>
      </c>
      <c r="E56" s="63"/>
      <c r="F56" s="63">
        <f t="shared" si="5"/>
        <v>0</v>
      </c>
      <c r="G56" s="63">
        <v>0</v>
      </c>
      <c r="H56" s="63"/>
      <c r="I56" s="63">
        <f t="shared" si="0"/>
        <v>0</v>
      </c>
      <c r="J56" s="65"/>
      <c r="K56" s="63"/>
      <c r="L56" s="63">
        <f t="shared" si="1"/>
        <v>0</v>
      </c>
      <c r="M56" s="63"/>
      <c r="N56" s="63">
        <f t="shared" si="2"/>
        <v>0</v>
      </c>
      <c r="O56" s="63">
        <f t="shared" si="3"/>
        <v>0</v>
      </c>
      <c r="P56" s="63">
        <f t="shared" si="4"/>
        <v>0</v>
      </c>
      <c r="Q56" s="65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</row>
    <row r="57" spans="1:133" hidden="1" x14ac:dyDescent="0.2">
      <c r="A57" s="60">
        <v>5676</v>
      </c>
      <c r="B57" s="61" t="s">
        <v>168</v>
      </c>
      <c r="C57" s="62" t="s">
        <v>169</v>
      </c>
      <c r="D57" s="63">
        <f>+'[1]9520-5680-SFY22-A'!E55</f>
        <v>0</v>
      </c>
      <c r="E57" s="63"/>
      <c r="F57" s="63">
        <f t="shared" si="5"/>
        <v>0</v>
      </c>
      <c r="G57" s="63">
        <f>+'[1]9520-5680-SFY23-A'!E55</f>
        <v>0</v>
      </c>
      <c r="H57" s="63"/>
      <c r="I57" s="63">
        <f t="shared" si="0"/>
        <v>0</v>
      </c>
      <c r="J57" s="65"/>
      <c r="K57" s="63"/>
      <c r="L57" s="63">
        <f t="shared" si="1"/>
        <v>0</v>
      </c>
      <c r="M57" s="63"/>
      <c r="N57" s="63">
        <f t="shared" si="2"/>
        <v>0</v>
      </c>
      <c r="O57" s="63">
        <f t="shared" si="3"/>
        <v>0</v>
      </c>
      <c r="P57" s="63">
        <f t="shared" si="4"/>
        <v>0</v>
      </c>
      <c r="Q57" s="65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</row>
    <row r="58" spans="1:133" hidden="1" x14ac:dyDescent="0.2">
      <c r="A58" s="60">
        <v>5676</v>
      </c>
      <c r="B58" s="61" t="s">
        <v>170</v>
      </c>
      <c r="C58" s="62" t="s">
        <v>171</v>
      </c>
      <c r="D58" s="63">
        <f>+'[1]9520-5680-SFY22-A'!E56</f>
        <v>0</v>
      </c>
      <c r="E58" s="63"/>
      <c r="F58" s="63">
        <f t="shared" si="5"/>
        <v>0</v>
      </c>
      <c r="G58" s="63">
        <f>+'[1]9520-5680-SFY23-A'!E56</f>
        <v>0</v>
      </c>
      <c r="H58" s="63"/>
      <c r="I58" s="63">
        <f t="shared" si="0"/>
        <v>0</v>
      </c>
      <c r="J58" s="65"/>
      <c r="K58" s="63"/>
      <c r="L58" s="63">
        <f t="shared" si="1"/>
        <v>0</v>
      </c>
      <c r="M58" s="63"/>
      <c r="N58" s="63">
        <f t="shared" si="2"/>
        <v>0</v>
      </c>
      <c r="O58" s="63">
        <f t="shared" si="3"/>
        <v>0</v>
      </c>
      <c r="P58" s="63">
        <f t="shared" si="4"/>
        <v>0</v>
      </c>
      <c r="Q58" s="65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</row>
    <row r="59" spans="1:133" hidden="1" x14ac:dyDescent="0.2">
      <c r="A59" s="60">
        <v>5676</v>
      </c>
      <c r="B59" s="61" t="s">
        <v>172</v>
      </c>
      <c r="C59" s="62" t="s">
        <v>173</v>
      </c>
      <c r="D59" s="63">
        <f>+'[1]9520-5680-SFY22-A'!E57</f>
        <v>0</v>
      </c>
      <c r="E59" s="63"/>
      <c r="F59" s="63">
        <f t="shared" si="5"/>
        <v>0</v>
      </c>
      <c r="G59" s="63">
        <f>+'[1]9520-5680-SFY23-A'!E57</f>
        <v>0</v>
      </c>
      <c r="H59" s="63"/>
      <c r="I59" s="63">
        <f t="shared" si="0"/>
        <v>0</v>
      </c>
      <c r="J59" s="65"/>
      <c r="K59" s="63"/>
      <c r="L59" s="63">
        <f t="shared" si="1"/>
        <v>0</v>
      </c>
      <c r="M59" s="63"/>
      <c r="N59" s="63">
        <f t="shared" si="2"/>
        <v>0</v>
      </c>
      <c r="O59" s="63">
        <f t="shared" si="3"/>
        <v>0</v>
      </c>
      <c r="P59" s="63">
        <f t="shared" si="4"/>
        <v>0</v>
      </c>
      <c r="Q59" s="65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</row>
    <row r="60" spans="1:133" x14ac:dyDescent="0.2">
      <c r="A60" s="60">
        <v>5676</v>
      </c>
      <c r="B60" s="61" t="s">
        <v>174</v>
      </c>
      <c r="C60" s="62" t="s">
        <v>175</v>
      </c>
      <c r="D60" s="63">
        <v>19106</v>
      </c>
      <c r="E60" s="63"/>
      <c r="F60" s="63">
        <f t="shared" si="5"/>
        <v>19106</v>
      </c>
      <c r="G60" s="63">
        <v>19106</v>
      </c>
      <c r="H60" s="63"/>
      <c r="I60" s="63">
        <f t="shared" si="0"/>
        <v>19106</v>
      </c>
      <c r="J60" s="65"/>
      <c r="K60" s="63"/>
      <c r="L60" s="63">
        <f t="shared" si="1"/>
        <v>0</v>
      </c>
      <c r="M60" s="63"/>
      <c r="N60" s="63">
        <f t="shared" si="2"/>
        <v>0</v>
      </c>
      <c r="O60" s="63">
        <f t="shared" si="3"/>
        <v>0</v>
      </c>
      <c r="P60" s="63">
        <f t="shared" si="4"/>
        <v>0</v>
      </c>
      <c r="Q60" s="65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</row>
    <row r="61" spans="1:133" hidden="1" x14ac:dyDescent="0.2">
      <c r="A61" s="60">
        <v>5676</v>
      </c>
      <c r="B61" s="61" t="s">
        <v>176</v>
      </c>
      <c r="C61" s="62" t="s">
        <v>177</v>
      </c>
      <c r="D61" s="63">
        <f>+'[1]9520-5680-SFY22-A'!E59</f>
        <v>0</v>
      </c>
      <c r="E61" s="63"/>
      <c r="F61" s="63">
        <f t="shared" si="5"/>
        <v>0</v>
      </c>
      <c r="G61" s="63">
        <f>+'[1]9520-5680-SFY23-A'!E59</f>
        <v>0</v>
      </c>
      <c r="H61" s="63"/>
      <c r="I61" s="63">
        <f t="shared" si="0"/>
        <v>0</v>
      </c>
      <c r="J61" s="65"/>
      <c r="K61" s="63"/>
      <c r="L61" s="63">
        <f t="shared" si="1"/>
        <v>0</v>
      </c>
      <c r="M61" s="63"/>
      <c r="N61" s="63">
        <f t="shared" si="2"/>
        <v>0</v>
      </c>
      <c r="O61" s="63">
        <f t="shared" si="3"/>
        <v>0</v>
      </c>
      <c r="P61" s="63">
        <f t="shared" si="4"/>
        <v>0</v>
      </c>
      <c r="Q61" s="65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</row>
    <row r="62" spans="1:133" hidden="1" x14ac:dyDescent="0.2">
      <c r="A62" s="60">
        <v>5676</v>
      </c>
      <c r="B62" s="61" t="s">
        <v>178</v>
      </c>
      <c r="C62" s="62" t="s">
        <v>179</v>
      </c>
      <c r="D62" s="63">
        <f>+'[1]9520-5680-SFY22-A'!E60</f>
        <v>0</v>
      </c>
      <c r="E62" s="63"/>
      <c r="F62" s="63">
        <f t="shared" si="5"/>
        <v>0</v>
      </c>
      <c r="G62" s="63">
        <f>+'[1]9520-5680-SFY23-A'!E60</f>
        <v>0</v>
      </c>
      <c r="H62" s="63"/>
      <c r="I62" s="63">
        <f t="shared" si="0"/>
        <v>0</v>
      </c>
      <c r="J62" s="65"/>
      <c r="K62" s="63"/>
      <c r="L62" s="63">
        <f t="shared" si="1"/>
        <v>0</v>
      </c>
      <c r="M62" s="63"/>
      <c r="N62" s="63">
        <f t="shared" si="2"/>
        <v>0</v>
      </c>
      <c r="O62" s="63">
        <f t="shared" si="3"/>
        <v>0</v>
      </c>
      <c r="P62" s="63">
        <f t="shared" si="4"/>
        <v>0</v>
      </c>
      <c r="Q62" s="65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</row>
    <row r="63" spans="1:133" hidden="1" x14ac:dyDescent="0.2">
      <c r="A63" s="60">
        <v>5676</v>
      </c>
      <c r="B63" s="61" t="s">
        <v>180</v>
      </c>
      <c r="C63" s="62" t="s">
        <v>181</v>
      </c>
      <c r="D63" s="63">
        <f>+'[1]9520-5680-SFY22-A'!E61</f>
        <v>0</v>
      </c>
      <c r="E63" s="63"/>
      <c r="F63" s="63">
        <f t="shared" si="5"/>
        <v>0</v>
      </c>
      <c r="G63" s="63">
        <f>+'[1]9520-5680-SFY23-A'!E61</f>
        <v>0</v>
      </c>
      <c r="H63" s="63"/>
      <c r="I63" s="63">
        <f t="shared" si="0"/>
        <v>0</v>
      </c>
      <c r="J63" s="65"/>
      <c r="K63" s="63"/>
      <c r="L63" s="63">
        <f t="shared" si="1"/>
        <v>0</v>
      </c>
      <c r="M63" s="63"/>
      <c r="N63" s="63">
        <f t="shared" si="2"/>
        <v>0</v>
      </c>
      <c r="O63" s="63">
        <f t="shared" si="3"/>
        <v>0</v>
      </c>
      <c r="P63" s="63">
        <f t="shared" si="4"/>
        <v>0</v>
      </c>
      <c r="Q63" s="65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</row>
    <row r="64" spans="1:133" hidden="1" x14ac:dyDescent="0.2">
      <c r="A64" s="60">
        <v>5676</v>
      </c>
      <c r="B64" s="61" t="s">
        <v>182</v>
      </c>
      <c r="C64" s="62" t="s">
        <v>183</v>
      </c>
      <c r="D64" s="63">
        <f>+'[1]9520-5680-SFY22-A'!E62</f>
        <v>0</v>
      </c>
      <c r="E64" s="63"/>
      <c r="F64" s="63">
        <f t="shared" si="5"/>
        <v>0</v>
      </c>
      <c r="G64" s="63">
        <f>+'[1]9520-5680-SFY23-A'!E62</f>
        <v>0</v>
      </c>
      <c r="H64" s="63"/>
      <c r="I64" s="63">
        <f t="shared" si="0"/>
        <v>0</v>
      </c>
      <c r="J64" s="65"/>
      <c r="K64" s="63"/>
      <c r="L64" s="63">
        <f t="shared" si="1"/>
        <v>0</v>
      </c>
      <c r="M64" s="63"/>
      <c r="N64" s="63">
        <f t="shared" si="2"/>
        <v>0</v>
      </c>
      <c r="O64" s="63">
        <f t="shared" si="3"/>
        <v>0</v>
      </c>
      <c r="P64" s="63">
        <f t="shared" si="4"/>
        <v>0</v>
      </c>
      <c r="Q64" s="65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</row>
    <row r="65" spans="1:133" hidden="1" x14ac:dyDescent="0.2">
      <c r="A65" s="60">
        <v>5676</v>
      </c>
      <c r="B65" s="61" t="s">
        <v>184</v>
      </c>
      <c r="C65" s="62" t="s">
        <v>185</v>
      </c>
      <c r="D65" s="63">
        <f>+'[1]9520-5680-SFY22-A'!E63</f>
        <v>0</v>
      </c>
      <c r="E65" s="63"/>
      <c r="F65" s="63">
        <f t="shared" si="5"/>
        <v>0</v>
      </c>
      <c r="G65" s="63">
        <f>+'[1]9520-5680-SFY23-A'!E63</f>
        <v>0</v>
      </c>
      <c r="H65" s="63"/>
      <c r="I65" s="63">
        <f t="shared" si="0"/>
        <v>0</v>
      </c>
      <c r="J65" s="65"/>
      <c r="K65" s="63"/>
      <c r="L65" s="63">
        <f t="shared" si="1"/>
        <v>0</v>
      </c>
      <c r="M65" s="63"/>
      <c r="N65" s="63">
        <f t="shared" si="2"/>
        <v>0</v>
      </c>
      <c r="O65" s="63">
        <f t="shared" si="3"/>
        <v>0</v>
      </c>
      <c r="P65" s="63">
        <f t="shared" si="4"/>
        <v>0</v>
      </c>
      <c r="Q65" s="65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</row>
    <row r="66" spans="1:133" hidden="1" x14ac:dyDescent="0.2">
      <c r="A66" s="60">
        <v>5676</v>
      </c>
      <c r="B66" s="61" t="s">
        <v>186</v>
      </c>
      <c r="C66" s="62" t="s">
        <v>187</v>
      </c>
      <c r="D66" s="63">
        <f>+'[1]9520-5680-SFY22-A'!E64</f>
        <v>0</v>
      </c>
      <c r="E66" s="63"/>
      <c r="F66" s="63">
        <f t="shared" si="5"/>
        <v>0</v>
      </c>
      <c r="G66" s="63">
        <f>+'[1]9520-5680-SFY23-A'!E64</f>
        <v>0</v>
      </c>
      <c r="H66" s="63"/>
      <c r="I66" s="63">
        <f t="shared" si="0"/>
        <v>0</v>
      </c>
      <c r="J66" s="65"/>
      <c r="K66" s="63"/>
      <c r="L66" s="63">
        <f t="shared" si="1"/>
        <v>0</v>
      </c>
      <c r="M66" s="63"/>
      <c r="N66" s="63">
        <f t="shared" si="2"/>
        <v>0</v>
      </c>
      <c r="O66" s="63">
        <f t="shared" si="3"/>
        <v>0</v>
      </c>
      <c r="P66" s="63">
        <f t="shared" si="4"/>
        <v>0</v>
      </c>
      <c r="Q66" s="65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</row>
    <row r="67" spans="1:133" hidden="1" x14ac:dyDescent="0.2">
      <c r="A67" s="60">
        <v>5676</v>
      </c>
      <c r="B67" s="61" t="s">
        <v>188</v>
      </c>
      <c r="C67" s="62" t="s">
        <v>189</v>
      </c>
      <c r="D67" s="63">
        <f>+'[1]9520-5680-SFY22-A'!E65</f>
        <v>0</v>
      </c>
      <c r="E67" s="63"/>
      <c r="F67" s="63">
        <f t="shared" si="5"/>
        <v>0</v>
      </c>
      <c r="G67" s="63">
        <f>+'[1]9520-5680-SFY23-A'!E65</f>
        <v>0</v>
      </c>
      <c r="H67" s="63"/>
      <c r="I67" s="63">
        <f t="shared" si="0"/>
        <v>0</v>
      </c>
      <c r="J67" s="65"/>
      <c r="K67" s="63"/>
      <c r="L67" s="63">
        <f t="shared" si="1"/>
        <v>0</v>
      </c>
      <c r="M67" s="63"/>
      <c r="N67" s="63">
        <f t="shared" si="2"/>
        <v>0</v>
      </c>
      <c r="O67" s="63">
        <f t="shared" si="3"/>
        <v>0</v>
      </c>
      <c r="P67" s="63">
        <f t="shared" si="4"/>
        <v>0</v>
      </c>
      <c r="Q67" s="65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</row>
    <row r="68" spans="1:133" hidden="1" x14ac:dyDescent="0.2">
      <c r="A68" s="60">
        <v>5676</v>
      </c>
      <c r="B68" s="61" t="s">
        <v>190</v>
      </c>
      <c r="C68" s="62" t="s">
        <v>191</v>
      </c>
      <c r="D68" s="63">
        <f>+'[1]9520-5680-SFY22-A'!E66</f>
        <v>0</v>
      </c>
      <c r="E68" s="63"/>
      <c r="F68" s="63">
        <f t="shared" si="5"/>
        <v>0</v>
      </c>
      <c r="G68" s="63">
        <f>+'[1]9520-5680-SFY23-A'!E66</f>
        <v>0</v>
      </c>
      <c r="H68" s="63"/>
      <c r="I68" s="63">
        <f t="shared" si="0"/>
        <v>0</v>
      </c>
      <c r="J68" s="65"/>
      <c r="K68" s="63"/>
      <c r="L68" s="63">
        <f t="shared" si="1"/>
        <v>0</v>
      </c>
      <c r="M68" s="63"/>
      <c r="N68" s="63">
        <f t="shared" si="2"/>
        <v>0</v>
      </c>
      <c r="O68" s="63">
        <f t="shared" si="3"/>
        <v>0</v>
      </c>
      <c r="P68" s="63">
        <f t="shared" si="4"/>
        <v>0</v>
      </c>
      <c r="Q68" s="65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</row>
    <row r="69" spans="1:133" x14ac:dyDescent="0.2">
      <c r="A69" s="60">
        <v>5676</v>
      </c>
      <c r="B69" s="61" t="s">
        <v>192</v>
      </c>
      <c r="C69" s="62" t="s">
        <v>193</v>
      </c>
      <c r="D69" s="63">
        <v>5000</v>
      </c>
      <c r="E69" s="63"/>
      <c r="F69" s="63">
        <f t="shared" si="5"/>
        <v>5000</v>
      </c>
      <c r="G69" s="63">
        <v>5000</v>
      </c>
      <c r="H69" s="63"/>
      <c r="I69" s="63">
        <f t="shared" si="0"/>
        <v>5000</v>
      </c>
      <c r="J69" s="65"/>
      <c r="K69" s="63"/>
      <c r="L69" s="63">
        <f t="shared" si="1"/>
        <v>0</v>
      </c>
      <c r="M69" s="63"/>
      <c r="N69" s="63">
        <f t="shared" si="2"/>
        <v>0</v>
      </c>
      <c r="O69" s="63">
        <f t="shared" si="3"/>
        <v>0</v>
      </c>
      <c r="P69" s="63">
        <f t="shared" si="4"/>
        <v>0</v>
      </c>
      <c r="Q69" s="65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</row>
    <row r="70" spans="1:133" hidden="1" x14ac:dyDescent="0.2">
      <c r="A70" s="60">
        <v>5676</v>
      </c>
      <c r="B70" s="61" t="s">
        <v>194</v>
      </c>
      <c r="C70" s="62" t="s">
        <v>195</v>
      </c>
      <c r="D70" s="63">
        <f>+'[1]9520-5680-SFY22-A'!E68</f>
        <v>0</v>
      </c>
      <c r="E70" s="63"/>
      <c r="F70" s="63">
        <f t="shared" si="5"/>
        <v>0</v>
      </c>
      <c r="G70" s="63">
        <f>+'[1]9520-5680-SFY23-A'!E68</f>
        <v>0</v>
      </c>
      <c r="H70" s="63"/>
      <c r="I70" s="63">
        <f t="shared" si="0"/>
        <v>0</v>
      </c>
      <c r="J70" s="65"/>
      <c r="K70" s="63"/>
      <c r="L70" s="63">
        <f t="shared" si="1"/>
        <v>0</v>
      </c>
      <c r="M70" s="63"/>
      <c r="N70" s="63">
        <f t="shared" si="2"/>
        <v>0</v>
      </c>
      <c r="O70" s="63">
        <f t="shared" si="3"/>
        <v>0</v>
      </c>
      <c r="P70" s="63">
        <f t="shared" si="4"/>
        <v>0</v>
      </c>
      <c r="Q70" s="65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</row>
    <row r="71" spans="1:133" hidden="1" x14ac:dyDescent="0.2">
      <c r="A71" s="60">
        <v>5676</v>
      </c>
      <c r="B71" s="61" t="s">
        <v>196</v>
      </c>
      <c r="C71" s="62" t="s">
        <v>197</v>
      </c>
      <c r="D71" s="63">
        <f>+'[1]9520-5680-SFY22-A'!E69</f>
        <v>0</v>
      </c>
      <c r="E71" s="63"/>
      <c r="F71" s="63">
        <f t="shared" si="5"/>
        <v>0</v>
      </c>
      <c r="G71" s="63">
        <f>+'[1]9520-5680-SFY23-A'!E69</f>
        <v>0</v>
      </c>
      <c r="H71" s="63"/>
      <c r="I71" s="63">
        <f t="shared" si="0"/>
        <v>0</v>
      </c>
      <c r="J71" s="65"/>
      <c r="K71" s="63"/>
      <c r="L71" s="63">
        <f t="shared" si="1"/>
        <v>0</v>
      </c>
      <c r="M71" s="63"/>
      <c r="N71" s="63">
        <f t="shared" si="2"/>
        <v>0</v>
      </c>
      <c r="O71" s="63">
        <f t="shared" si="3"/>
        <v>0</v>
      </c>
      <c r="P71" s="63">
        <f t="shared" si="4"/>
        <v>0</v>
      </c>
      <c r="Q71" s="65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</row>
    <row r="72" spans="1:133" hidden="1" x14ac:dyDescent="0.2">
      <c r="A72" s="60">
        <v>5676</v>
      </c>
      <c r="B72" s="61" t="s">
        <v>198</v>
      </c>
      <c r="C72" s="62" t="s">
        <v>199</v>
      </c>
      <c r="D72" s="63">
        <f>+'[1]9520-5680-SFY22-A'!E70</f>
        <v>0</v>
      </c>
      <c r="E72" s="63"/>
      <c r="F72" s="63">
        <f t="shared" si="5"/>
        <v>0</v>
      </c>
      <c r="G72" s="63">
        <f>+'[1]9520-5680-SFY23-A'!E70</f>
        <v>0</v>
      </c>
      <c r="H72" s="63"/>
      <c r="I72" s="63">
        <f t="shared" ref="I72:I136" si="6">+G72+H72</f>
        <v>0</v>
      </c>
      <c r="J72" s="65"/>
      <c r="K72" s="63"/>
      <c r="L72" s="63">
        <f t="shared" ref="L72:L135" si="7">E72*100%</f>
        <v>0</v>
      </c>
      <c r="M72" s="63"/>
      <c r="N72" s="63">
        <f t="shared" ref="N72:N136" si="8">+L72+M72</f>
        <v>0</v>
      </c>
      <c r="O72" s="63">
        <f t="shared" ref="O72:O135" si="9">H72*100%</f>
        <v>0</v>
      </c>
      <c r="P72" s="63">
        <f t="shared" ref="P72:P136" si="10">+N72+O72</f>
        <v>0</v>
      </c>
      <c r="Q72" s="65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</row>
    <row r="73" spans="1:133" hidden="1" x14ac:dyDescent="0.2">
      <c r="A73" s="60">
        <v>5676</v>
      </c>
      <c r="B73" s="61" t="s">
        <v>200</v>
      </c>
      <c r="C73" s="62" t="s">
        <v>201</v>
      </c>
      <c r="D73" s="63">
        <f>+'[1]9520-5680-SFY22-A'!E71</f>
        <v>0</v>
      </c>
      <c r="E73" s="63"/>
      <c r="F73" s="63">
        <f t="shared" ref="F73:F137" si="11">+D73+E73</f>
        <v>0</v>
      </c>
      <c r="G73" s="63">
        <f>+'[1]9520-5680-SFY23-A'!E71</f>
        <v>0</v>
      </c>
      <c r="H73" s="63"/>
      <c r="I73" s="63">
        <f t="shared" si="6"/>
        <v>0</v>
      </c>
      <c r="J73" s="65"/>
      <c r="K73" s="63"/>
      <c r="L73" s="63">
        <f t="shared" si="7"/>
        <v>0</v>
      </c>
      <c r="M73" s="63"/>
      <c r="N73" s="63">
        <f t="shared" si="8"/>
        <v>0</v>
      </c>
      <c r="O73" s="63">
        <f t="shared" si="9"/>
        <v>0</v>
      </c>
      <c r="P73" s="63">
        <f t="shared" si="10"/>
        <v>0</v>
      </c>
      <c r="Q73" s="65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</row>
    <row r="74" spans="1:133" hidden="1" x14ac:dyDescent="0.2">
      <c r="A74" s="60">
        <v>5676</v>
      </c>
      <c r="B74" s="61">
        <v>89</v>
      </c>
      <c r="C74" s="62" t="s">
        <v>202</v>
      </c>
      <c r="D74" s="63">
        <f>+'[1]9520-5680-SFY22-A'!E72</f>
        <v>0</v>
      </c>
      <c r="E74" s="63"/>
      <c r="F74" s="63">
        <f t="shared" si="11"/>
        <v>0</v>
      </c>
      <c r="G74" s="63">
        <f>+'[1]9520-5680-SFY23-A'!E72</f>
        <v>0</v>
      </c>
      <c r="H74" s="63"/>
      <c r="I74" s="63">
        <f t="shared" si="6"/>
        <v>0</v>
      </c>
      <c r="J74" s="65"/>
      <c r="K74" s="63"/>
      <c r="L74" s="63">
        <f t="shared" si="7"/>
        <v>0</v>
      </c>
      <c r="M74" s="63"/>
      <c r="N74" s="63">
        <f t="shared" si="8"/>
        <v>0</v>
      </c>
      <c r="O74" s="63">
        <f t="shared" si="9"/>
        <v>0</v>
      </c>
      <c r="P74" s="63">
        <f t="shared" si="10"/>
        <v>0</v>
      </c>
      <c r="Q74" s="65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</row>
    <row r="75" spans="1:133" hidden="1" x14ac:dyDescent="0.2">
      <c r="A75" s="60">
        <v>5676</v>
      </c>
      <c r="B75" s="61">
        <v>100</v>
      </c>
      <c r="C75" s="62" t="s">
        <v>203</v>
      </c>
      <c r="D75" s="63">
        <f>+'[1]9520-5680-SFY22-A'!E73</f>
        <v>0</v>
      </c>
      <c r="E75" s="63"/>
      <c r="F75" s="63">
        <f t="shared" si="11"/>
        <v>0</v>
      </c>
      <c r="G75" s="63">
        <f>+'[1]9520-5680-SFY23-A'!E73</f>
        <v>0</v>
      </c>
      <c r="H75" s="63"/>
      <c r="I75" s="63">
        <f t="shared" si="6"/>
        <v>0</v>
      </c>
      <c r="J75" s="65"/>
      <c r="K75" s="63"/>
      <c r="L75" s="63">
        <f t="shared" si="7"/>
        <v>0</v>
      </c>
      <c r="M75" s="63"/>
      <c r="N75" s="63">
        <f t="shared" si="8"/>
        <v>0</v>
      </c>
      <c r="O75" s="63">
        <f t="shared" si="9"/>
        <v>0</v>
      </c>
      <c r="P75" s="63">
        <f t="shared" si="10"/>
        <v>0</v>
      </c>
      <c r="Q75" s="65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</row>
    <row r="76" spans="1:133" hidden="1" x14ac:dyDescent="0.2">
      <c r="A76" s="60">
        <v>5676</v>
      </c>
      <c r="B76" s="61">
        <v>101</v>
      </c>
      <c r="C76" s="62" t="s">
        <v>204</v>
      </c>
      <c r="D76" s="63">
        <f>+'[1]9520-5680-SFY22-A'!E74</f>
        <v>0</v>
      </c>
      <c r="E76" s="63"/>
      <c r="F76" s="63">
        <f t="shared" si="11"/>
        <v>0</v>
      </c>
      <c r="G76" s="63">
        <f>+'[1]9520-5680-SFY23-A'!E74</f>
        <v>0</v>
      </c>
      <c r="H76" s="63"/>
      <c r="I76" s="63">
        <f t="shared" si="6"/>
        <v>0</v>
      </c>
      <c r="J76" s="65"/>
      <c r="K76" s="63"/>
      <c r="L76" s="63">
        <f t="shared" si="7"/>
        <v>0</v>
      </c>
      <c r="M76" s="63"/>
      <c r="N76" s="63">
        <f t="shared" si="8"/>
        <v>0</v>
      </c>
      <c r="O76" s="63">
        <f t="shared" si="9"/>
        <v>0</v>
      </c>
      <c r="P76" s="63">
        <f t="shared" si="10"/>
        <v>0</v>
      </c>
      <c r="Q76" s="65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</row>
    <row r="77" spans="1:133" hidden="1" x14ac:dyDescent="0.2">
      <c r="A77" s="60">
        <v>5676</v>
      </c>
      <c r="B77" s="61" t="s">
        <v>205</v>
      </c>
      <c r="C77" s="62" t="s">
        <v>206</v>
      </c>
      <c r="D77" s="63">
        <f>+'[1]9520-5680-SFY22-A'!E75</f>
        <v>0</v>
      </c>
      <c r="E77" s="63">
        <v>0</v>
      </c>
      <c r="F77" s="63">
        <f t="shared" si="11"/>
        <v>0</v>
      </c>
      <c r="G77" s="63">
        <f>+'[1]9520-5680-SFY23-A'!E75</f>
        <v>0</v>
      </c>
      <c r="H77" s="63">
        <v>0</v>
      </c>
      <c r="I77" s="63">
        <f t="shared" si="6"/>
        <v>0</v>
      </c>
      <c r="J77" s="65"/>
      <c r="K77" s="63"/>
      <c r="L77" s="63">
        <f t="shared" si="7"/>
        <v>0</v>
      </c>
      <c r="M77" s="63"/>
      <c r="N77" s="63">
        <v>0</v>
      </c>
      <c r="O77" s="63">
        <f t="shared" si="9"/>
        <v>0</v>
      </c>
      <c r="P77" s="63">
        <v>0</v>
      </c>
      <c r="Q77" s="65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</row>
    <row r="78" spans="1:133" hidden="1" x14ac:dyDescent="0.2">
      <c r="A78" s="60">
        <v>5676</v>
      </c>
      <c r="B78" s="61">
        <v>103</v>
      </c>
      <c r="C78" s="62" t="s">
        <v>207</v>
      </c>
      <c r="D78" s="63">
        <f>+'[2]9500-7209-SFY22-A'!E76</f>
        <v>0</v>
      </c>
      <c r="E78" s="63"/>
      <c r="F78" s="63">
        <f t="shared" si="11"/>
        <v>0</v>
      </c>
      <c r="G78" s="63">
        <f>+'[2]9500-7209-SFY23-A'!E76</f>
        <v>0</v>
      </c>
      <c r="H78" s="63"/>
      <c r="I78" s="63">
        <f t="shared" si="6"/>
        <v>0</v>
      </c>
      <c r="J78" s="65"/>
      <c r="K78" s="63"/>
      <c r="L78" s="63">
        <f t="shared" si="7"/>
        <v>0</v>
      </c>
      <c r="M78" s="63"/>
      <c r="N78" s="63">
        <f t="shared" si="8"/>
        <v>0</v>
      </c>
      <c r="O78" s="63">
        <f t="shared" si="9"/>
        <v>0</v>
      </c>
      <c r="P78" s="63">
        <f t="shared" si="10"/>
        <v>0</v>
      </c>
      <c r="Q78" s="65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</row>
    <row r="79" spans="1:133" hidden="1" x14ac:dyDescent="0.2">
      <c r="A79" s="60">
        <v>5676</v>
      </c>
      <c r="B79" s="61">
        <v>104</v>
      </c>
      <c r="C79" s="62" t="s">
        <v>208</v>
      </c>
      <c r="D79" s="63">
        <f>+'[2]9500-7209-SFY22-A'!E77</f>
        <v>0</v>
      </c>
      <c r="E79" s="63"/>
      <c r="F79" s="63">
        <f t="shared" si="11"/>
        <v>0</v>
      </c>
      <c r="G79" s="63">
        <f>+'[2]9500-7209-SFY23-A'!E77</f>
        <v>0</v>
      </c>
      <c r="H79" s="63"/>
      <c r="I79" s="63">
        <f t="shared" si="6"/>
        <v>0</v>
      </c>
      <c r="J79" s="65"/>
      <c r="K79" s="63"/>
      <c r="L79" s="63">
        <f t="shared" si="7"/>
        <v>0</v>
      </c>
      <c r="M79" s="63"/>
      <c r="N79" s="63">
        <f t="shared" si="8"/>
        <v>0</v>
      </c>
      <c r="O79" s="63">
        <f t="shared" si="9"/>
        <v>0</v>
      </c>
      <c r="P79" s="63">
        <f t="shared" si="10"/>
        <v>0</v>
      </c>
      <c r="Q79" s="65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</row>
    <row r="80" spans="1:133" hidden="1" x14ac:dyDescent="0.2">
      <c r="A80" s="60">
        <v>5676</v>
      </c>
      <c r="B80" s="61">
        <v>105</v>
      </c>
      <c r="C80" s="62" t="s">
        <v>209</v>
      </c>
      <c r="D80" s="63">
        <f>+'[2]9500-7209-SFY22-A'!E78</f>
        <v>0</v>
      </c>
      <c r="E80" s="63"/>
      <c r="F80" s="63">
        <f t="shared" si="11"/>
        <v>0</v>
      </c>
      <c r="G80" s="63">
        <f>+'[2]9500-7209-SFY23-A'!E78</f>
        <v>0</v>
      </c>
      <c r="H80" s="63"/>
      <c r="I80" s="63">
        <f t="shared" si="6"/>
        <v>0</v>
      </c>
      <c r="J80" s="65"/>
      <c r="K80" s="63"/>
      <c r="L80" s="63">
        <f t="shared" si="7"/>
        <v>0</v>
      </c>
      <c r="M80" s="63"/>
      <c r="N80" s="63">
        <f t="shared" si="8"/>
        <v>0</v>
      </c>
      <c r="O80" s="63">
        <f t="shared" si="9"/>
        <v>0</v>
      </c>
      <c r="P80" s="63">
        <f t="shared" si="10"/>
        <v>0</v>
      </c>
      <c r="Q80" s="65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</row>
    <row r="81" spans="1:133" hidden="1" x14ac:dyDescent="0.2">
      <c r="A81" s="60">
        <v>5676</v>
      </c>
      <c r="B81" s="61">
        <v>106</v>
      </c>
      <c r="C81" s="62" t="s">
        <v>210</v>
      </c>
      <c r="D81" s="63">
        <f>+'[2]9500-7209-SFY22-A'!E79</f>
        <v>0</v>
      </c>
      <c r="E81" s="63"/>
      <c r="F81" s="63">
        <f t="shared" si="11"/>
        <v>0</v>
      </c>
      <c r="G81" s="63">
        <f>+'[2]9500-7209-SFY23-A'!E79</f>
        <v>0</v>
      </c>
      <c r="H81" s="63"/>
      <c r="I81" s="63">
        <f t="shared" si="6"/>
        <v>0</v>
      </c>
      <c r="J81" s="65"/>
      <c r="K81" s="63"/>
      <c r="L81" s="63">
        <f t="shared" si="7"/>
        <v>0</v>
      </c>
      <c r="M81" s="63"/>
      <c r="N81" s="63">
        <f t="shared" si="8"/>
        <v>0</v>
      </c>
      <c r="O81" s="63">
        <f t="shared" si="9"/>
        <v>0</v>
      </c>
      <c r="P81" s="63">
        <f t="shared" si="10"/>
        <v>0</v>
      </c>
      <c r="Q81" s="65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</row>
    <row r="82" spans="1:133" hidden="1" x14ac:dyDescent="0.2">
      <c r="A82" s="60">
        <v>5676</v>
      </c>
      <c r="B82" s="61">
        <v>107</v>
      </c>
      <c r="C82" s="62" t="s">
        <v>211</v>
      </c>
      <c r="D82" s="63">
        <f>+'[2]9500-7209-SFY22-A'!E80</f>
        <v>0</v>
      </c>
      <c r="E82" s="63"/>
      <c r="F82" s="63">
        <f t="shared" si="11"/>
        <v>0</v>
      </c>
      <c r="G82" s="63">
        <f>+'[2]9500-7209-SFY23-A'!E80</f>
        <v>0</v>
      </c>
      <c r="H82" s="63"/>
      <c r="I82" s="63">
        <f t="shared" si="6"/>
        <v>0</v>
      </c>
      <c r="J82" s="65"/>
      <c r="K82" s="63"/>
      <c r="L82" s="63">
        <f t="shared" si="7"/>
        <v>0</v>
      </c>
      <c r="M82" s="63"/>
      <c r="N82" s="63">
        <f t="shared" si="8"/>
        <v>0</v>
      </c>
      <c r="O82" s="63">
        <f t="shared" si="9"/>
        <v>0</v>
      </c>
      <c r="P82" s="63">
        <f t="shared" si="10"/>
        <v>0</v>
      </c>
      <c r="Q82" s="65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</row>
    <row r="83" spans="1:133" hidden="1" x14ac:dyDescent="0.2">
      <c r="A83" s="60">
        <v>5676</v>
      </c>
      <c r="B83" s="61">
        <v>108</v>
      </c>
      <c r="C83" s="62" t="s">
        <v>212</v>
      </c>
      <c r="D83" s="63">
        <f>+'[2]9500-7209-SFY22-A'!E81</f>
        <v>0</v>
      </c>
      <c r="E83" s="63"/>
      <c r="F83" s="63">
        <f t="shared" si="11"/>
        <v>0</v>
      </c>
      <c r="G83" s="63">
        <f>+'[2]9500-7209-SFY23-A'!E81</f>
        <v>0</v>
      </c>
      <c r="H83" s="63"/>
      <c r="I83" s="63">
        <f t="shared" si="6"/>
        <v>0</v>
      </c>
      <c r="J83" s="65"/>
      <c r="K83" s="63"/>
      <c r="L83" s="63">
        <f t="shared" si="7"/>
        <v>0</v>
      </c>
      <c r="M83" s="63"/>
      <c r="N83" s="63">
        <f t="shared" si="8"/>
        <v>0</v>
      </c>
      <c r="O83" s="63">
        <f t="shared" si="9"/>
        <v>0</v>
      </c>
      <c r="P83" s="63">
        <f t="shared" si="10"/>
        <v>0</v>
      </c>
      <c r="Q83" s="65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</row>
    <row r="84" spans="1:133" hidden="1" x14ac:dyDescent="0.2">
      <c r="A84" s="60">
        <v>5676</v>
      </c>
      <c r="B84" s="61">
        <v>200</v>
      </c>
      <c r="C84" s="62" t="s">
        <v>213</v>
      </c>
      <c r="D84" s="63">
        <f>+'[2]9500-7209-SFY22-A'!E82</f>
        <v>0</v>
      </c>
      <c r="E84" s="63"/>
      <c r="F84" s="63">
        <f t="shared" si="11"/>
        <v>0</v>
      </c>
      <c r="G84" s="63">
        <f>+'[2]9500-7209-SFY23-A'!E82</f>
        <v>0</v>
      </c>
      <c r="H84" s="63"/>
      <c r="I84" s="63">
        <f t="shared" si="6"/>
        <v>0</v>
      </c>
      <c r="J84" s="65"/>
      <c r="K84" s="63"/>
      <c r="L84" s="63">
        <f t="shared" si="7"/>
        <v>0</v>
      </c>
      <c r="M84" s="63"/>
      <c r="N84" s="63">
        <f t="shared" si="8"/>
        <v>0</v>
      </c>
      <c r="O84" s="63">
        <f t="shared" si="9"/>
        <v>0</v>
      </c>
      <c r="P84" s="63">
        <f t="shared" si="10"/>
        <v>0</v>
      </c>
      <c r="Q84" s="65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</row>
    <row r="85" spans="1:133" hidden="1" x14ac:dyDescent="0.2">
      <c r="A85" s="60">
        <v>5676</v>
      </c>
      <c r="B85" s="61">
        <v>201</v>
      </c>
      <c r="C85" s="62" t="s">
        <v>214</v>
      </c>
      <c r="D85" s="63">
        <f>+'[2]9500-7209-SFY22-A'!E83</f>
        <v>0</v>
      </c>
      <c r="E85" s="63"/>
      <c r="F85" s="63">
        <f t="shared" si="11"/>
        <v>0</v>
      </c>
      <c r="G85" s="63">
        <f>+'[2]9500-7209-SFY23-A'!E83</f>
        <v>0</v>
      </c>
      <c r="H85" s="63"/>
      <c r="I85" s="63">
        <f t="shared" si="6"/>
        <v>0</v>
      </c>
      <c r="J85" s="65"/>
      <c r="K85" s="63"/>
      <c r="L85" s="63">
        <f t="shared" si="7"/>
        <v>0</v>
      </c>
      <c r="M85" s="63"/>
      <c r="N85" s="63">
        <f t="shared" si="8"/>
        <v>0</v>
      </c>
      <c r="O85" s="63">
        <f t="shared" si="9"/>
        <v>0</v>
      </c>
      <c r="P85" s="63">
        <f t="shared" si="10"/>
        <v>0</v>
      </c>
      <c r="Q85" s="65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</row>
    <row r="86" spans="1:133" hidden="1" x14ac:dyDescent="0.2">
      <c r="A86" s="60">
        <v>5676</v>
      </c>
      <c r="B86" s="61">
        <v>202</v>
      </c>
      <c r="C86" s="62" t="s">
        <v>215</v>
      </c>
      <c r="D86" s="63">
        <f>+'[2]9500-7209-SFY22-A'!E84</f>
        <v>0</v>
      </c>
      <c r="E86" s="63"/>
      <c r="F86" s="63">
        <f t="shared" si="11"/>
        <v>0</v>
      </c>
      <c r="G86" s="63">
        <f>+'[2]9500-7209-SFY23-A'!E84</f>
        <v>0</v>
      </c>
      <c r="H86" s="63"/>
      <c r="I86" s="63">
        <f t="shared" si="6"/>
        <v>0</v>
      </c>
      <c r="J86" s="65"/>
      <c r="K86" s="63"/>
      <c r="L86" s="63">
        <f t="shared" si="7"/>
        <v>0</v>
      </c>
      <c r="M86" s="63"/>
      <c r="N86" s="63">
        <f t="shared" si="8"/>
        <v>0</v>
      </c>
      <c r="O86" s="63">
        <f t="shared" si="9"/>
        <v>0</v>
      </c>
      <c r="P86" s="63">
        <f t="shared" si="10"/>
        <v>0</v>
      </c>
      <c r="Q86" s="65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</row>
    <row r="87" spans="1:133" hidden="1" x14ac:dyDescent="0.2">
      <c r="A87" s="60">
        <v>5676</v>
      </c>
      <c r="B87" s="61">
        <v>204</v>
      </c>
      <c r="C87" s="62" t="s">
        <v>216</v>
      </c>
      <c r="D87" s="63">
        <f>+'[2]9500-7209-SFY22-A'!E85</f>
        <v>0</v>
      </c>
      <c r="E87" s="63"/>
      <c r="F87" s="63">
        <f t="shared" si="11"/>
        <v>0</v>
      </c>
      <c r="G87" s="63">
        <f>+'[2]9500-7209-SFY23-A'!E85</f>
        <v>0</v>
      </c>
      <c r="H87" s="63"/>
      <c r="I87" s="63">
        <f t="shared" si="6"/>
        <v>0</v>
      </c>
      <c r="J87" s="65"/>
      <c r="K87" s="63"/>
      <c r="L87" s="63">
        <f t="shared" si="7"/>
        <v>0</v>
      </c>
      <c r="M87" s="63"/>
      <c r="N87" s="63">
        <f t="shared" si="8"/>
        <v>0</v>
      </c>
      <c r="O87" s="63">
        <f t="shared" si="9"/>
        <v>0</v>
      </c>
      <c r="P87" s="63">
        <f t="shared" si="10"/>
        <v>0</v>
      </c>
      <c r="Q87" s="65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</row>
    <row r="88" spans="1:133" hidden="1" x14ac:dyDescent="0.2">
      <c r="A88" s="60">
        <v>5676</v>
      </c>
      <c r="B88" s="61">
        <v>205</v>
      </c>
      <c r="C88" s="62" t="s">
        <v>217</v>
      </c>
      <c r="D88" s="63">
        <f>+'[2]9500-7209-SFY22-A'!E86</f>
        <v>0</v>
      </c>
      <c r="E88" s="63"/>
      <c r="F88" s="63">
        <f t="shared" si="11"/>
        <v>0</v>
      </c>
      <c r="G88" s="63">
        <f>+'[2]9500-7209-SFY23-A'!E86</f>
        <v>0</v>
      </c>
      <c r="H88" s="63"/>
      <c r="I88" s="63">
        <f t="shared" si="6"/>
        <v>0</v>
      </c>
      <c r="J88" s="65"/>
      <c r="K88" s="63"/>
      <c r="L88" s="63">
        <f t="shared" si="7"/>
        <v>0</v>
      </c>
      <c r="M88" s="63"/>
      <c r="N88" s="63">
        <f t="shared" si="8"/>
        <v>0</v>
      </c>
      <c r="O88" s="63">
        <f t="shared" si="9"/>
        <v>0</v>
      </c>
      <c r="P88" s="63">
        <f t="shared" si="10"/>
        <v>0</v>
      </c>
      <c r="Q88" s="65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</row>
    <row r="89" spans="1:133" hidden="1" x14ac:dyDescent="0.2">
      <c r="A89" s="60">
        <v>5676</v>
      </c>
      <c r="B89" s="61">
        <v>206</v>
      </c>
      <c r="C89" s="62" t="s">
        <v>218</v>
      </c>
      <c r="D89" s="63">
        <f>+'[2]9500-7209-SFY22-A'!E87</f>
        <v>0</v>
      </c>
      <c r="E89" s="63"/>
      <c r="F89" s="63">
        <f t="shared" si="11"/>
        <v>0</v>
      </c>
      <c r="G89" s="63">
        <f>+'[2]9500-7209-SFY23-A'!E87</f>
        <v>0</v>
      </c>
      <c r="H89" s="63"/>
      <c r="I89" s="63">
        <f t="shared" si="6"/>
        <v>0</v>
      </c>
      <c r="J89" s="65"/>
      <c r="K89" s="63"/>
      <c r="L89" s="63">
        <f t="shared" si="7"/>
        <v>0</v>
      </c>
      <c r="M89" s="63"/>
      <c r="N89" s="63">
        <f t="shared" si="8"/>
        <v>0</v>
      </c>
      <c r="O89" s="63">
        <f t="shared" si="9"/>
        <v>0</v>
      </c>
      <c r="P89" s="63">
        <f t="shared" si="10"/>
        <v>0</v>
      </c>
      <c r="Q89" s="65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</row>
    <row r="90" spans="1:133" hidden="1" x14ac:dyDescent="0.2">
      <c r="A90" s="60">
        <v>5676</v>
      </c>
      <c r="B90" s="61">
        <v>209</v>
      </c>
      <c r="C90" s="62" t="s">
        <v>219</v>
      </c>
      <c r="D90" s="63">
        <f>+'[2]9500-7209-SFY22-A'!E88</f>
        <v>0</v>
      </c>
      <c r="E90" s="63"/>
      <c r="F90" s="63">
        <f t="shared" si="11"/>
        <v>0</v>
      </c>
      <c r="G90" s="63">
        <f>+'[2]9500-7209-SFY23-A'!E88</f>
        <v>0</v>
      </c>
      <c r="H90" s="63"/>
      <c r="I90" s="63">
        <f t="shared" si="6"/>
        <v>0</v>
      </c>
      <c r="J90" s="65"/>
      <c r="K90" s="63"/>
      <c r="L90" s="63">
        <f t="shared" si="7"/>
        <v>0</v>
      </c>
      <c r="M90" s="63"/>
      <c r="N90" s="63">
        <f t="shared" si="8"/>
        <v>0</v>
      </c>
      <c r="O90" s="63">
        <f t="shared" si="9"/>
        <v>0</v>
      </c>
      <c r="P90" s="63">
        <f t="shared" si="10"/>
        <v>0</v>
      </c>
      <c r="Q90" s="65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</row>
    <row r="91" spans="1:133" hidden="1" x14ac:dyDescent="0.2">
      <c r="A91" s="60">
        <v>5676</v>
      </c>
      <c r="B91" s="61">
        <v>210</v>
      </c>
      <c r="C91" s="62" t="s">
        <v>220</v>
      </c>
      <c r="D91" s="63">
        <f>+'[2]9500-7209-SFY22-A'!E89</f>
        <v>0</v>
      </c>
      <c r="E91" s="63"/>
      <c r="F91" s="63">
        <f t="shared" si="11"/>
        <v>0</v>
      </c>
      <c r="G91" s="63">
        <f>+'[2]9500-7209-SFY23-A'!E89</f>
        <v>0</v>
      </c>
      <c r="H91" s="63"/>
      <c r="I91" s="63">
        <f t="shared" si="6"/>
        <v>0</v>
      </c>
      <c r="J91" s="65"/>
      <c r="K91" s="63"/>
      <c r="L91" s="63">
        <f t="shared" si="7"/>
        <v>0</v>
      </c>
      <c r="M91" s="63"/>
      <c r="N91" s="63">
        <f t="shared" si="8"/>
        <v>0</v>
      </c>
      <c r="O91" s="63">
        <f t="shared" si="9"/>
        <v>0</v>
      </c>
      <c r="P91" s="63">
        <f t="shared" si="10"/>
        <v>0</v>
      </c>
      <c r="Q91" s="65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</row>
    <row r="92" spans="1:133" hidden="1" x14ac:dyDescent="0.2">
      <c r="A92" s="60">
        <v>5676</v>
      </c>
      <c r="B92" s="61">
        <v>211</v>
      </c>
      <c r="C92" s="62" t="s">
        <v>221</v>
      </c>
      <c r="D92" s="63">
        <f>+'[2]9500-7209-SFY22-A'!E90</f>
        <v>0</v>
      </c>
      <c r="E92" s="63"/>
      <c r="F92" s="63">
        <f t="shared" si="11"/>
        <v>0</v>
      </c>
      <c r="G92" s="63">
        <f>+'[2]9500-7209-SFY23-A'!E90</f>
        <v>0</v>
      </c>
      <c r="H92" s="63"/>
      <c r="I92" s="63">
        <f t="shared" si="6"/>
        <v>0</v>
      </c>
      <c r="J92" s="65"/>
      <c r="K92" s="63"/>
      <c r="L92" s="63">
        <f t="shared" si="7"/>
        <v>0</v>
      </c>
      <c r="M92" s="63"/>
      <c r="N92" s="63">
        <f t="shared" si="8"/>
        <v>0</v>
      </c>
      <c r="O92" s="63">
        <f t="shared" si="9"/>
        <v>0</v>
      </c>
      <c r="P92" s="63">
        <f t="shared" si="10"/>
        <v>0</v>
      </c>
      <c r="Q92" s="65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</row>
    <row r="93" spans="1:133" hidden="1" x14ac:dyDescent="0.2">
      <c r="A93" s="60">
        <v>5676</v>
      </c>
      <c r="B93" s="61">
        <v>212</v>
      </c>
      <c r="C93" s="62" t="s">
        <v>222</v>
      </c>
      <c r="D93" s="63">
        <f>+'[2]9500-7209-SFY22-A'!E91</f>
        <v>0</v>
      </c>
      <c r="E93" s="63"/>
      <c r="F93" s="63">
        <f t="shared" si="11"/>
        <v>0</v>
      </c>
      <c r="G93" s="63">
        <f>+'[2]9500-7209-SFY23-A'!E91</f>
        <v>0</v>
      </c>
      <c r="H93" s="63"/>
      <c r="I93" s="63">
        <f t="shared" si="6"/>
        <v>0</v>
      </c>
      <c r="J93" s="65"/>
      <c r="K93" s="63"/>
      <c r="L93" s="63">
        <f t="shared" si="7"/>
        <v>0</v>
      </c>
      <c r="M93" s="63"/>
      <c r="N93" s="63">
        <f t="shared" si="8"/>
        <v>0</v>
      </c>
      <c r="O93" s="63">
        <f t="shared" si="9"/>
        <v>0</v>
      </c>
      <c r="P93" s="63">
        <f t="shared" si="10"/>
        <v>0</v>
      </c>
      <c r="Q93" s="65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</row>
    <row r="94" spans="1:133" hidden="1" x14ac:dyDescent="0.2">
      <c r="A94" s="60">
        <v>5676</v>
      </c>
      <c r="B94" s="61">
        <v>213</v>
      </c>
      <c r="C94" s="62" t="s">
        <v>223</v>
      </c>
      <c r="D94" s="63">
        <f>+'[2]9500-7209-SFY22-A'!E92</f>
        <v>0</v>
      </c>
      <c r="E94" s="63"/>
      <c r="F94" s="63">
        <f t="shared" si="11"/>
        <v>0</v>
      </c>
      <c r="G94" s="63">
        <f>+'[2]9500-7209-SFY23-A'!E92</f>
        <v>0</v>
      </c>
      <c r="H94" s="63"/>
      <c r="I94" s="63">
        <f t="shared" si="6"/>
        <v>0</v>
      </c>
      <c r="J94" s="65"/>
      <c r="K94" s="63"/>
      <c r="L94" s="63">
        <f t="shared" si="7"/>
        <v>0</v>
      </c>
      <c r="M94" s="63"/>
      <c r="N94" s="63">
        <f t="shared" si="8"/>
        <v>0</v>
      </c>
      <c r="O94" s="63">
        <f t="shared" si="9"/>
        <v>0</v>
      </c>
      <c r="P94" s="63">
        <f t="shared" si="10"/>
        <v>0</v>
      </c>
      <c r="Q94" s="65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</row>
    <row r="95" spans="1:133" hidden="1" x14ac:dyDescent="0.2">
      <c r="A95" s="60">
        <v>5676</v>
      </c>
      <c r="B95" s="61">
        <v>215</v>
      </c>
      <c r="C95" s="62" t="s">
        <v>224</v>
      </c>
      <c r="D95" s="63">
        <f>+'[2]9500-7209-SFY22-A'!E93</f>
        <v>0</v>
      </c>
      <c r="E95" s="63"/>
      <c r="F95" s="63">
        <f t="shared" si="11"/>
        <v>0</v>
      </c>
      <c r="G95" s="63">
        <f>+'[2]9500-7209-SFY23-A'!E93</f>
        <v>0</v>
      </c>
      <c r="H95" s="63"/>
      <c r="I95" s="63">
        <f t="shared" si="6"/>
        <v>0</v>
      </c>
      <c r="J95" s="65"/>
      <c r="K95" s="63"/>
      <c r="L95" s="63">
        <f t="shared" si="7"/>
        <v>0</v>
      </c>
      <c r="M95" s="63"/>
      <c r="N95" s="63">
        <f t="shared" si="8"/>
        <v>0</v>
      </c>
      <c r="O95" s="63">
        <f t="shared" si="9"/>
        <v>0</v>
      </c>
      <c r="P95" s="63">
        <f t="shared" si="10"/>
        <v>0</v>
      </c>
      <c r="Q95" s="65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</row>
    <row r="96" spans="1:133" hidden="1" x14ac:dyDescent="0.2">
      <c r="A96" s="60">
        <v>5676</v>
      </c>
      <c r="B96" s="61">
        <v>217</v>
      </c>
      <c r="C96" s="62" t="s">
        <v>225</v>
      </c>
      <c r="D96" s="63">
        <f>+'[2]9500-7209-SFY22-A'!E94</f>
        <v>0</v>
      </c>
      <c r="E96" s="63"/>
      <c r="F96" s="63">
        <f t="shared" si="11"/>
        <v>0</v>
      </c>
      <c r="G96" s="63">
        <f>+'[2]9500-7209-SFY23-A'!E94</f>
        <v>0</v>
      </c>
      <c r="H96" s="63"/>
      <c r="I96" s="63">
        <f t="shared" si="6"/>
        <v>0</v>
      </c>
      <c r="J96" s="65"/>
      <c r="K96" s="63"/>
      <c r="L96" s="63">
        <f t="shared" si="7"/>
        <v>0</v>
      </c>
      <c r="M96" s="63"/>
      <c r="N96" s="63">
        <f t="shared" si="8"/>
        <v>0</v>
      </c>
      <c r="O96" s="63">
        <f t="shared" si="9"/>
        <v>0</v>
      </c>
      <c r="P96" s="63">
        <f t="shared" si="10"/>
        <v>0</v>
      </c>
      <c r="Q96" s="65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</row>
    <row r="97" spans="1:133" hidden="1" x14ac:dyDescent="0.2">
      <c r="A97" s="60">
        <v>5676</v>
      </c>
      <c r="B97" s="61">
        <v>218</v>
      </c>
      <c r="C97" s="62" t="s">
        <v>226</v>
      </c>
      <c r="D97" s="63">
        <f>+'[2]9500-7209-SFY22-A'!E95</f>
        <v>0</v>
      </c>
      <c r="E97" s="63"/>
      <c r="F97" s="63">
        <f t="shared" si="11"/>
        <v>0</v>
      </c>
      <c r="G97" s="63">
        <f>+'[2]9500-7209-SFY23-A'!E95</f>
        <v>0</v>
      </c>
      <c r="H97" s="63"/>
      <c r="I97" s="63">
        <f t="shared" si="6"/>
        <v>0</v>
      </c>
      <c r="J97" s="65"/>
      <c r="K97" s="63"/>
      <c r="L97" s="63">
        <f t="shared" si="7"/>
        <v>0</v>
      </c>
      <c r="M97" s="63"/>
      <c r="N97" s="63">
        <f t="shared" si="8"/>
        <v>0</v>
      </c>
      <c r="O97" s="63">
        <f t="shared" si="9"/>
        <v>0</v>
      </c>
      <c r="P97" s="63">
        <f t="shared" si="10"/>
        <v>0</v>
      </c>
      <c r="Q97" s="65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</row>
    <row r="98" spans="1:133" hidden="1" x14ac:dyDescent="0.2">
      <c r="A98" s="60">
        <v>5676</v>
      </c>
      <c r="B98" s="61">
        <v>219</v>
      </c>
      <c r="C98" s="62" t="s">
        <v>227</v>
      </c>
      <c r="D98" s="63">
        <f>+'[2]9500-7209-SFY22-A'!E96</f>
        <v>0</v>
      </c>
      <c r="E98" s="63"/>
      <c r="F98" s="63">
        <f t="shared" si="11"/>
        <v>0</v>
      </c>
      <c r="G98" s="63">
        <f>+'[2]9500-7209-SFY23-A'!E96</f>
        <v>0</v>
      </c>
      <c r="H98" s="63"/>
      <c r="I98" s="63">
        <f t="shared" si="6"/>
        <v>0</v>
      </c>
      <c r="J98" s="65"/>
      <c r="K98" s="63"/>
      <c r="L98" s="63">
        <f t="shared" si="7"/>
        <v>0</v>
      </c>
      <c r="M98" s="63"/>
      <c r="N98" s="63">
        <f t="shared" si="8"/>
        <v>0</v>
      </c>
      <c r="O98" s="63">
        <f t="shared" si="9"/>
        <v>0</v>
      </c>
      <c r="P98" s="63">
        <f t="shared" si="10"/>
        <v>0</v>
      </c>
      <c r="Q98" s="65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</row>
    <row r="99" spans="1:133" hidden="1" x14ac:dyDescent="0.2">
      <c r="A99" s="60">
        <v>5676</v>
      </c>
      <c r="B99" s="61">
        <v>220</v>
      </c>
      <c r="C99" s="62" t="s">
        <v>228</v>
      </c>
      <c r="D99" s="63">
        <f>+'[2]9500-7209-SFY22-A'!E97</f>
        <v>0</v>
      </c>
      <c r="E99" s="63"/>
      <c r="F99" s="63">
        <f t="shared" si="11"/>
        <v>0</v>
      </c>
      <c r="G99" s="63">
        <f>+'[2]9500-7209-SFY23-A'!E97</f>
        <v>0</v>
      </c>
      <c r="H99" s="63"/>
      <c r="I99" s="63">
        <f t="shared" si="6"/>
        <v>0</v>
      </c>
      <c r="J99" s="65"/>
      <c r="K99" s="63"/>
      <c r="L99" s="63">
        <f t="shared" si="7"/>
        <v>0</v>
      </c>
      <c r="M99" s="63"/>
      <c r="N99" s="63">
        <f t="shared" si="8"/>
        <v>0</v>
      </c>
      <c r="O99" s="63">
        <f t="shared" si="9"/>
        <v>0</v>
      </c>
      <c r="P99" s="63">
        <f t="shared" si="10"/>
        <v>0</v>
      </c>
      <c r="Q99" s="65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</row>
    <row r="100" spans="1:133" hidden="1" x14ac:dyDescent="0.2">
      <c r="A100" s="60">
        <v>5676</v>
      </c>
      <c r="B100" s="61">
        <v>221</v>
      </c>
      <c r="C100" s="62" t="s">
        <v>229</v>
      </c>
      <c r="D100" s="63">
        <f>+'[2]9500-7209-SFY22-A'!E98</f>
        <v>0</v>
      </c>
      <c r="E100" s="63"/>
      <c r="F100" s="63">
        <f t="shared" si="11"/>
        <v>0</v>
      </c>
      <c r="G100" s="63">
        <f>+'[2]9500-7209-SFY23-A'!E98</f>
        <v>0</v>
      </c>
      <c r="H100" s="63"/>
      <c r="I100" s="63">
        <f t="shared" si="6"/>
        <v>0</v>
      </c>
      <c r="J100" s="65"/>
      <c r="K100" s="63"/>
      <c r="L100" s="63">
        <f t="shared" si="7"/>
        <v>0</v>
      </c>
      <c r="M100" s="63"/>
      <c r="N100" s="63">
        <f t="shared" si="8"/>
        <v>0</v>
      </c>
      <c r="O100" s="63">
        <f t="shared" si="9"/>
        <v>0</v>
      </c>
      <c r="P100" s="63">
        <f t="shared" si="10"/>
        <v>0</v>
      </c>
      <c r="Q100" s="65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</row>
    <row r="101" spans="1:133" hidden="1" x14ac:dyDescent="0.2">
      <c r="A101" s="60">
        <v>5676</v>
      </c>
      <c r="B101" s="61">
        <v>226</v>
      </c>
      <c r="C101" s="62" t="s">
        <v>230</v>
      </c>
      <c r="D101" s="63">
        <f>+'[2]9500-7209-SFY22-A'!E99</f>
        <v>0</v>
      </c>
      <c r="E101" s="63"/>
      <c r="F101" s="63">
        <f t="shared" si="11"/>
        <v>0</v>
      </c>
      <c r="G101" s="63">
        <f>+'[2]9500-7209-SFY23-A'!E99</f>
        <v>0</v>
      </c>
      <c r="H101" s="63"/>
      <c r="I101" s="63">
        <f t="shared" si="6"/>
        <v>0</v>
      </c>
      <c r="J101" s="65"/>
      <c r="K101" s="63"/>
      <c r="L101" s="63">
        <f t="shared" si="7"/>
        <v>0</v>
      </c>
      <c r="M101" s="63"/>
      <c r="N101" s="63">
        <f t="shared" si="8"/>
        <v>0</v>
      </c>
      <c r="O101" s="63">
        <f t="shared" si="9"/>
        <v>0</v>
      </c>
      <c r="P101" s="63">
        <f t="shared" si="10"/>
        <v>0</v>
      </c>
      <c r="Q101" s="65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</row>
    <row r="102" spans="1:133" hidden="1" x14ac:dyDescent="0.2">
      <c r="A102" s="60">
        <v>5676</v>
      </c>
      <c r="B102" s="61">
        <v>227</v>
      </c>
      <c r="C102" s="62" t="s">
        <v>231</v>
      </c>
      <c r="D102" s="63">
        <f>+'[2]9500-7209-SFY22-A'!E100</f>
        <v>0</v>
      </c>
      <c r="E102" s="63"/>
      <c r="F102" s="63">
        <f t="shared" si="11"/>
        <v>0</v>
      </c>
      <c r="G102" s="63">
        <f>+'[2]9500-7209-SFY23-A'!E100</f>
        <v>0</v>
      </c>
      <c r="H102" s="63"/>
      <c r="I102" s="63">
        <f t="shared" si="6"/>
        <v>0</v>
      </c>
      <c r="J102" s="65"/>
      <c r="K102" s="63"/>
      <c r="L102" s="63">
        <f t="shared" si="7"/>
        <v>0</v>
      </c>
      <c r="M102" s="63"/>
      <c r="N102" s="63">
        <f t="shared" si="8"/>
        <v>0</v>
      </c>
      <c r="O102" s="63">
        <f t="shared" si="9"/>
        <v>0</v>
      </c>
      <c r="P102" s="63">
        <f t="shared" si="10"/>
        <v>0</v>
      </c>
      <c r="Q102" s="65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</row>
    <row r="103" spans="1:133" hidden="1" x14ac:dyDescent="0.2">
      <c r="A103" s="60">
        <v>5676</v>
      </c>
      <c r="B103" s="61">
        <v>229</v>
      </c>
      <c r="C103" s="62" t="s">
        <v>232</v>
      </c>
      <c r="D103" s="63">
        <f>+'[2]9500-7209-SFY22-A'!E101</f>
        <v>0</v>
      </c>
      <c r="E103" s="63"/>
      <c r="F103" s="63">
        <f t="shared" si="11"/>
        <v>0</v>
      </c>
      <c r="G103" s="63">
        <f>+'[2]9500-7209-SFY23-A'!E101</f>
        <v>0</v>
      </c>
      <c r="H103" s="63"/>
      <c r="I103" s="63">
        <f t="shared" si="6"/>
        <v>0</v>
      </c>
      <c r="J103" s="65"/>
      <c r="K103" s="63"/>
      <c r="L103" s="63">
        <f t="shared" si="7"/>
        <v>0</v>
      </c>
      <c r="M103" s="63"/>
      <c r="N103" s="63">
        <f t="shared" si="8"/>
        <v>0</v>
      </c>
      <c r="O103" s="63">
        <f t="shared" si="9"/>
        <v>0</v>
      </c>
      <c r="P103" s="63">
        <f t="shared" si="10"/>
        <v>0</v>
      </c>
      <c r="Q103" s="65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</row>
    <row r="104" spans="1:133" hidden="1" x14ac:dyDescent="0.2">
      <c r="A104" s="60">
        <v>5676</v>
      </c>
      <c r="B104" s="61">
        <v>230</v>
      </c>
      <c r="C104" s="62" t="s">
        <v>233</v>
      </c>
      <c r="D104" s="63">
        <f>+'[2]9500-7209-SFY22-A'!E102</f>
        <v>0</v>
      </c>
      <c r="E104" s="63"/>
      <c r="F104" s="63">
        <f t="shared" si="11"/>
        <v>0</v>
      </c>
      <c r="G104" s="63">
        <f>+'[2]9500-7209-SFY23-A'!E102</f>
        <v>0</v>
      </c>
      <c r="H104" s="63"/>
      <c r="I104" s="63">
        <f t="shared" si="6"/>
        <v>0</v>
      </c>
      <c r="J104" s="65"/>
      <c r="K104" s="63"/>
      <c r="L104" s="63">
        <f t="shared" si="7"/>
        <v>0</v>
      </c>
      <c r="M104" s="63"/>
      <c r="N104" s="63">
        <f t="shared" si="8"/>
        <v>0</v>
      </c>
      <c r="O104" s="63">
        <f t="shared" si="9"/>
        <v>0</v>
      </c>
      <c r="P104" s="63">
        <f t="shared" si="10"/>
        <v>0</v>
      </c>
      <c r="Q104" s="65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</row>
    <row r="105" spans="1:133" hidden="1" x14ac:dyDescent="0.2">
      <c r="A105" s="60">
        <v>5676</v>
      </c>
      <c r="B105" s="61">
        <v>231</v>
      </c>
      <c r="C105" s="62" t="s">
        <v>234</v>
      </c>
      <c r="D105" s="63">
        <f>+'[2]9500-7209-SFY22-A'!E103</f>
        <v>0</v>
      </c>
      <c r="E105" s="63"/>
      <c r="F105" s="63">
        <f t="shared" si="11"/>
        <v>0</v>
      </c>
      <c r="G105" s="63">
        <f>+'[2]9500-7209-SFY23-A'!E103</f>
        <v>0</v>
      </c>
      <c r="H105" s="63"/>
      <c r="I105" s="63">
        <f t="shared" si="6"/>
        <v>0</v>
      </c>
      <c r="J105" s="65"/>
      <c r="K105" s="63"/>
      <c r="L105" s="63">
        <f t="shared" si="7"/>
        <v>0</v>
      </c>
      <c r="M105" s="63"/>
      <c r="N105" s="63">
        <f t="shared" si="8"/>
        <v>0</v>
      </c>
      <c r="O105" s="63">
        <f t="shared" si="9"/>
        <v>0</v>
      </c>
      <c r="P105" s="63">
        <f t="shared" si="10"/>
        <v>0</v>
      </c>
      <c r="Q105" s="65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</row>
    <row r="106" spans="1:133" hidden="1" x14ac:dyDescent="0.2">
      <c r="A106" s="60">
        <v>5676</v>
      </c>
      <c r="B106" s="61">
        <v>232</v>
      </c>
      <c r="C106" s="62" t="s">
        <v>235</v>
      </c>
      <c r="D106" s="63">
        <f>+'[2]9500-7209-SFY22-A'!E104</f>
        <v>0</v>
      </c>
      <c r="E106" s="63"/>
      <c r="F106" s="63">
        <f t="shared" si="11"/>
        <v>0</v>
      </c>
      <c r="G106" s="63">
        <f>+'[2]9500-7209-SFY23-A'!E104</f>
        <v>0</v>
      </c>
      <c r="H106" s="63"/>
      <c r="I106" s="63">
        <f t="shared" si="6"/>
        <v>0</v>
      </c>
      <c r="J106" s="65"/>
      <c r="K106" s="63"/>
      <c r="L106" s="63">
        <f t="shared" si="7"/>
        <v>0</v>
      </c>
      <c r="M106" s="63"/>
      <c r="N106" s="63">
        <f t="shared" si="8"/>
        <v>0</v>
      </c>
      <c r="O106" s="63">
        <f t="shared" si="9"/>
        <v>0</v>
      </c>
      <c r="P106" s="63">
        <f t="shared" si="10"/>
        <v>0</v>
      </c>
      <c r="Q106" s="65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</row>
    <row r="107" spans="1:133" hidden="1" x14ac:dyDescent="0.2">
      <c r="A107" s="60">
        <v>5676</v>
      </c>
      <c r="B107" s="61">
        <v>233</v>
      </c>
      <c r="C107" s="62" t="s">
        <v>236</v>
      </c>
      <c r="D107" s="63">
        <f>+'[2]9500-7209-SFY22-A'!E105</f>
        <v>0</v>
      </c>
      <c r="E107" s="63"/>
      <c r="F107" s="63">
        <f t="shared" si="11"/>
        <v>0</v>
      </c>
      <c r="G107" s="63">
        <f>+'[2]9500-7209-SFY23-A'!E105</f>
        <v>0</v>
      </c>
      <c r="H107" s="63"/>
      <c r="I107" s="63">
        <f t="shared" si="6"/>
        <v>0</v>
      </c>
      <c r="J107" s="65"/>
      <c r="K107" s="63"/>
      <c r="L107" s="63">
        <f t="shared" si="7"/>
        <v>0</v>
      </c>
      <c r="M107" s="63"/>
      <c r="N107" s="63">
        <f t="shared" si="8"/>
        <v>0</v>
      </c>
      <c r="O107" s="63">
        <f t="shared" si="9"/>
        <v>0</v>
      </c>
      <c r="P107" s="63">
        <f t="shared" si="10"/>
        <v>0</v>
      </c>
      <c r="Q107" s="65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</row>
    <row r="108" spans="1:133" hidden="1" x14ac:dyDescent="0.2">
      <c r="A108" s="60">
        <v>5676</v>
      </c>
      <c r="B108" s="61">
        <v>234</v>
      </c>
      <c r="C108" s="62" t="s">
        <v>237</v>
      </c>
      <c r="D108" s="63">
        <f>+'[2]9500-7209-SFY22-A'!E106</f>
        <v>0</v>
      </c>
      <c r="E108" s="63"/>
      <c r="F108" s="63">
        <f t="shared" si="11"/>
        <v>0</v>
      </c>
      <c r="G108" s="63">
        <f>+'[2]9500-7209-SFY23-A'!E106</f>
        <v>0</v>
      </c>
      <c r="H108" s="63"/>
      <c r="I108" s="63">
        <f t="shared" si="6"/>
        <v>0</v>
      </c>
      <c r="J108" s="65"/>
      <c r="K108" s="63"/>
      <c r="L108" s="63">
        <f t="shared" si="7"/>
        <v>0</v>
      </c>
      <c r="M108" s="63"/>
      <c r="N108" s="63">
        <f t="shared" si="8"/>
        <v>0</v>
      </c>
      <c r="O108" s="63">
        <f t="shared" si="9"/>
        <v>0</v>
      </c>
      <c r="P108" s="63">
        <f t="shared" si="10"/>
        <v>0</v>
      </c>
      <c r="Q108" s="65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</row>
    <row r="109" spans="1:133" hidden="1" x14ac:dyDescent="0.2">
      <c r="A109" s="60">
        <v>5676</v>
      </c>
      <c r="B109" s="61">
        <v>235</v>
      </c>
      <c r="C109" s="62" t="s">
        <v>238</v>
      </c>
      <c r="D109" s="63">
        <f>+'[2]9500-7209-SFY22-A'!E107</f>
        <v>0</v>
      </c>
      <c r="E109" s="63"/>
      <c r="F109" s="63">
        <f t="shared" si="11"/>
        <v>0</v>
      </c>
      <c r="G109" s="63">
        <f>+'[2]9500-7209-SFY23-A'!E107</f>
        <v>0</v>
      </c>
      <c r="H109" s="63"/>
      <c r="I109" s="63">
        <f t="shared" si="6"/>
        <v>0</v>
      </c>
      <c r="J109" s="65"/>
      <c r="K109" s="63"/>
      <c r="L109" s="63">
        <f t="shared" si="7"/>
        <v>0</v>
      </c>
      <c r="M109" s="63"/>
      <c r="N109" s="63">
        <f t="shared" si="8"/>
        <v>0</v>
      </c>
      <c r="O109" s="63">
        <f t="shared" si="9"/>
        <v>0</v>
      </c>
      <c r="P109" s="63">
        <f t="shared" si="10"/>
        <v>0</v>
      </c>
      <c r="Q109" s="65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</row>
    <row r="110" spans="1:133" hidden="1" x14ac:dyDescent="0.2">
      <c r="A110" s="60">
        <v>5676</v>
      </c>
      <c r="B110" s="61">
        <v>236</v>
      </c>
      <c r="C110" s="62" t="s">
        <v>239</v>
      </c>
      <c r="D110" s="63">
        <f>+'[2]9500-7209-SFY22-A'!E108</f>
        <v>0</v>
      </c>
      <c r="E110" s="63"/>
      <c r="F110" s="63">
        <f t="shared" si="11"/>
        <v>0</v>
      </c>
      <c r="G110" s="63">
        <f>+'[2]9500-7209-SFY23-A'!E108</f>
        <v>0</v>
      </c>
      <c r="H110" s="63"/>
      <c r="I110" s="63">
        <f t="shared" si="6"/>
        <v>0</v>
      </c>
      <c r="J110" s="65"/>
      <c r="K110" s="63"/>
      <c r="L110" s="63">
        <f t="shared" si="7"/>
        <v>0</v>
      </c>
      <c r="M110" s="63"/>
      <c r="N110" s="63">
        <f t="shared" si="8"/>
        <v>0</v>
      </c>
      <c r="O110" s="63">
        <f t="shared" si="9"/>
        <v>0</v>
      </c>
      <c r="P110" s="63">
        <f t="shared" si="10"/>
        <v>0</v>
      </c>
      <c r="Q110" s="65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</row>
    <row r="111" spans="1:133" hidden="1" x14ac:dyDescent="0.2">
      <c r="A111" s="60">
        <v>5676</v>
      </c>
      <c r="B111" s="61">
        <v>237</v>
      </c>
      <c r="C111" s="62" t="s">
        <v>240</v>
      </c>
      <c r="D111" s="63">
        <f>+'[2]9500-7209-SFY22-A'!E109</f>
        <v>0</v>
      </c>
      <c r="E111" s="63"/>
      <c r="F111" s="63">
        <f t="shared" si="11"/>
        <v>0</v>
      </c>
      <c r="G111" s="63">
        <f>+'[2]9500-7209-SFY23-A'!E109</f>
        <v>0</v>
      </c>
      <c r="H111" s="63"/>
      <c r="I111" s="63">
        <f t="shared" si="6"/>
        <v>0</v>
      </c>
      <c r="J111" s="65"/>
      <c r="K111" s="63"/>
      <c r="L111" s="63">
        <f t="shared" si="7"/>
        <v>0</v>
      </c>
      <c r="M111" s="63"/>
      <c r="N111" s="63">
        <f t="shared" si="8"/>
        <v>0</v>
      </c>
      <c r="O111" s="63">
        <f t="shared" si="9"/>
        <v>0</v>
      </c>
      <c r="P111" s="63">
        <f t="shared" si="10"/>
        <v>0</v>
      </c>
      <c r="Q111" s="65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</row>
    <row r="112" spans="1:133" hidden="1" x14ac:dyDescent="0.2">
      <c r="A112" s="60">
        <v>5676</v>
      </c>
      <c r="B112" s="61">
        <v>238</v>
      </c>
      <c r="C112" s="62" t="s">
        <v>241</v>
      </c>
      <c r="D112" s="63">
        <f>+'[2]9500-7209-SFY22-A'!E110</f>
        <v>0</v>
      </c>
      <c r="E112" s="63"/>
      <c r="F112" s="63">
        <f t="shared" si="11"/>
        <v>0</v>
      </c>
      <c r="G112" s="63">
        <f>+'[2]9500-7209-SFY23-A'!E110</f>
        <v>0</v>
      </c>
      <c r="H112" s="63"/>
      <c r="I112" s="63">
        <f t="shared" si="6"/>
        <v>0</v>
      </c>
      <c r="J112" s="65"/>
      <c r="K112" s="63"/>
      <c r="L112" s="63">
        <f t="shared" si="7"/>
        <v>0</v>
      </c>
      <c r="M112" s="63"/>
      <c r="N112" s="63">
        <f t="shared" si="8"/>
        <v>0</v>
      </c>
      <c r="O112" s="63">
        <f t="shared" si="9"/>
        <v>0</v>
      </c>
      <c r="P112" s="63">
        <f t="shared" si="10"/>
        <v>0</v>
      </c>
      <c r="Q112" s="65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</row>
    <row r="113" spans="1:133" hidden="1" x14ac:dyDescent="0.2">
      <c r="A113" s="60">
        <v>5676</v>
      </c>
      <c r="B113" s="61">
        <v>242</v>
      </c>
      <c r="C113" s="62" t="s">
        <v>242</v>
      </c>
      <c r="D113" s="63">
        <f>+'[2]9500-7209-SFY22-A'!E111</f>
        <v>0</v>
      </c>
      <c r="E113" s="63"/>
      <c r="F113" s="63">
        <f t="shared" si="11"/>
        <v>0</v>
      </c>
      <c r="G113" s="63">
        <f>+'[2]9500-7209-SFY23-A'!E111</f>
        <v>0</v>
      </c>
      <c r="H113" s="63"/>
      <c r="I113" s="63">
        <f t="shared" si="6"/>
        <v>0</v>
      </c>
      <c r="J113" s="65"/>
      <c r="K113" s="63"/>
      <c r="L113" s="63">
        <f t="shared" si="7"/>
        <v>0</v>
      </c>
      <c r="M113" s="63"/>
      <c r="N113" s="63">
        <f t="shared" si="8"/>
        <v>0</v>
      </c>
      <c r="O113" s="63">
        <f t="shared" si="9"/>
        <v>0</v>
      </c>
      <c r="P113" s="63">
        <f t="shared" si="10"/>
        <v>0</v>
      </c>
      <c r="Q113" s="65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</row>
    <row r="114" spans="1:133" hidden="1" x14ac:dyDescent="0.2">
      <c r="A114" s="60">
        <v>5676</v>
      </c>
      <c r="B114" s="61">
        <v>244</v>
      </c>
      <c r="C114" s="62" t="s">
        <v>243</v>
      </c>
      <c r="D114" s="63">
        <f>+'[2]9500-7209-SFY22-A'!E112</f>
        <v>0</v>
      </c>
      <c r="E114" s="63"/>
      <c r="F114" s="63">
        <f t="shared" si="11"/>
        <v>0</v>
      </c>
      <c r="G114" s="63">
        <f>+'[2]9500-7209-SFY23-A'!E112</f>
        <v>0</v>
      </c>
      <c r="H114" s="63"/>
      <c r="I114" s="63">
        <f t="shared" si="6"/>
        <v>0</v>
      </c>
      <c r="J114" s="65"/>
      <c r="K114" s="63"/>
      <c r="L114" s="63">
        <f t="shared" si="7"/>
        <v>0</v>
      </c>
      <c r="M114" s="63"/>
      <c r="N114" s="63">
        <f t="shared" si="8"/>
        <v>0</v>
      </c>
      <c r="O114" s="63">
        <f t="shared" si="9"/>
        <v>0</v>
      </c>
      <c r="P114" s="63">
        <f t="shared" si="10"/>
        <v>0</v>
      </c>
      <c r="Q114" s="65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</row>
    <row r="115" spans="1:133" hidden="1" x14ac:dyDescent="0.2">
      <c r="A115" s="60">
        <v>5676</v>
      </c>
      <c r="B115" s="61">
        <v>245</v>
      </c>
      <c r="C115" s="62" t="s">
        <v>244</v>
      </c>
      <c r="D115" s="63">
        <f>+'[2]9500-7209-SFY22-A'!E113</f>
        <v>0</v>
      </c>
      <c r="E115" s="63"/>
      <c r="F115" s="63">
        <f t="shared" si="11"/>
        <v>0</v>
      </c>
      <c r="G115" s="63">
        <f>+'[2]9500-7209-SFY23-A'!E113</f>
        <v>0</v>
      </c>
      <c r="H115" s="63"/>
      <c r="I115" s="63">
        <f t="shared" si="6"/>
        <v>0</v>
      </c>
      <c r="J115" s="65"/>
      <c r="K115" s="63"/>
      <c r="L115" s="63">
        <f t="shared" si="7"/>
        <v>0</v>
      </c>
      <c r="M115" s="63"/>
      <c r="N115" s="63">
        <f t="shared" si="8"/>
        <v>0</v>
      </c>
      <c r="O115" s="63">
        <f t="shared" si="9"/>
        <v>0</v>
      </c>
      <c r="P115" s="63">
        <f t="shared" si="10"/>
        <v>0</v>
      </c>
      <c r="Q115" s="65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</row>
    <row r="116" spans="1:133" hidden="1" x14ac:dyDescent="0.2">
      <c r="A116" s="60">
        <v>5676</v>
      </c>
      <c r="B116" s="61">
        <v>246</v>
      </c>
      <c r="C116" s="62" t="s">
        <v>245</v>
      </c>
      <c r="D116" s="63">
        <f>+'[2]9500-7209-SFY22-A'!E114</f>
        <v>0</v>
      </c>
      <c r="E116" s="63"/>
      <c r="F116" s="63">
        <f t="shared" si="11"/>
        <v>0</v>
      </c>
      <c r="G116" s="63">
        <f>+'[2]9500-7209-SFY23-A'!E114</f>
        <v>0</v>
      </c>
      <c r="H116" s="63"/>
      <c r="I116" s="63">
        <f t="shared" si="6"/>
        <v>0</v>
      </c>
      <c r="J116" s="65"/>
      <c r="K116" s="63"/>
      <c r="L116" s="63">
        <f t="shared" si="7"/>
        <v>0</v>
      </c>
      <c r="M116" s="63"/>
      <c r="N116" s="63">
        <f t="shared" si="8"/>
        <v>0</v>
      </c>
      <c r="O116" s="63">
        <f t="shared" si="9"/>
        <v>0</v>
      </c>
      <c r="P116" s="63">
        <f t="shared" si="10"/>
        <v>0</v>
      </c>
      <c r="Q116" s="65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</row>
    <row r="117" spans="1:133" hidden="1" x14ac:dyDescent="0.2">
      <c r="A117" s="60">
        <v>5676</v>
      </c>
      <c r="B117" s="61">
        <v>247</v>
      </c>
      <c r="C117" s="62" t="s">
        <v>246</v>
      </c>
      <c r="D117" s="63">
        <f>+'[2]9500-7209-SFY22-A'!E115</f>
        <v>0</v>
      </c>
      <c r="E117" s="63"/>
      <c r="F117" s="63">
        <f t="shared" si="11"/>
        <v>0</v>
      </c>
      <c r="G117" s="63">
        <f>+'[2]9500-7209-SFY23-A'!E115</f>
        <v>0</v>
      </c>
      <c r="H117" s="63"/>
      <c r="I117" s="63">
        <f t="shared" si="6"/>
        <v>0</v>
      </c>
      <c r="J117" s="65"/>
      <c r="K117" s="63"/>
      <c r="L117" s="63">
        <f t="shared" si="7"/>
        <v>0</v>
      </c>
      <c r="M117" s="63"/>
      <c r="N117" s="63">
        <f t="shared" si="8"/>
        <v>0</v>
      </c>
      <c r="O117" s="63">
        <f t="shared" si="9"/>
        <v>0</v>
      </c>
      <c r="P117" s="63">
        <f t="shared" si="10"/>
        <v>0</v>
      </c>
      <c r="Q117" s="65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</row>
    <row r="118" spans="1:133" hidden="1" x14ac:dyDescent="0.2">
      <c r="A118" s="60">
        <v>5676</v>
      </c>
      <c r="B118" s="61">
        <v>248</v>
      </c>
      <c r="C118" s="62" t="s">
        <v>247</v>
      </c>
      <c r="D118" s="63">
        <f>+'[2]9500-7209-SFY22-A'!E116</f>
        <v>0</v>
      </c>
      <c r="E118" s="63"/>
      <c r="F118" s="63">
        <f t="shared" si="11"/>
        <v>0</v>
      </c>
      <c r="G118" s="63">
        <f>+'[2]9500-7209-SFY23-A'!E116</f>
        <v>0</v>
      </c>
      <c r="H118" s="63"/>
      <c r="I118" s="63">
        <f t="shared" si="6"/>
        <v>0</v>
      </c>
      <c r="J118" s="65"/>
      <c r="K118" s="63"/>
      <c r="L118" s="63">
        <f t="shared" si="7"/>
        <v>0</v>
      </c>
      <c r="M118" s="63"/>
      <c r="N118" s="63">
        <f t="shared" si="8"/>
        <v>0</v>
      </c>
      <c r="O118" s="63">
        <f t="shared" si="9"/>
        <v>0</v>
      </c>
      <c r="P118" s="63">
        <f t="shared" si="10"/>
        <v>0</v>
      </c>
      <c r="Q118" s="65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</row>
    <row r="119" spans="1:133" hidden="1" x14ac:dyDescent="0.2">
      <c r="A119" s="60">
        <v>5676</v>
      </c>
      <c r="B119" s="61">
        <v>249</v>
      </c>
      <c r="C119" s="62" t="s">
        <v>248</v>
      </c>
      <c r="D119" s="63">
        <f>+'[2]9500-7209-SFY22-A'!E117</f>
        <v>0</v>
      </c>
      <c r="E119" s="63"/>
      <c r="F119" s="63">
        <f t="shared" si="11"/>
        <v>0</v>
      </c>
      <c r="G119" s="63">
        <f>+'[2]9500-7209-SFY23-A'!E117</f>
        <v>0</v>
      </c>
      <c r="H119" s="63"/>
      <c r="I119" s="63">
        <f t="shared" si="6"/>
        <v>0</v>
      </c>
      <c r="J119" s="65"/>
      <c r="K119" s="63"/>
      <c r="L119" s="63">
        <f t="shared" si="7"/>
        <v>0</v>
      </c>
      <c r="M119" s="63"/>
      <c r="N119" s="63">
        <f t="shared" si="8"/>
        <v>0</v>
      </c>
      <c r="O119" s="63">
        <f t="shared" si="9"/>
        <v>0</v>
      </c>
      <c r="P119" s="63">
        <f t="shared" si="10"/>
        <v>0</v>
      </c>
      <c r="Q119" s="65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</row>
    <row r="120" spans="1:133" hidden="1" x14ac:dyDescent="0.2">
      <c r="A120" s="60">
        <v>5676</v>
      </c>
      <c r="B120" s="61">
        <v>250</v>
      </c>
      <c r="C120" s="62" t="s">
        <v>249</v>
      </c>
      <c r="D120" s="63">
        <f>+'[2]9500-7209-SFY22-A'!E118</f>
        <v>0</v>
      </c>
      <c r="E120" s="63"/>
      <c r="F120" s="63">
        <f t="shared" si="11"/>
        <v>0</v>
      </c>
      <c r="G120" s="63">
        <f>+'[2]9500-7209-SFY23-A'!E118</f>
        <v>0</v>
      </c>
      <c r="H120" s="63"/>
      <c r="I120" s="63">
        <f t="shared" si="6"/>
        <v>0</v>
      </c>
      <c r="J120" s="65"/>
      <c r="K120" s="63"/>
      <c r="L120" s="63">
        <f t="shared" si="7"/>
        <v>0</v>
      </c>
      <c r="M120" s="63"/>
      <c r="N120" s="63">
        <f t="shared" si="8"/>
        <v>0</v>
      </c>
      <c r="O120" s="63">
        <f t="shared" si="9"/>
        <v>0</v>
      </c>
      <c r="P120" s="63">
        <f t="shared" si="10"/>
        <v>0</v>
      </c>
      <c r="Q120" s="65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</row>
    <row r="121" spans="1:133" hidden="1" x14ac:dyDescent="0.2">
      <c r="A121" s="60">
        <v>5676</v>
      </c>
      <c r="B121" s="61">
        <v>252</v>
      </c>
      <c r="C121" s="62" t="s">
        <v>250</v>
      </c>
      <c r="D121" s="63">
        <f>+'[2]9500-7209-SFY22-A'!E119</f>
        <v>0</v>
      </c>
      <c r="E121" s="63"/>
      <c r="F121" s="63">
        <f t="shared" si="11"/>
        <v>0</v>
      </c>
      <c r="G121" s="63">
        <f>+'[2]9500-7209-SFY23-A'!E119</f>
        <v>0</v>
      </c>
      <c r="H121" s="63"/>
      <c r="I121" s="63">
        <f t="shared" si="6"/>
        <v>0</v>
      </c>
      <c r="J121" s="65"/>
      <c r="K121" s="63"/>
      <c r="L121" s="63">
        <f t="shared" si="7"/>
        <v>0</v>
      </c>
      <c r="M121" s="63"/>
      <c r="N121" s="63">
        <f t="shared" si="8"/>
        <v>0</v>
      </c>
      <c r="O121" s="63">
        <f t="shared" si="9"/>
        <v>0</v>
      </c>
      <c r="P121" s="63">
        <f t="shared" si="10"/>
        <v>0</v>
      </c>
      <c r="Q121" s="65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</row>
    <row r="122" spans="1:133" hidden="1" x14ac:dyDescent="0.2">
      <c r="A122" s="60">
        <v>5676</v>
      </c>
      <c r="B122" s="61">
        <v>254</v>
      </c>
      <c r="C122" s="62" t="s">
        <v>251</v>
      </c>
      <c r="D122" s="63">
        <f>+'[2]9500-7209-SFY22-A'!E120</f>
        <v>0</v>
      </c>
      <c r="E122" s="63"/>
      <c r="F122" s="63">
        <f t="shared" si="11"/>
        <v>0</v>
      </c>
      <c r="G122" s="63">
        <f>+'[2]9500-7209-SFY23-A'!E120</f>
        <v>0</v>
      </c>
      <c r="H122" s="63"/>
      <c r="I122" s="63">
        <f t="shared" si="6"/>
        <v>0</v>
      </c>
      <c r="J122" s="65"/>
      <c r="K122" s="63"/>
      <c r="L122" s="63">
        <f t="shared" si="7"/>
        <v>0</v>
      </c>
      <c r="M122" s="63"/>
      <c r="N122" s="63">
        <f t="shared" si="8"/>
        <v>0</v>
      </c>
      <c r="O122" s="63">
        <f t="shared" si="9"/>
        <v>0</v>
      </c>
      <c r="P122" s="63">
        <f t="shared" si="10"/>
        <v>0</v>
      </c>
      <c r="Q122" s="65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</row>
    <row r="123" spans="1:133" hidden="1" x14ac:dyDescent="0.2">
      <c r="A123" s="60">
        <v>5676</v>
      </c>
      <c r="B123" s="61">
        <v>255</v>
      </c>
      <c r="C123" s="62" t="s">
        <v>252</v>
      </c>
      <c r="D123" s="63">
        <f>+'[2]9500-7209-SFY22-A'!E121</f>
        <v>0</v>
      </c>
      <c r="E123" s="63"/>
      <c r="F123" s="63">
        <f t="shared" si="11"/>
        <v>0</v>
      </c>
      <c r="G123" s="63">
        <f>+'[2]9500-7209-SFY23-A'!E121</f>
        <v>0</v>
      </c>
      <c r="H123" s="63"/>
      <c r="I123" s="63">
        <f t="shared" si="6"/>
        <v>0</v>
      </c>
      <c r="J123" s="65"/>
      <c r="K123" s="63"/>
      <c r="L123" s="63">
        <f t="shared" si="7"/>
        <v>0</v>
      </c>
      <c r="M123" s="63"/>
      <c r="N123" s="63">
        <f t="shared" si="8"/>
        <v>0</v>
      </c>
      <c r="O123" s="63">
        <f t="shared" si="9"/>
        <v>0</v>
      </c>
      <c r="P123" s="63">
        <f t="shared" si="10"/>
        <v>0</v>
      </c>
      <c r="Q123" s="65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</row>
    <row r="124" spans="1:133" hidden="1" x14ac:dyDescent="0.2">
      <c r="A124" s="60">
        <v>5676</v>
      </c>
      <c r="B124" s="61">
        <v>285</v>
      </c>
      <c r="C124" s="62" t="s">
        <v>253</v>
      </c>
      <c r="D124" s="63">
        <f>+'[2]9500-7209-SFY22-A'!E122</f>
        <v>0</v>
      </c>
      <c r="E124" s="63"/>
      <c r="F124" s="63">
        <f t="shared" si="11"/>
        <v>0</v>
      </c>
      <c r="G124" s="63">
        <f>+'[2]9500-7209-SFY23-A'!E122</f>
        <v>0</v>
      </c>
      <c r="H124" s="63"/>
      <c r="I124" s="63">
        <f t="shared" si="6"/>
        <v>0</v>
      </c>
      <c r="J124" s="65"/>
      <c r="K124" s="63"/>
      <c r="L124" s="63">
        <f t="shared" si="7"/>
        <v>0</v>
      </c>
      <c r="M124" s="63"/>
      <c r="N124" s="63">
        <f t="shared" si="8"/>
        <v>0</v>
      </c>
      <c r="O124" s="63">
        <f t="shared" si="9"/>
        <v>0</v>
      </c>
      <c r="P124" s="63">
        <f t="shared" si="10"/>
        <v>0</v>
      </c>
      <c r="Q124" s="65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</row>
    <row r="125" spans="1:133" hidden="1" x14ac:dyDescent="0.2">
      <c r="A125" s="60">
        <v>5676</v>
      </c>
      <c r="B125" s="61">
        <v>286</v>
      </c>
      <c r="C125" s="62" t="s">
        <v>254</v>
      </c>
      <c r="D125" s="63">
        <f>+'[2]9500-7209-SFY22-A'!E123</f>
        <v>0</v>
      </c>
      <c r="E125" s="63"/>
      <c r="F125" s="63">
        <f t="shared" si="11"/>
        <v>0</v>
      </c>
      <c r="G125" s="63">
        <f>+'[2]9500-7209-SFY23-A'!E123</f>
        <v>0</v>
      </c>
      <c r="H125" s="63"/>
      <c r="I125" s="63">
        <f t="shared" si="6"/>
        <v>0</v>
      </c>
      <c r="J125" s="65"/>
      <c r="K125" s="63"/>
      <c r="L125" s="63">
        <f t="shared" si="7"/>
        <v>0</v>
      </c>
      <c r="M125" s="63"/>
      <c r="N125" s="63">
        <f t="shared" si="8"/>
        <v>0</v>
      </c>
      <c r="O125" s="63">
        <f t="shared" si="9"/>
        <v>0</v>
      </c>
      <c r="P125" s="63">
        <f t="shared" si="10"/>
        <v>0</v>
      </c>
      <c r="Q125" s="65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</row>
    <row r="126" spans="1:133" hidden="1" x14ac:dyDescent="0.2">
      <c r="A126" s="60">
        <v>5676</v>
      </c>
      <c r="B126" s="61">
        <v>287</v>
      </c>
      <c r="C126" s="62" t="s">
        <v>255</v>
      </c>
      <c r="D126" s="63">
        <f>+'[2]9500-7209-SFY22-A'!E124</f>
        <v>0</v>
      </c>
      <c r="E126" s="63"/>
      <c r="F126" s="63">
        <f t="shared" si="11"/>
        <v>0</v>
      </c>
      <c r="G126" s="63">
        <f>+'[2]9500-7209-SFY23-A'!E124</f>
        <v>0</v>
      </c>
      <c r="H126" s="63"/>
      <c r="I126" s="63">
        <f t="shared" si="6"/>
        <v>0</v>
      </c>
      <c r="J126" s="65"/>
      <c r="K126" s="63"/>
      <c r="L126" s="63">
        <f t="shared" si="7"/>
        <v>0</v>
      </c>
      <c r="M126" s="63"/>
      <c r="N126" s="63">
        <f t="shared" si="8"/>
        <v>0</v>
      </c>
      <c r="O126" s="63">
        <f t="shared" si="9"/>
        <v>0</v>
      </c>
      <c r="P126" s="63">
        <f t="shared" si="10"/>
        <v>0</v>
      </c>
      <c r="Q126" s="65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</row>
    <row r="127" spans="1:133" hidden="1" x14ac:dyDescent="0.2">
      <c r="A127" s="60">
        <v>5676</v>
      </c>
      <c r="B127" s="61">
        <v>288</v>
      </c>
      <c r="C127" s="62" t="s">
        <v>256</v>
      </c>
      <c r="D127" s="63">
        <f>+'[2]9500-7209-SFY22-A'!E125</f>
        <v>0</v>
      </c>
      <c r="E127" s="63"/>
      <c r="F127" s="63">
        <f t="shared" si="11"/>
        <v>0</v>
      </c>
      <c r="G127" s="63">
        <f>+'[2]9500-7209-SFY23-A'!E125</f>
        <v>0</v>
      </c>
      <c r="H127" s="63"/>
      <c r="I127" s="63">
        <f t="shared" si="6"/>
        <v>0</v>
      </c>
      <c r="J127" s="65"/>
      <c r="K127" s="63"/>
      <c r="L127" s="63">
        <f t="shared" si="7"/>
        <v>0</v>
      </c>
      <c r="M127" s="63"/>
      <c r="N127" s="63">
        <f t="shared" si="8"/>
        <v>0</v>
      </c>
      <c r="O127" s="63">
        <f t="shared" si="9"/>
        <v>0</v>
      </c>
      <c r="P127" s="63">
        <f t="shared" si="10"/>
        <v>0</v>
      </c>
      <c r="Q127" s="65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</row>
    <row r="128" spans="1:133" hidden="1" x14ac:dyDescent="0.2">
      <c r="A128" s="60">
        <v>5676</v>
      </c>
      <c r="B128" s="61">
        <v>289</v>
      </c>
      <c r="C128" s="62" t="s">
        <v>257</v>
      </c>
      <c r="D128" s="63">
        <f>+'[2]9500-7209-SFY22-A'!E126</f>
        <v>0</v>
      </c>
      <c r="E128" s="63"/>
      <c r="F128" s="63">
        <f t="shared" si="11"/>
        <v>0</v>
      </c>
      <c r="G128" s="63">
        <f>+'[2]9500-7209-SFY23-A'!E126</f>
        <v>0</v>
      </c>
      <c r="H128" s="63"/>
      <c r="I128" s="63">
        <f t="shared" si="6"/>
        <v>0</v>
      </c>
      <c r="J128" s="65"/>
      <c r="K128" s="63"/>
      <c r="L128" s="63">
        <f t="shared" si="7"/>
        <v>0</v>
      </c>
      <c r="M128" s="63"/>
      <c r="N128" s="63">
        <f t="shared" si="8"/>
        <v>0</v>
      </c>
      <c r="O128" s="63">
        <f t="shared" si="9"/>
        <v>0</v>
      </c>
      <c r="P128" s="63">
        <f t="shared" si="10"/>
        <v>0</v>
      </c>
      <c r="Q128" s="65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</row>
    <row r="129" spans="1:133" hidden="1" x14ac:dyDescent="0.2">
      <c r="A129" s="60">
        <v>5676</v>
      </c>
      <c r="B129" s="61">
        <v>290</v>
      </c>
      <c r="C129" s="62" t="s">
        <v>258</v>
      </c>
      <c r="D129" s="63">
        <f>+'[2]9500-7209-SFY22-A'!E127</f>
        <v>0</v>
      </c>
      <c r="E129" s="63"/>
      <c r="F129" s="63">
        <f t="shared" si="11"/>
        <v>0</v>
      </c>
      <c r="G129" s="63">
        <f>+'[2]9500-7209-SFY23-A'!E127</f>
        <v>0</v>
      </c>
      <c r="H129" s="63"/>
      <c r="I129" s="63">
        <f t="shared" si="6"/>
        <v>0</v>
      </c>
      <c r="J129" s="65"/>
      <c r="K129" s="63"/>
      <c r="L129" s="63">
        <f t="shared" si="7"/>
        <v>0</v>
      </c>
      <c r="M129" s="63"/>
      <c r="N129" s="63">
        <f t="shared" si="8"/>
        <v>0</v>
      </c>
      <c r="O129" s="63">
        <f t="shared" si="9"/>
        <v>0</v>
      </c>
      <c r="P129" s="63">
        <f t="shared" si="10"/>
        <v>0</v>
      </c>
      <c r="Q129" s="65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</row>
    <row r="130" spans="1:133" hidden="1" x14ac:dyDescent="0.2">
      <c r="A130" s="60">
        <v>5676</v>
      </c>
      <c r="B130" s="61">
        <v>291</v>
      </c>
      <c r="C130" s="62" t="s">
        <v>259</v>
      </c>
      <c r="D130" s="63">
        <f>+'[2]9500-7209-SFY22-A'!E128</f>
        <v>0</v>
      </c>
      <c r="E130" s="63"/>
      <c r="F130" s="63">
        <f t="shared" si="11"/>
        <v>0</v>
      </c>
      <c r="G130" s="63">
        <f>+'[2]9500-7209-SFY23-A'!E128</f>
        <v>0</v>
      </c>
      <c r="H130" s="63"/>
      <c r="I130" s="63">
        <f t="shared" si="6"/>
        <v>0</v>
      </c>
      <c r="J130" s="65"/>
      <c r="K130" s="63"/>
      <c r="L130" s="63">
        <f t="shared" si="7"/>
        <v>0</v>
      </c>
      <c r="M130" s="63"/>
      <c r="N130" s="63">
        <f t="shared" si="8"/>
        <v>0</v>
      </c>
      <c r="O130" s="63">
        <f t="shared" si="9"/>
        <v>0</v>
      </c>
      <c r="P130" s="63">
        <f t="shared" si="10"/>
        <v>0</v>
      </c>
      <c r="Q130" s="65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</row>
    <row r="131" spans="1:133" hidden="1" x14ac:dyDescent="0.2">
      <c r="A131" s="60">
        <v>5676</v>
      </c>
      <c r="B131" s="61">
        <v>292</v>
      </c>
      <c r="C131" s="62" t="s">
        <v>260</v>
      </c>
      <c r="D131" s="63">
        <f>+'[2]9500-7209-SFY22-A'!E129</f>
        <v>0</v>
      </c>
      <c r="E131" s="63"/>
      <c r="F131" s="63">
        <f t="shared" si="11"/>
        <v>0</v>
      </c>
      <c r="G131" s="63">
        <f>+'[2]9500-7209-SFY23-A'!E129</f>
        <v>0</v>
      </c>
      <c r="H131" s="63"/>
      <c r="I131" s="63">
        <f t="shared" si="6"/>
        <v>0</v>
      </c>
      <c r="J131" s="65"/>
      <c r="K131" s="63"/>
      <c r="L131" s="63">
        <f t="shared" si="7"/>
        <v>0</v>
      </c>
      <c r="M131" s="63"/>
      <c r="N131" s="63">
        <f t="shared" si="8"/>
        <v>0</v>
      </c>
      <c r="O131" s="63">
        <f t="shared" si="9"/>
        <v>0</v>
      </c>
      <c r="P131" s="63">
        <f t="shared" si="10"/>
        <v>0</v>
      </c>
      <c r="Q131" s="65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</row>
    <row r="132" spans="1:133" hidden="1" x14ac:dyDescent="0.2">
      <c r="A132" s="60">
        <v>5676</v>
      </c>
      <c r="B132" s="61">
        <v>293</v>
      </c>
      <c r="C132" s="62" t="s">
        <v>261</v>
      </c>
      <c r="D132" s="63">
        <f>+'[2]9500-7209-SFY22-A'!E130</f>
        <v>0</v>
      </c>
      <c r="E132" s="63"/>
      <c r="F132" s="63">
        <f t="shared" si="11"/>
        <v>0</v>
      </c>
      <c r="G132" s="63">
        <f>+'[2]9500-7209-SFY23-A'!E130</f>
        <v>0</v>
      </c>
      <c r="H132" s="63"/>
      <c r="I132" s="63">
        <f t="shared" si="6"/>
        <v>0</v>
      </c>
      <c r="J132" s="65"/>
      <c r="K132" s="63"/>
      <c r="L132" s="63">
        <f t="shared" si="7"/>
        <v>0</v>
      </c>
      <c r="M132" s="63"/>
      <c r="N132" s="63">
        <f t="shared" si="8"/>
        <v>0</v>
      </c>
      <c r="O132" s="63">
        <f t="shared" si="9"/>
        <v>0</v>
      </c>
      <c r="P132" s="63">
        <f t="shared" si="10"/>
        <v>0</v>
      </c>
      <c r="Q132" s="65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</row>
    <row r="133" spans="1:133" hidden="1" x14ac:dyDescent="0.2">
      <c r="A133" s="60">
        <v>5676</v>
      </c>
      <c r="B133" s="61">
        <v>294</v>
      </c>
      <c r="C133" s="62" t="s">
        <v>262</v>
      </c>
      <c r="D133" s="63">
        <f>+'[2]9500-7209-SFY22-A'!E131</f>
        <v>0</v>
      </c>
      <c r="E133" s="63"/>
      <c r="F133" s="63">
        <f t="shared" si="11"/>
        <v>0</v>
      </c>
      <c r="G133" s="63">
        <f>+'[2]9500-7209-SFY23-A'!E131</f>
        <v>0</v>
      </c>
      <c r="H133" s="63"/>
      <c r="I133" s="63">
        <f t="shared" si="6"/>
        <v>0</v>
      </c>
      <c r="J133" s="65"/>
      <c r="K133" s="63"/>
      <c r="L133" s="63">
        <f t="shared" si="7"/>
        <v>0</v>
      </c>
      <c r="M133" s="63"/>
      <c r="N133" s="63">
        <f t="shared" si="8"/>
        <v>0</v>
      </c>
      <c r="O133" s="63">
        <f t="shared" si="9"/>
        <v>0</v>
      </c>
      <c r="P133" s="63">
        <f t="shared" si="10"/>
        <v>0</v>
      </c>
      <c r="Q133" s="65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</row>
    <row r="134" spans="1:133" hidden="1" x14ac:dyDescent="0.2">
      <c r="A134" s="60">
        <v>5676</v>
      </c>
      <c r="B134" s="61">
        <v>300</v>
      </c>
      <c r="C134" s="62" t="s">
        <v>263</v>
      </c>
      <c r="D134" s="63">
        <f>+'[2]9500-7209-SFY22-A'!E132</f>
        <v>0</v>
      </c>
      <c r="E134" s="63"/>
      <c r="F134" s="63">
        <f t="shared" si="11"/>
        <v>0</v>
      </c>
      <c r="G134" s="63">
        <f>+'[2]9500-7209-SFY23-A'!E132</f>
        <v>0</v>
      </c>
      <c r="H134" s="63"/>
      <c r="I134" s="63">
        <f t="shared" si="6"/>
        <v>0</v>
      </c>
      <c r="J134" s="65"/>
      <c r="K134" s="63"/>
      <c r="L134" s="63">
        <f t="shared" si="7"/>
        <v>0</v>
      </c>
      <c r="M134" s="63"/>
      <c r="N134" s="63">
        <f t="shared" si="8"/>
        <v>0</v>
      </c>
      <c r="O134" s="63">
        <f t="shared" si="9"/>
        <v>0</v>
      </c>
      <c r="P134" s="63">
        <f t="shared" si="10"/>
        <v>0</v>
      </c>
      <c r="Q134" s="65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</row>
    <row r="135" spans="1:133" hidden="1" x14ac:dyDescent="0.2">
      <c r="A135" s="60">
        <v>5676</v>
      </c>
      <c r="B135" s="61">
        <v>301</v>
      </c>
      <c r="C135" s="62" t="s">
        <v>264</v>
      </c>
      <c r="D135" s="63">
        <f>+'[2]9500-7209-SFY22-A'!E133</f>
        <v>0</v>
      </c>
      <c r="E135" s="63"/>
      <c r="F135" s="63">
        <f t="shared" si="11"/>
        <v>0</v>
      </c>
      <c r="G135" s="63">
        <f>+'[2]9500-7209-SFY23-A'!E133</f>
        <v>0</v>
      </c>
      <c r="H135" s="63"/>
      <c r="I135" s="63">
        <f t="shared" si="6"/>
        <v>0</v>
      </c>
      <c r="J135" s="65"/>
      <c r="K135" s="63"/>
      <c r="L135" s="63">
        <f t="shared" si="7"/>
        <v>0</v>
      </c>
      <c r="M135" s="63"/>
      <c r="N135" s="63">
        <f t="shared" si="8"/>
        <v>0</v>
      </c>
      <c r="O135" s="63">
        <f t="shared" si="9"/>
        <v>0</v>
      </c>
      <c r="P135" s="63">
        <f t="shared" si="10"/>
        <v>0</v>
      </c>
      <c r="Q135" s="65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</row>
    <row r="136" spans="1:133" hidden="1" x14ac:dyDescent="0.2">
      <c r="A136" s="60">
        <v>5676</v>
      </c>
      <c r="B136" s="61">
        <v>302</v>
      </c>
      <c r="C136" s="62" t="s">
        <v>265</v>
      </c>
      <c r="D136" s="63">
        <f>+'[2]9500-7209-SFY22-A'!E134</f>
        <v>0</v>
      </c>
      <c r="E136" s="63"/>
      <c r="F136" s="63">
        <f t="shared" si="11"/>
        <v>0</v>
      </c>
      <c r="G136" s="63">
        <f>+'[2]9500-7209-SFY23-A'!E134</f>
        <v>0</v>
      </c>
      <c r="H136" s="63"/>
      <c r="I136" s="63">
        <f t="shared" si="6"/>
        <v>0</v>
      </c>
      <c r="J136" s="65"/>
      <c r="K136" s="63"/>
      <c r="L136" s="63">
        <f t="shared" ref="L136:L199" si="12">E136*100%</f>
        <v>0</v>
      </c>
      <c r="M136" s="63"/>
      <c r="N136" s="63">
        <f t="shared" si="8"/>
        <v>0</v>
      </c>
      <c r="O136" s="63">
        <f t="shared" ref="O136:O199" si="13">H136*100%</f>
        <v>0</v>
      </c>
      <c r="P136" s="63">
        <f t="shared" si="10"/>
        <v>0</v>
      </c>
      <c r="Q136" s="65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</row>
    <row r="137" spans="1:133" hidden="1" x14ac:dyDescent="0.2">
      <c r="A137" s="60">
        <v>5676</v>
      </c>
      <c r="B137" s="61">
        <v>303</v>
      </c>
      <c r="C137" s="62" t="s">
        <v>266</v>
      </c>
      <c r="D137" s="63">
        <f>+'[2]9500-7209-SFY22-A'!E135</f>
        <v>0</v>
      </c>
      <c r="E137" s="63"/>
      <c r="F137" s="63">
        <f t="shared" si="11"/>
        <v>0</v>
      </c>
      <c r="G137" s="63">
        <f>+'[2]9500-7209-SFY23-A'!E135</f>
        <v>0</v>
      </c>
      <c r="H137" s="63"/>
      <c r="I137" s="63">
        <f t="shared" ref="I137:I200" si="14">+G137+H137</f>
        <v>0</v>
      </c>
      <c r="J137" s="65"/>
      <c r="K137" s="63"/>
      <c r="L137" s="63">
        <f t="shared" si="12"/>
        <v>0</v>
      </c>
      <c r="M137" s="63"/>
      <c r="N137" s="63">
        <f t="shared" ref="N137:N200" si="15">+L137+M137</f>
        <v>0</v>
      </c>
      <c r="O137" s="63">
        <f t="shared" si="13"/>
        <v>0</v>
      </c>
      <c r="P137" s="63">
        <f t="shared" ref="P137:P200" si="16">+N137+O137</f>
        <v>0</v>
      </c>
      <c r="Q137" s="65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</row>
    <row r="138" spans="1:133" hidden="1" x14ac:dyDescent="0.2">
      <c r="A138" s="60">
        <v>5676</v>
      </c>
      <c r="B138" s="61">
        <v>304</v>
      </c>
      <c r="C138" s="62" t="s">
        <v>267</v>
      </c>
      <c r="D138" s="63">
        <f>+'[2]9500-7209-SFY22-A'!E136</f>
        <v>0</v>
      </c>
      <c r="E138" s="63"/>
      <c r="F138" s="63">
        <f t="shared" ref="F138:F201" si="17">+D138+E138</f>
        <v>0</v>
      </c>
      <c r="G138" s="63">
        <f>+'[2]9500-7209-SFY23-A'!E136</f>
        <v>0</v>
      </c>
      <c r="H138" s="63"/>
      <c r="I138" s="63">
        <f t="shared" si="14"/>
        <v>0</v>
      </c>
      <c r="J138" s="65"/>
      <c r="K138" s="63"/>
      <c r="L138" s="63">
        <f t="shared" si="12"/>
        <v>0</v>
      </c>
      <c r="M138" s="63"/>
      <c r="N138" s="63">
        <f t="shared" si="15"/>
        <v>0</v>
      </c>
      <c r="O138" s="63">
        <f t="shared" si="13"/>
        <v>0</v>
      </c>
      <c r="P138" s="63">
        <f t="shared" si="16"/>
        <v>0</v>
      </c>
      <c r="Q138" s="65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</row>
    <row r="139" spans="1:133" hidden="1" x14ac:dyDescent="0.2">
      <c r="A139" s="60">
        <v>5676</v>
      </c>
      <c r="B139" s="61">
        <v>305</v>
      </c>
      <c r="C139" s="62" t="s">
        <v>268</v>
      </c>
      <c r="D139" s="63">
        <f>+'[2]9500-7209-SFY22-A'!E137</f>
        <v>0</v>
      </c>
      <c r="E139" s="63"/>
      <c r="F139" s="63">
        <f t="shared" si="17"/>
        <v>0</v>
      </c>
      <c r="G139" s="63">
        <f>+'[2]9500-7209-SFY23-A'!E137</f>
        <v>0</v>
      </c>
      <c r="H139" s="63"/>
      <c r="I139" s="63">
        <f t="shared" si="14"/>
        <v>0</v>
      </c>
      <c r="J139" s="65"/>
      <c r="K139" s="63"/>
      <c r="L139" s="63">
        <f t="shared" si="12"/>
        <v>0</v>
      </c>
      <c r="M139" s="63"/>
      <c r="N139" s="63">
        <f t="shared" si="15"/>
        <v>0</v>
      </c>
      <c r="O139" s="63">
        <f t="shared" si="13"/>
        <v>0</v>
      </c>
      <c r="P139" s="63">
        <f t="shared" si="16"/>
        <v>0</v>
      </c>
      <c r="Q139" s="65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</row>
    <row r="140" spans="1:133" hidden="1" x14ac:dyDescent="0.2">
      <c r="A140" s="60">
        <v>5676</v>
      </c>
      <c r="B140" s="61">
        <v>307</v>
      </c>
      <c r="C140" s="62" t="s">
        <v>269</v>
      </c>
      <c r="D140" s="63">
        <f>+'[2]9500-7209-SFY22-A'!E138</f>
        <v>0</v>
      </c>
      <c r="E140" s="63"/>
      <c r="F140" s="63">
        <f t="shared" si="17"/>
        <v>0</v>
      </c>
      <c r="G140" s="63">
        <f>+'[2]9500-7209-SFY23-A'!E138</f>
        <v>0</v>
      </c>
      <c r="H140" s="63"/>
      <c r="I140" s="63">
        <f t="shared" si="14"/>
        <v>0</v>
      </c>
      <c r="J140" s="65"/>
      <c r="K140" s="63"/>
      <c r="L140" s="63">
        <f t="shared" si="12"/>
        <v>0</v>
      </c>
      <c r="M140" s="63"/>
      <c r="N140" s="63">
        <f t="shared" si="15"/>
        <v>0</v>
      </c>
      <c r="O140" s="63">
        <f t="shared" si="13"/>
        <v>0</v>
      </c>
      <c r="P140" s="63">
        <f t="shared" si="16"/>
        <v>0</v>
      </c>
      <c r="Q140" s="65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</row>
    <row r="141" spans="1:133" hidden="1" x14ac:dyDescent="0.2">
      <c r="A141" s="60">
        <v>5676</v>
      </c>
      <c r="B141" s="61">
        <v>308</v>
      </c>
      <c r="C141" s="62" t="s">
        <v>270</v>
      </c>
      <c r="D141" s="63">
        <f>+'[2]9500-7209-SFY22-A'!E139</f>
        <v>0</v>
      </c>
      <c r="E141" s="63"/>
      <c r="F141" s="63">
        <f t="shared" si="17"/>
        <v>0</v>
      </c>
      <c r="G141" s="63">
        <f>+'[2]9500-7209-SFY23-A'!E139</f>
        <v>0</v>
      </c>
      <c r="H141" s="63"/>
      <c r="I141" s="63">
        <f t="shared" si="14"/>
        <v>0</v>
      </c>
      <c r="J141" s="65"/>
      <c r="K141" s="63"/>
      <c r="L141" s="63">
        <f t="shared" si="12"/>
        <v>0</v>
      </c>
      <c r="M141" s="63"/>
      <c r="N141" s="63">
        <f t="shared" si="15"/>
        <v>0</v>
      </c>
      <c r="O141" s="63">
        <f t="shared" si="13"/>
        <v>0</v>
      </c>
      <c r="P141" s="63">
        <f t="shared" si="16"/>
        <v>0</v>
      </c>
      <c r="Q141" s="65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</row>
    <row r="142" spans="1:133" hidden="1" x14ac:dyDescent="0.2">
      <c r="A142" s="60">
        <v>5676</v>
      </c>
      <c r="B142" s="61">
        <v>400</v>
      </c>
      <c r="C142" s="62" t="s">
        <v>271</v>
      </c>
      <c r="D142" s="63">
        <f>+'[2]9500-7209-SFY22-A'!E140</f>
        <v>0</v>
      </c>
      <c r="E142" s="63"/>
      <c r="F142" s="63">
        <f t="shared" si="17"/>
        <v>0</v>
      </c>
      <c r="G142" s="63">
        <f>+'[2]9500-7209-SFY23-A'!E140</f>
        <v>0</v>
      </c>
      <c r="H142" s="63"/>
      <c r="I142" s="63">
        <f t="shared" si="14"/>
        <v>0</v>
      </c>
      <c r="J142" s="65"/>
      <c r="K142" s="63"/>
      <c r="L142" s="63">
        <f t="shared" si="12"/>
        <v>0</v>
      </c>
      <c r="M142" s="63"/>
      <c r="N142" s="63">
        <f t="shared" si="15"/>
        <v>0</v>
      </c>
      <c r="O142" s="63">
        <f t="shared" si="13"/>
        <v>0</v>
      </c>
      <c r="P142" s="63">
        <f t="shared" si="16"/>
        <v>0</v>
      </c>
      <c r="Q142" s="65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</row>
    <row r="143" spans="1:133" hidden="1" x14ac:dyDescent="0.2">
      <c r="A143" s="60">
        <v>5676</v>
      </c>
      <c r="B143" s="61">
        <v>402</v>
      </c>
      <c r="C143" s="62" t="s">
        <v>272</v>
      </c>
      <c r="D143" s="63">
        <f>+'[2]9500-7209-SFY22-A'!E141</f>
        <v>0</v>
      </c>
      <c r="E143" s="63"/>
      <c r="F143" s="63">
        <f t="shared" si="17"/>
        <v>0</v>
      </c>
      <c r="G143" s="63">
        <f>+'[2]9500-7209-SFY23-A'!E141</f>
        <v>0</v>
      </c>
      <c r="H143" s="63"/>
      <c r="I143" s="63">
        <f t="shared" si="14"/>
        <v>0</v>
      </c>
      <c r="J143" s="65"/>
      <c r="K143" s="63"/>
      <c r="L143" s="63">
        <f t="shared" si="12"/>
        <v>0</v>
      </c>
      <c r="M143" s="63"/>
      <c r="N143" s="63">
        <f t="shared" si="15"/>
        <v>0</v>
      </c>
      <c r="O143" s="63">
        <f t="shared" si="13"/>
        <v>0</v>
      </c>
      <c r="P143" s="63">
        <f t="shared" si="16"/>
        <v>0</v>
      </c>
      <c r="Q143" s="65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</row>
    <row r="144" spans="1:133" hidden="1" x14ac:dyDescent="0.2">
      <c r="A144" s="60">
        <v>5676</v>
      </c>
      <c r="B144" s="61">
        <v>403</v>
      </c>
      <c r="C144" s="62" t="s">
        <v>273</v>
      </c>
      <c r="D144" s="63">
        <f>+'[2]9500-7209-SFY22-A'!E142</f>
        <v>0</v>
      </c>
      <c r="E144" s="63"/>
      <c r="F144" s="63">
        <f t="shared" si="17"/>
        <v>0</v>
      </c>
      <c r="G144" s="63">
        <f>+'[2]9500-7209-SFY23-A'!E142</f>
        <v>0</v>
      </c>
      <c r="H144" s="63"/>
      <c r="I144" s="63">
        <f t="shared" si="14"/>
        <v>0</v>
      </c>
      <c r="J144" s="65"/>
      <c r="K144" s="63"/>
      <c r="L144" s="63">
        <f t="shared" si="12"/>
        <v>0</v>
      </c>
      <c r="M144" s="63"/>
      <c r="N144" s="63">
        <f t="shared" si="15"/>
        <v>0</v>
      </c>
      <c r="O144" s="63">
        <f t="shared" si="13"/>
        <v>0</v>
      </c>
      <c r="P144" s="63">
        <f t="shared" si="16"/>
        <v>0</v>
      </c>
      <c r="Q144" s="65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</row>
    <row r="145" spans="1:133" hidden="1" x14ac:dyDescent="0.2">
      <c r="A145" s="60">
        <v>5676</v>
      </c>
      <c r="B145" s="61">
        <v>404</v>
      </c>
      <c r="C145" s="62" t="s">
        <v>274</v>
      </c>
      <c r="D145" s="63">
        <f>+'[2]9500-7209-SFY22-A'!E143</f>
        <v>0</v>
      </c>
      <c r="E145" s="63"/>
      <c r="F145" s="63">
        <f t="shared" si="17"/>
        <v>0</v>
      </c>
      <c r="G145" s="63">
        <f>+'[2]9500-7209-SFY23-A'!E143</f>
        <v>0</v>
      </c>
      <c r="H145" s="63"/>
      <c r="I145" s="63">
        <f t="shared" si="14"/>
        <v>0</v>
      </c>
      <c r="J145" s="65"/>
      <c r="K145" s="63"/>
      <c r="L145" s="63">
        <f t="shared" si="12"/>
        <v>0</v>
      </c>
      <c r="M145" s="63"/>
      <c r="N145" s="63">
        <f t="shared" si="15"/>
        <v>0</v>
      </c>
      <c r="O145" s="63">
        <f t="shared" si="13"/>
        <v>0</v>
      </c>
      <c r="P145" s="63">
        <f t="shared" si="16"/>
        <v>0</v>
      </c>
      <c r="Q145" s="65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</row>
    <row r="146" spans="1:133" hidden="1" x14ac:dyDescent="0.2">
      <c r="A146" s="60">
        <v>5676</v>
      </c>
      <c r="B146" s="61">
        <v>405</v>
      </c>
      <c r="C146" s="62" t="s">
        <v>275</v>
      </c>
      <c r="D146" s="63">
        <f>+'[2]9500-7209-SFY22-A'!E144</f>
        <v>0</v>
      </c>
      <c r="E146" s="63"/>
      <c r="F146" s="63">
        <f t="shared" si="17"/>
        <v>0</v>
      </c>
      <c r="G146" s="63">
        <f>+'[2]9500-7209-SFY23-A'!E144</f>
        <v>0</v>
      </c>
      <c r="H146" s="63"/>
      <c r="I146" s="63">
        <f t="shared" si="14"/>
        <v>0</v>
      </c>
      <c r="J146" s="65"/>
      <c r="K146" s="63"/>
      <c r="L146" s="63">
        <f t="shared" si="12"/>
        <v>0</v>
      </c>
      <c r="M146" s="63"/>
      <c r="N146" s="63">
        <f t="shared" si="15"/>
        <v>0</v>
      </c>
      <c r="O146" s="63">
        <f t="shared" si="13"/>
        <v>0</v>
      </c>
      <c r="P146" s="63">
        <f t="shared" si="16"/>
        <v>0</v>
      </c>
      <c r="Q146" s="65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</row>
    <row r="147" spans="1:133" hidden="1" x14ac:dyDescent="0.2">
      <c r="A147" s="60">
        <v>5676</v>
      </c>
      <c r="B147" s="61">
        <v>406</v>
      </c>
      <c r="C147" s="62" t="s">
        <v>276</v>
      </c>
      <c r="D147" s="63">
        <f>+'[2]9500-7209-SFY22-A'!E145</f>
        <v>0</v>
      </c>
      <c r="E147" s="63"/>
      <c r="F147" s="63">
        <f t="shared" si="17"/>
        <v>0</v>
      </c>
      <c r="G147" s="63">
        <f>+'[2]9500-7209-SFY23-A'!E145</f>
        <v>0</v>
      </c>
      <c r="H147" s="63"/>
      <c r="I147" s="63">
        <f t="shared" si="14"/>
        <v>0</v>
      </c>
      <c r="J147" s="65"/>
      <c r="K147" s="63"/>
      <c r="L147" s="63">
        <f t="shared" si="12"/>
        <v>0</v>
      </c>
      <c r="M147" s="63"/>
      <c r="N147" s="63">
        <f t="shared" si="15"/>
        <v>0</v>
      </c>
      <c r="O147" s="63">
        <f t="shared" si="13"/>
        <v>0</v>
      </c>
      <c r="P147" s="63">
        <f t="shared" si="16"/>
        <v>0</v>
      </c>
      <c r="Q147" s="65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</row>
    <row r="148" spans="1:133" hidden="1" x14ac:dyDescent="0.2">
      <c r="A148" s="60">
        <v>5676</v>
      </c>
      <c r="B148" s="61">
        <v>407</v>
      </c>
      <c r="C148" s="62" t="s">
        <v>277</v>
      </c>
      <c r="D148" s="63">
        <f>+'[2]9500-7209-SFY22-A'!E146</f>
        <v>0</v>
      </c>
      <c r="E148" s="63"/>
      <c r="F148" s="63">
        <f t="shared" si="17"/>
        <v>0</v>
      </c>
      <c r="G148" s="63">
        <f>+'[2]9500-7209-SFY23-A'!E146</f>
        <v>0</v>
      </c>
      <c r="H148" s="63"/>
      <c r="I148" s="63">
        <f t="shared" si="14"/>
        <v>0</v>
      </c>
      <c r="J148" s="65"/>
      <c r="K148" s="63"/>
      <c r="L148" s="63">
        <f t="shared" si="12"/>
        <v>0</v>
      </c>
      <c r="M148" s="63"/>
      <c r="N148" s="63">
        <f t="shared" si="15"/>
        <v>0</v>
      </c>
      <c r="O148" s="63">
        <f t="shared" si="13"/>
        <v>0</v>
      </c>
      <c r="P148" s="63">
        <f t="shared" si="16"/>
        <v>0</v>
      </c>
      <c r="Q148" s="65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</row>
    <row r="149" spans="1:133" hidden="1" x14ac:dyDescent="0.2">
      <c r="A149" s="60">
        <v>5676</v>
      </c>
      <c r="B149" s="61">
        <v>409</v>
      </c>
      <c r="C149" s="62" t="s">
        <v>278</v>
      </c>
      <c r="D149" s="63">
        <f>+'[2]9500-7209-SFY22-A'!E147</f>
        <v>0</v>
      </c>
      <c r="E149" s="63"/>
      <c r="F149" s="63">
        <f t="shared" si="17"/>
        <v>0</v>
      </c>
      <c r="G149" s="63">
        <f>+'[2]9500-7209-SFY23-A'!E147</f>
        <v>0</v>
      </c>
      <c r="H149" s="63"/>
      <c r="I149" s="63">
        <f t="shared" si="14"/>
        <v>0</v>
      </c>
      <c r="J149" s="65"/>
      <c r="K149" s="63"/>
      <c r="L149" s="63">
        <f t="shared" si="12"/>
        <v>0</v>
      </c>
      <c r="M149" s="63"/>
      <c r="N149" s="63">
        <f t="shared" si="15"/>
        <v>0</v>
      </c>
      <c r="O149" s="63">
        <f t="shared" si="13"/>
        <v>0</v>
      </c>
      <c r="P149" s="63">
        <f t="shared" si="16"/>
        <v>0</v>
      </c>
      <c r="Q149" s="65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</row>
    <row r="150" spans="1:133" hidden="1" x14ac:dyDescent="0.2">
      <c r="A150" s="60">
        <v>5676</v>
      </c>
      <c r="B150" s="61">
        <v>411</v>
      </c>
      <c r="C150" s="62" t="s">
        <v>279</v>
      </c>
      <c r="D150" s="63">
        <f>+'[2]9500-7209-SFY22-A'!E148</f>
        <v>0</v>
      </c>
      <c r="E150" s="63"/>
      <c r="F150" s="63">
        <f t="shared" si="17"/>
        <v>0</v>
      </c>
      <c r="G150" s="63">
        <f>+'[2]9500-7209-SFY23-A'!E148</f>
        <v>0</v>
      </c>
      <c r="H150" s="63"/>
      <c r="I150" s="63">
        <f t="shared" si="14"/>
        <v>0</v>
      </c>
      <c r="J150" s="65"/>
      <c r="K150" s="63"/>
      <c r="L150" s="63">
        <f t="shared" si="12"/>
        <v>0</v>
      </c>
      <c r="M150" s="63"/>
      <c r="N150" s="63">
        <f t="shared" si="15"/>
        <v>0</v>
      </c>
      <c r="O150" s="63">
        <f t="shared" si="13"/>
        <v>0</v>
      </c>
      <c r="P150" s="63">
        <f t="shared" si="16"/>
        <v>0</v>
      </c>
      <c r="Q150" s="65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</row>
    <row r="151" spans="1:133" hidden="1" x14ac:dyDescent="0.2">
      <c r="A151" s="60">
        <v>5676</v>
      </c>
      <c r="B151" s="61">
        <v>414</v>
      </c>
      <c r="C151" s="62" t="s">
        <v>280</v>
      </c>
      <c r="D151" s="63">
        <f>+'[2]9500-7209-SFY22-A'!E149</f>
        <v>0</v>
      </c>
      <c r="E151" s="63"/>
      <c r="F151" s="63">
        <f t="shared" si="17"/>
        <v>0</v>
      </c>
      <c r="G151" s="63">
        <f>+'[2]9500-7209-SFY23-A'!E149</f>
        <v>0</v>
      </c>
      <c r="H151" s="63"/>
      <c r="I151" s="63">
        <f t="shared" si="14"/>
        <v>0</v>
      </c>
      <c r="J151" s="65"/>
      <c r="K151" s="63"/>
      <c r="L151" s="63">
        <f t="shared" si="12"/>
        <v>0</v>
      </c>
      <c r="M151" s="63"/>
      <c r="N151" s="63">
        <f t="shared" si="15"/>
        <v>0</v>
      </c>
      <c r="O151" s="63">
        <f t="shared" si="13"/>
        <v>0</v>
      </c>
      <c r="P151" s="63">
        <f t="shared" si="16"/>
        <v>0</v>
      </c>
      <c r="Q151" s="65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</row>
    <row r="152" spans="1:133" hidden="1" x14ac:dyDescent="0.2">
      <c r="A152" s="60">
        <v>5676</v>
      </c>
      <c r="B152" s="61">
        <v>416</v>
      </c>
      <c r="C152" s="62" t="s">
        <v>281</v>
      </c>
      <c r="D152" s="63">
        <f>+'[2]9500-7209-SFY22-A'!E150</f>
        <v>0</v>
      </c>
      <c r="E152" s="63"/>
      <c r="F152" s="63">
        <f t="shared" si="17"/>
        <v>0</v>
      </c>
      <c r="G152" s="63">
        <f>+'[2]9500-7209-SFY23-A'!E150</f>
        <v>0</v>
      </c>
      <c r="H152" s="63"/>
      <c r="I152" s="63">
        <f t="shared" si="14"/>
        <v>0</v>
      </c>
      <c r="J152" s="65"/>
      <c r="K152" s="63"/>
      <c r="L152" s="63">
        <f t="shared" si="12"/>
        <v>0</v>
      </c>
      <c r="M152" s="63"/>
      <c r="N152" s="63">
        <f t="shared" si="15"/>
        <v>0</v>
      </c>
      <c r="O152" s="63">
        <f t="shared" si="13"/>
        <v>0</v>
      </c>
      <c r="P152" s="63">
        <f t="shared" si="16"/>
        <v>0</v>
      </c>
      <c r="Q152" s="65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</row>
    <row r="153" spans="1:133" x14ac:dyDescent="0.2">
      <c r="A153" s="60">
        <v>5676</v>
      </c>
      <c r="B153" s="61">
        <v>501</v>
      </c>
      <c r="C153" s="62" t="s">
        <v>282</v>
      </c>
      <c r="D153" s="63">
        <v>80000</v>
      </c>
      <c r="E153" s="63"/>
      <c r="F153" s="63">
        <f t="shared" si="17"/>
        <v>80000</v>
      </c>
      <c r="G153" s="63">
        <v>80000</v>
      </c>
      <c r="H153" s="63"/>
      <c r="I153" s="63">
        <f t="shared" si="14"/>
        <v>80000</v>
      </c>
      <c r="J153" s="65"/>
      <c r="K153" s="63"/>
      <c r="L153" s="63">
        <f t="shared" si="12"/>
        <v>0</v>
      </c>
      <c r="M153" s="63"/>
      <c r="N153" s="63">
        <f t="shared" si="15"/>
        <v>0</v>
      </c>
      <c r="O153" s="63">
        <f t="shared" si="13"/>
        <v>0</v>
      </c>
      <c r="P153" s="63">
        <f t="shared" si="16"/>
        <v>0</v>
      </c>
      <c r="Q153" s="65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</row>
    <row r="154" spans="1:133" hidden="1" x14ac:dyDescent="0.2">
      <c r="A154" s="60">
        <v>5676</v>
      </c>
      <c r="B154" s="61">
        <v>502</v>
      </c>
      <c r="C154" s="62" t="s">
        <v>283</v>
      </c>
      <c r="D154" s="63">
        <f>+'[2]9500-7209-SFY22-A'!E152</f>
        <v>0</v>
      </c>
      <c r="E154" s="63"/>
      <c r="F154" s="63">
        <f t="shared" si="17"/>
        <v>0</v>
      </c>
      <c r="G154" s="63">
        <f>+'[2]9500-7209-SFY23-A'!E152</f>
        <v>0</v>
      </c>
      <c r="H154" s="63"/>
      <c r="I154" s="63">
        <f t="shared" si="14"/>
        <v>0</v>
      </c>
      <c r="J154" s="65"/>
      <c r="K154" s="63"/>
      <c r="L154" s="63">
        <f t="shared" si="12"/>
        <v>0</v>
      </c>
      <c r="M154" s="63"/>
      <c r="N154" s="63">
        <f t="shared" si="15"/>
        <v>0</v>
      </c>
      <c r="O154" s="63">
        <f t="shared" si="13"/>
        <v>0</v>
      </c>
      <c r="P154" s="63">
        <f t="shared" si="16"/>
        <v>0</v>
      </c>
      <c r="Q154" s="65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</row>
    <row r="155" spans="1:133" hidden="1" x14ac:dyDescent="0.2">
      <c r="A155" s="60">
        <v>5676</v>
      </c>
      <c r="B155" s="61">
        <v>503</v>
      </c>
      <c r="C155" s="62" t="s">
        <v>284</v>
      </c>
      <c r="D155" s="63">
        <f>+'[2]9500-7209-SFY22-A'!E153</f>
        <v>0</v>
      </c>
      <c r="E155" s="63"/>
      <c r="F155" s="63">
        <f t="shared" si="17"/>
        <v>0</v>
      </c>
      <c r="G155" s="63">
        <f>+'[2]9500-7209-SFY23-A'!E153</f>
        <v>0</v>
      </c>
      <c r="H155" s="63"/>
      <c r="I155" s="63">
        <f t="shared" si="14"/>
        <v>0</v>
      </c>
      <c r="J155" s="65"/>
      <c r="K155" s="63"/>
      <c r="L155" s="63">
        <f t="shared" si="12"/>
        <v>0</v>
      </c>
      <c r="M155" s="63"/>
      <c r="N155" s="63">
        <f t="shared" si="15"/>
        <v>0</v>
      </c>
      <c r="O155" s="63">
        <f t="shared" si="13"/>
        <v>0</v>
      </c>
      <c r="P155" s="63">
        <f t="shared" si="16"/>
        <v>0</v>
      </c>
      <c r="Q155" s="65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</row>
    <row r="156" spans="1:133" hidden="1" x14ac:dyDescent="0.2">
      <c r="A156" s="60">
        <v>5676</v>
      </c>
      <c r="B156" s="61">
        <v>504</v>
      </c>
      <c r="C156" s="62" t="s">
        <v>285</v>
      </c>
      <c r="D156" s="63">
        <f>+'[2]9500-7209-SFY22-A'!E154</f>
        <v>0</v>
      </c>
      <c r="E156" s="63"/>
      <c r="F156" s="63">
        <f t="shared" si="17"/>
        <v>0</v>
      </c>
      <c r="G156" s="63">
        <f>+'[2]9500-7209-SFY23-A'!E154</f>
        <v>0</v>
      </c>
      <c r="H156" s="63"/>
      <c r="I156" s="63">
        <f t="shared" si="14"/>
        <v>0</v>
      </c>
      <c r="J156" s="65"/>
      <c r="K156" s="63"/>
      <c r="L156" s="63">
        <f t="shared" si="12"/>
        <v>0</v>
      </c>
      <c r="M156" s="63"/>
      <c r="N156" s="63">
        <f t="shared" si="15"/>
        <v>0</v>
      </c>
      <c r="O156" s="63">
        <f t="shared" si="13"/>
        <v>0</v>
      </c>
      <c r="P156" s="63">
        <f t="shared" si="16"/>
        <v>0</v>
      </c>
      <c r="Q156" s="65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</row>
    <row r="157" spans="1:133" hidden="1" x14ac:dyDescent="0.2">
      <c r="A157" s="60">
        <v>5676</v>
      </c>
      <c r="B157" s="61">
        <v>505</v>
      </c>
      <c r="C157" s="62" t="s">
        <v>286</v>
      </c>
      <c r="D157" s="63">
        <f>+'[2]9500-7209-SFY22-A'!E155</f>
        <v>0</v>
      </c>
      <c r="E157" s="63"/>
      <c r="F157" s="63">
        <f t="shared" si="17"/>
        <v>0</v>
      </c>
      <c r="G157" s="63">
        <f>+'[2]9500-7209-SFY23-A'!E155</f>
        <v>0</v>
      </c>
      <c r="H157" s="63"/>
      <c r="I157" s="63">
        <f t="shared" si="14"/>
        <v>0</v>
      </c>
      <c r="J157" s="65"/>
      <c r="K157" s="63"/>
      <c r="L157" s="63">
        <f t="shared" si="12"/>
        <v>0</v>
      </c>
      <c r="M157" s="63"/>
      <c r="N157" s="63">
        <f t="shared" si="15"/>
        <v>0</v>
      </c>
      <c r="O157" s="63">
        <f t="shared" si="13"/>
        <v>0</v>
      </c>
      <c r="P157" s="63">
        <f t="shared" si="16"/>
        <v>0</v>
      </c>
      <c r="Q157" s="65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</row>
    <row r="158" spans="1:133" hidden="1" x14ac:dyDescent="0.2">
      <c r="A158" s="60">
        <v>5676</v>
      </c>
      <c r="B158" s="61">
        <v>506</v>
      </c>
      <c r="C158" s="62" t="s">
        <v>287</v>
      </c>
      <c r="D158" s="63">
        <f>+'[2]9500-7209-SFY22-A'!E156</f>
        <v>0</v>
      </c>
      <c r="E158" s="63"/>
      <c r="F158" s="63">
        <f t="shared" si="17"/>
        <v>0</v>
      </c>
      <c r="G158" s="63">
        <f>+'[2]9500-7209-SFY23-A'!E156</f>
        <v>0</v>
      </c>
      <c r="H158" s="63"/>
      <c r="I158" s="63">
        <f t="shared" si="14"/>
        <v>0</v>
      </c>
      <c r="J158" s="65"/>
      <c r="K158" s="63"/>
      <c r="L158" s="63">
        <f t="shared" si="12"/>
        <v>0</v>
      </c>
      <c r="M158" s="63"/>
      <c r="N158" s="63">
        <f t="shared" si="15"/>
        <v>0</v>
      </c>
      <c r="O158" s="63">
        <f t="shared" si="13"/>
        <v>0</v>
      </c>
      <c r="P158" s="63">
        <f t="shared" si="16"/>
        <v>0</v>
      </c>
      <c r="Q158" s="65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</row>
    <row r="159" spans="1:133" hidden="1" x14ac:dyDescent="0.2">
      <c r="A159" s="60">
        <v>5676</v>
      </c>
      <c r="B159" s="61">
        <v>509</v>
      </c>
      <c r="C159" s="62" t="s">
        <v>288</v>
      </c>
      <c r="D159" s="63">
        <f>+'[2]9500-7209-SFY22-A'!E157</f>
        <v>0</v>
      </c>
      <c r="E159" s="63"/>
      <c r="F159" s="63">
        <f t="shared" si="17"/>
        <v>0</v>
      </c>
      <c r="G159" s="63">
        <f>+'[2]9500-7209-SFY23-A'!E157</f>
        <v>0</v>
      </c>
      <c r="H159" s="63"/>
      <c r="I159" s="63">
        <f t="shared" si="14"/>
        <v>0</v>
      </c>
      <c r="J159" s="65"/>
      <c r="K159" s="63"/>
      <c r="L159" s="63">
        <f t="shared" si="12"/>
        <v>0</v>
      </c>
      <c r="M159" s="63"/>
      <c r="N159" s="63">
        <f t="shared" si="15"/>
        <v>0</v>
      </c>
      <c r="O159" s="63">
        <f t="shared" si="13"/>
        <v>0</v>
      </c>
      <c r="P159" s="63">
        <f t="shared" si="16"/>
        <v>0</v>
      </c>
      <c r="Q159" s="65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</row>
    <row r="160" spans="1:133" hidden="1" x14ac:dyDescent="0.2">
      <c r="A160" s="60">
        <v>5676</v>
      </c>
      <c r="B160" s="61">
        <v>510</v>
      </c>
      <c r="C160" s="62" t="s">
        <v>289</v>
      </c>
      <c r="D160" s="63">
        <f>+'[2]9500-7209-SFY22-A'!E158</f>
        <v>0</v>
      </c>
      <c r="E160" s="63"/>
      <c r="F160" s="63">
        <f t="shared" si="17"/>
        <v>0</v>
      </c>
      <c r="G160" s="63">
        <f>+'[2]9500-7209-SFY23-A'!E158</f>
        <v>0</v>
      </c>
      <c r="H160" s="63"/>
      <c r="I160" s="63">
        <f t="shared" si="14"/>
        <v>0</v>
      </c>
      <c r="J160" s="65"/>
      <c r="K160" s="63"/>
      <c r="L160" s="63">
        <f t="shared" si="12"/>
        <v>0</v>
      </c>
      <c r="M160" s="63"/>
      <c r="N160" s="63">
        <f t="shared" si="15"/>
        <v>0</v>
      </c>
      <c r="O160" s="63">
        <f t="shared" si="13"/>
        <v>0</v>
      </c>
      <c r="P160" s="63">
        <f t="shared" si="16"/>
        <v>0</v>
      </c>
      <c r="Q160" s="65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</row>
    <row r="161" spans="1:133" hidden="1" x14ac:dyDescent="0.2">
      <c r="A161" s="60">
        <v>5676</v>
      </c>
      <c r="B161" s="61">
        <v>511</v>
      </c>
      <c r="C161" s="62" t="s">
        <v>290</v>
      </c>
      <c r="D161" s="63">
        <f>+'[2]9500-7209-SFY22-A'!E159</f>
        <v>0</v>
      </c>
      <c r="E161" s="63"/>
      <c r="F161" s="63">
        <f t="shared" si="17"/>
        <v>0</v>
      </c>
      <c r="G161" s="63">
        <f>+'[2]9500-7209-SFY23-A'!E159</f>
        <v>0</v>
      </c>
      <c r="H161" s="63"/>
      <c r="I161" s="63">
        <f t="shared" si="14"/>
        <v>0</v>
      </c>
      <c r="J161" s="65"/>
      <c r="K161" s="63"/>
      <c r="L161" s="63">
        <f t="shared" si="12"/>
        <v>0</v>
      </c>
      <c r="M161" s="63"/>
      <c r="N161" s="63">
        <f t="shared" si="15"/>
        <v>0</v>
      </c>
      <c r="O161" s="63">
        <f t="shared" si="13"/>
        <v>0</v>
      </c>
      <c r="P161" s="63">
        <f t="shared" si="16"/>
        <v>0</v>
      </c>
      <c r="Q161" s="65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</row>
    <row r="162" spans="1:133" hidden="1" x14ac:dyDescent="0.2">
      <c r="A162" s="60">
        <v>5676</v>
      </c>
      <c r="B162" s="61">
        <v>512</v>
      </c>
      <c r="C162" s="62" t="s">
        <v>291</v>
      </c>
      <c r="D162" s="63">
        <f>+'[2]9500-7209-SFY22-A'!E160</f>
        <v>0</v>
      </c>
      <c r="E162" s="63"/>
      <c r="F162" s="63">
        <f t="shared" si="17"/>
        <v>0</v>
      </c>
      <c r="G162" s="63">
        <f>+'[2]9500-7209-SFY23-A'!E160</f>
        <v>0</v>
      </c>
      <c r="H162" s="63"/>
      <c r="I162" s="63">
        <f t="shared" si="14"/>
        <v>0</v>
      </c>
      <c r="J162" s="65"/>
      <c r="K162" s="63"/>
      <c r="L162" s="63">
        <f t="shared" si="12"/>
        <v>0</v>
      </c>
      <c r="M162" s="63"/>
      <c r="N162" s="63">
        <f t="shared" si="15"/>
        <v>0</v>
      </c>
      <c r="O162" s="63">
        <f t="shared" si="13"/>
        <v>0</v>
      </c>
      <c r="P162" s="63">
        <f t="shared" si="16"/>
        <v>0</v>
      </c>
      <c r="Q162" s="65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</row>
    <row r="163" spans="1:133" hidden="1" x14ac:dyDescent="0.2">
      <c r="A163" s="60">
        <v>5676</v>
      </c>
      <c r="B163" s="61">
        <v>513</v>
      </c>
      <c r="C163" s="62" t="s">
        <v>292</v>
      </c>
      <c r="D163" s="63">
        <f>+'[2]9500-7209-SFY22-A'!E161</f>
        <v>0</v>
      </c>
      <c r="E163" s="63"/>
      <c r="F163" s="63">
        <f t="shared" si="17"/>
        <v>0</v>
      </c>
      <c r="G163" s="63">
        <f>+'[2]9500-7209-SFY23-A'!E161</f>
        <v>0</v>
      </c>
      <c r="H163" s="63"/>
      <c r="I163" s="63">
        <f t="shared" si="14"/>
        <v>0</v>
      </c>
      <c r="J163" s="65"/>
      <c r="K163" s="63"/>
      <c r="L163" s="63">
        <f t="shared" si="12"/>
        <v>0</v>
      </c>
      <c r="M163" s="63"/>
      <c r="N163" s="63">
        <f t="shared" si="15"/>
        <v>0</v>
      </c>
      <c r="O163" s="63">
        <f t="shared" si="13"/>
        <v>0</v>
      </c>
      <c r="P163" s="63">
        <f t="shared" si="16"/>
        <v>0</v>
      </c>
      <c r="Q163" s="65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</row>
    <row r="164" spans="1:133" hidden="1" x14ac:dyDescent="0.2">
      <c r="A164" s="60">
        <v>5676</v>
      </c>
      <c r="B164" s="61">
        <v>514</v>
      </c>
      <c r="C164" s="62" t="s">
        <v>293</v>
      </c>
      <c r="D164" s="63">
        <f>+'[2]9500-7209-SFY22-A'!E162</f>
        <v>0</v>
      </c>
      <c r="E164" s="63"/>
      <c r="F164" s="63">
        <f t="shared" si="17"/>
        <v>0</v>
      </c>
      <c r="G164" s="63">
        <f>+'[2]9500-7209-SFY23-A'!E162</f>
        <v>0</v>
      </c>
      <c r="H164" s="63"/>
      <c r="I164" s="63">
        <f t="shared" si="14"/>
        <v>0</v>
      </c>
      <c r="J164" s="65"/>
      <c r="K164" s="63"/>
      <c r="L164" s="63">
        <f t="shared" si="12"/>
        <v>0</v>
      </c>
      <c r="M164" s="63"/>
      <c r="N164" s="63">
        <f t="shared" si="15"/>
        <v>0</v>
      </c>
      <c r="O164" s="63">
        <f t="shared" si="13"/>
        <v>0</v>
      </c>
      <c r="P164" s="63">
        <f t="shared" si="16"/>
        <v>0</v>
      </c>
      <c r="Q164" s="65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</row>
    <row r="165" spans="1:133" hidden="1" x14ac:dyDescent="0.2">
      <c r="A165" s="60">
        <v>5676</v>
      </c>
      <c r="B165" s="61">
        <v>515</v>
      </c>
      <c r="C165" s="62" t="s">
        <v>294</v>
      </c>
      <c r="D165" s="63">
        <f>+'[2]9500-7209-SFY22-A'!E163</f>
        <v>0</v>
      </c>
      <c r="E165" s="63"/>
      <c r="F165" s="63">
        <f t="shared" si="17"/>
        <v>0</v>
      </c>
      <c r="G165" s="63">
        <f>+'[2]9500-7209-SFY23-A'!E163</f>
        <v>0</v>
      </c>
      <c r="H165" s="63"/>
      <c r="I165" s="63">
        <f t="shared" si="14"/>
        <v>0</v>
      </c>
      <c r="J165" s="65"/>
      <c r="K165" s="63"/>
      <c r="L165" s="63">
        <f t="shared" si="12"/>
        <v>0</v>
      </c>
      <c r="M165" s="63"/>
      <c r="N165" s="63">
        <f t="shared" si="15"/>
        <v>0</v>
      </c>
      <c r="O165" s="63">
        <f t="shared" si="13"/>
        <v>0</v>
      </c>
      <c r="P165" s="63">
        <f t="shared" si="16"/>
        <v>0</v>
      </c>
      <c r="Q165" s="65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</row>
    <row r="166" spans="1:133" hidden="1" x14ac:dyDescent="0.2">
      <c r="A166" s="60">
        <v>5676</v>
      </c>
      <c r="B166" s="61">
        <v>516</v>
      </c>
      <c r="C166" s="62" t="s">
        <v>295</v>
      </c>
      <c r="D166" s="63">
        <f>+'[2]9500-7209-SFY22-A'!E164</f>
        <v>0</v>
      </c>
      <c r="E166" s="63"/>
      <c r="F166" s="63">
        <f t="shared" si="17"/>
        <v>0</v>
      </c>
      <c r="G166" s="63">
        <f>+'[2]9500-7209-SFY23-A'!E164</f>
        <v>0</v>
      </c>
      <c r="H166" s="63"/>
      <c r="I166" s="63">
        <f t="shared" si="14"/>
        <v>0</v>
      </c>
      <c r="J166" s="65"/>
      <c r="K166" s="63"/>
      <c r="L166" s="63">
        <f t="shared" si="12"/>
        <v>0</v>
      </c>
      <c r="M166" s="63"/>
      <c r="N166" s="63">
        <f t="shared" si="15"/>
        <v>0</v>
      </c>
      <c r="O166" s="63">
        <f t="shared" si="13"/>
        <v>0</v>
      </c>
      <c r="P166" s="63">
        <f t="shared" si="16"/>
        <v>0</v>
      </c>
      <c r="Q166" s="65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</row>
    <row r="167" spans="1:133" hidden="1" x14ac:dyDescent="0.2">
      <c r="A167" s="60">
        <v>5676</v>
      </c>
      <c r="B167" s="61">
        <v>517</v>
      </c>
      <c r="C167" s="62" t="s">
        <v>296</v>
      </c>
      <c r="D167" s="63">
        <f>+'[2]9500-7209-SFY22-A'!E165</f>
        <v>0</v>
      </c>
      <c r="E167" s="63"/>
      <c r="F167" s="63">
        <f t="shared" si="17"/>
        <v>0</v>
      </c>
      <c r="G167" s="63">
        <f>+'[2]9500-7209-SFY23-A'!E165</f>
        <v>0</v>
      </c>
      <c r="H167" s="63"/>
      <c r="I167" s="63">
        <f t="shared" si="14"/>
        <v>0</v>
      </c>
      <c r="J167" s="65"/>
      <c r="K167" s="63"/>
      <c r="L167" s="63">
        <f t="shared" si="12"/>
        <v>0</v>
      </c>
      <c r="M167" s="63"/>
      <c r="N167" s="63">
        <f t="shared" si="15"/>
        <v>0</v>
      </c>
      <c r="O167" s="63">
        <f t="shared" si="13"/>
        <v>0</v>
      </c>
      <c r="P167" s="63">
        <f t="shared" si="16"/>
        <v>0</v>
      </c>
      <c r="Q167" s="65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</row>
    <row r="168" spans="1:133" hidden="1" x14ac:dyDescent="0.2">
      <c r="A168" s="60">
        <v>5676</v>
      </c>
      <c r="B168" s="61">
        <v>518</v>
      </c>
      <c r="C168" s="62" t="s">
        <v>297</v>
      </c>
      <c r="D168" s="63">
        <f>+'[2]9500-7209-SFY22-A'!E166</f>
        <v>0</v>
      </c>
      <c r="E168" s="63"/>
      <c r="F168" s="63">
        <f t="shared" si="17"/>
        <v>0</v>
      </c>
      <c r="G168" s="63">
        <f>+'[2]9500-7209-SFY23-A'!E166</f>
        <v>0</v>
      </c>
      <c r="H168" s="63"/>
      <c r="I168" s="63">
        <f t="shared" si="14"/>
        <v>0</v>
      </c>
      <c r="J168" s="65"/>
      <c r="K168" s="63"/>
      <c r="L168" s="63">
        <f t="shared" si="12"/>
        <v>0</v>
      </c>
      <c r="M168" s="63"/>
      <c r="N168" s="63">
        <f t="shared" si="15"/>
        <v>0</v>
      </c>
      <c r="O168" s="63">
        <f t="shared" si="13"/>
        <v>0</v>
      </c>
      <c r="P168" s="63">
        <f t="shared" si="16"/>
        <v>0</v>
      </c>
      <c r="Q168" s="65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</row>
    <row r="169" spans="1:133" hidden="1" x14ac:dyDescent="0.2">
      <c r="A169" s="60">
        <v>5676</v>
      </c>
      <c r="B169" s="61">
        <v>519</v>
      </c>
      <c r="C169" s="62" t="s">
        <v>298</v>
      </c>
      <c r="D169" s="63">
        <f>+'[2]9500-7209-SFY22-A'!E167</f>
        <v>0</v>
      </c>
      <c r="E169" s="63"/>
      <c r="F169" s="63">
        <f t="shared" si="17"/>
        <v>0</v>
      </c>
      <c r="G169" s="63">
        <f>+'[2]9500-7209-SFY23-A'!E167</f>
        <v>0</v>
      </c>
      <c r="H169" s="63"/>
      <c r="I169" s="63">
        <f t="shared" si="14"/>
        <v>0</v>
      </c>
      <c r="J169" s="65"/>
      <c r="K169" s="63"/>
      <c r="L169" s="63">
        <f t="shared" si="12"/>
        <v>0</v>
      </c>
      <c r="M169" s="63"/>
      <c r="N169" s="63">
        <f t="shared" si="15"/>
        <v>0</v>
      </c>
      <c r="O169" s="63">
        <f t="shared" si="13"/>
        <v>0</v>
      </c>
      <c r="P169" s="63">
        <f t="shared" si="16"/>
        <v>0</v>
      </c>
      <c r="Q169" s="65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</row>
    <row r="170" spans="1:133" hidden="1" x14ac:dyDescent="0.2">
      <c r="A170" s="60">
        <v>5676</v>
      </c>
      <c r="B170" s="61">
        <v>520</v>
      </c>
      <c r="C170" s="62" t="s">
        <v>299</v>
      </c>
      <c r="D170" s="63">
        <f>+'[2]9500-7209-SFY22-A'!E168</f>
        <v>0</v>
      </c>
      <c r="E170" s="63"/>
      <c r="F170" s="63">
        <f t="shared" si="17"/>
        <v>0</v>
      </c>
      <c r="G170" s="63">
        <f>+'[2]9500-7209-SFY23-A'!E168</f>
        <v>0</v>
      </c>
      <c r="H170" s="63"/>
      <c r="I170" s="63">
        <f t="shared" si="14"/>
        <v>0</v>
      </c>
      <c r="J170" s="65"/>
      <c r="K170" s="63"/>
      <c r="L170" s="63">
        <f t="shared" si="12"/>
        <v>0</v>
      </c>
      <c r="M170" s="63"/>
      <c r="N170" s="63">
        <f t="shared" si="15"/>
        <v>0</v>
      </c>
      <c r="O170" s="63">
        <f t="shared" si="13"/>
        <v>0</v>
      </c>
      <c r="P170" s="63">
        <f t="shared" si="16"/>
        <v>0</v>
      </c>
      <c r="Q170" s="65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</row>
    <row r="171" spans="1:133" hidden="1" x14ac:dyDescent="0.2">
      <c r="A171" s="60">
        <v>5676</v>
      </c>
      <c r="B171" s="61">
        <v>521</v>
      </c>
      <c r="C171" s="62" t="s">
        <v>300</v>
      </c>
      <c r="D171" s="63">
        <f>+'[2]9500-7209-SFY22-A'!E169</f>
        <v>0</v>
      </c>
      <c r="E171" s="63"/>
      <c r="F171" s="63">
        <f t="shared" si="17"/>
        <v>0</v>
      </c>
      <c r="G171" s="63">
        <f>+'[2]9500-7209-SFY23-A'!E169</f>
        <v>0</v>
      </c>
      <c r="H171" s="63"/>
      <c r="I171" s="63">
        <f t="shared" si="14"/>
        <v>0</v>
      </c>
      <c r="J171" s="65"/>
      <c r="K171" s="63"/>
      <c r="L171" s="63">
        <f t="shared" si="12"/>
        <v>0</v>
      </c>
      <c r="M171" s="63"/>
      <c r="N171" s="63">
        <f t="shared" si="15"/>
        <v>0</v>
      </c>
      <c r="O171" s="63">
        <f t="shared" si="13"/>
        <v>0</v>
      </c>
      <c r="P171" s="63">
        <f t="shared" si="16"/>
        <v>0</v>
      </c>
      <c r="Q171" s="65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</row>
    <row r="172" spans="1:133" hidden="1" x14ac:dyDescent="0.2">
      <c r="A172" s="60">
        <v>5676</v>
      </c>
      <c r="B172" s="61">
        <v>522</v>
      </c>
      <c r="C172" s="62" t="s">
        <v>301</v>
      </c>
      <c r="D172" s="63">
        <f>+'[2]9500-7209-SFY22-A'!E170</f>
        <v>0</v>
      </c>
      <c r="E172" s="63"/>
      <c r="F172" s="63">
        <f t="shared" si="17"/>
        <v>0</v>
      </c>
      <c r="G172" s="63">
        <f>+'[2]9500-7209-SFY23-A'!E170</f>
        <v>0</v>
      </c>
      <c r="H172" s="63"/>
      <c r="I172" s="63">
        <f t="shared" si="14"/>
        <v>0</v>
      </c>
      <c r="J172" s="65"/>
      <c r="K172" s="63"/>
      <c r="L172" s="63">
        <f t="shared" si="12"/>
        <v>0</v>
      </c>
      <c r="M172" s="63"/>
      <c r="N172" s="63">
        <f t="shared" si="15"/>
        <v>0</v>
      </c>
      <c r="O172" s="63">
        <f t="shared" si="13"/>
        <v>0</v>
      </c>
      <c r="P172" s="63">
        <f t="shared" si="16"/>
        <v>0</v>
      </c>
      <c r="Q172" s="65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</row>
    <row r="173" spans="1:133" hidden="1" x14ac:dyDescent="0.2">
      <c r="A173" s="60">
        <v>5676</v>
      </c>
      <c r="B173" s="61">
        <v>523</v>
      </c>
      <c r="C173" s="62" t="s">
        <v>302</v>
      </c>
      <c r="D173" s="63">
        <f>+'[2]9500-7209-SFY22-A'!E171</f>
        <v>0</v>
      </c>
      <c r="E173" s="63"/>
      <c r="F173" s="63">
        <f t="shared" si="17"/>
        <v>0</v>
      </c>
      <c r="G173" s="63">
        <f>+'[2]9500-7209-SFY23-A'!E171</f>
        <v>0</v>
      </c>
      <c r="H173" s="63"/>
      <c r="I173" s="63">
        <f t="shared" si="14"/>
        <v>0</v>
      </c>
      <c r="J173" s="65"/>
      <c r="K173" s="63"/>
      <c r="L173" s="63">
        <f t="shared" si="12"/>
        <v>0</v>
      </c>
      <c r="M173" s="63"/>
      <c r="N173" s="63">
        <f t="shared" si="15"/>
        <v>0</v>
      </c>
      <c r="O173" s="63">
        <f t="shared" si="13"/>
        <v>0</v>
      </c>
      <c r="P173" s="63">
        <f t="shared" si="16"/>
        <v>0</v>
      </c>
      <c r="Q173" s="65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</row>
    <row r="174" spans="1:133" hidden="1" x14ac:dyDescent="0.2">
      <c r="A174" s="60">
        <v>5676</v>
      </c>
      <c r="B174" s="61">
        <v>529</v>
      </c>
      <c r="C174" s="62" t="s">
        <v>303</v>
      </c>
      <c r="D174" s="63">
        <f>+'[2]9500-7209-SFY22-A'!E172</f>
        <v>0</v>
      </c>
      <c r="E174" s="63"/>
      <c r="F174" s="63">
        <f t="shared" si="17"/>
        <v>0</v>
      </c>
      <c r="G174" s="63">
        <f>+'[2]9500-7209-SFY23-A'!E172</f>
        <v>0</v>
      </c>
      <c r="H174" s="63"/>
      <c r="I174" s="63">
        <f t="shared" si="14"/>
        <v>0</v>
      </c>
      <c r="J174" s="65"/>
      <c r="K174" s="63"/>
      <c r="L174" s="63">
        <f t="shared" si="12"/>
        <v>0</v>
      </c>
      <c r="M174" s="63"/>
      <c r="N174" s="63">
        <f t="shared" si="15"/>
        <v>0</v>
      </c>
      <c r="O174" s="63">
        <f t="shared" si="13"/>
        <v>0</v>
      </c>
      <c r="P174" s="63">
        <f t="shared" si="16"/>
        <v>0</v>
      </c>
      <c r="Q174" s="65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</row>
    <row r="175" spans="1:133" hidden="1" x14ac:dyDescent="0.2">
      <c r="A175" s="60">
        <v>5676</v>
      </c>
      <c r="B175" s="61">
        <v>530</v>
      </c>
      <c r="C175" s="62" t="s">
        <v>304</v>
      </c>
      <c r="D175" s="63">
        <f>+'[2]9500-7209-SFY22-A'!E173</f>
        <v>0</v>
      </c>
      <c r="E175" s="63"/>
      <c r="F175" s="63">
        <f t="shared" si="17"/>
        <v>0</v>
      </c>
      <c r="G175" s="63">
        <f>+'[2]9500-7209-SFY23-A'!E173</f>
        <v>0</v>
      </c>
      <c r="H175" s="63"/>
      <c r="I175" s="63">
        <f t="shared" si="14"/>
        <v>0</v>
      </c>
      <c r="J175" s="65"/>
      <c r="K175" s="63"/>
      <c r="L175" s="63">
        <f t="shared" si="12"/>
        <v>0</v>
      </c>
      <c r="M175" s="63"/>
      <c r="N175" s="63">
        <f t="shared" si="15"/>
        <v>0</v>
      </c>
      <c r="O175" s="63">
        <f t="shared" si="13"/>
        <v>0</v>
      </c>
      <c r="P175" s="63">
        <f t="shared" si="16"/>
        <v>0</v>
      </c>
      <c r="Q175" s="65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</row>
    <row r="176" spans="1:133" hidden="1" x14ac:dyDescent="0.2">
      <c r="A176" s="60">
        <v>5676</v>
      </c>
      <c r="B176" s="61">
        <v>531</v>
      </c>
      <c r="C176" s="62" t="s">
        <v>305</v>
      </c>
      <c r="D176" s="63">
        <f>+'[2]9500-7209-SFY22-A'!E174</f>
        <v>0</v>
      </c>
      <c r="E176" s="63"/>
      <c r="F176" s="63">
        <f t="shared" si="17"/>
        <v>0</v>
      </c>
      <c r="G176" s="63">
        <f>+'[2]9500-7209-SFY23-A'!E174</f>
        <v>0</v>
      </c>
      <c r="H176" s="63"/>
      <c r="I176" s="63">
        <f t="shared" si="14"/>
        <v>0</v>
      </c>
      <c r="J176" s="65"/>
      <c r="K176" s="63"/>
      <c r="L176" s="63">
        <f t="shared" si="12"/>
        <v>0</v>
      </c>
      <c r="M176" s="63"/>
      <c r="N176" s="63">
        <f t="shared" si="15"/>
        <v>0</v>
      </c>
      <c r="O176" s="63">
        <f t="shared" si="13"/>
        <v>0</v>
      </c>
      <c r="P176" s="63">
        <f t="shared" si="16"/>
        <v>0</v>
      </c>
      <c r="Q176" s="65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</row>
    <row r="177" spans="1:133" hidden="1" x14ac:dyDescent="0.2">
      <c r="A177" s="60">
        <v>5676</v>
      </c>
      <c r="B177" s="61">
        <v>533</v>
      </c>
      <c r="C177" s="62" t="s">
        <v>306</v>
      </c>
      <c r="D177" s="63">
        <f>+'[2]9500-7209-SFY22-A'!E175</f>
        <v>0</v>
      </c>
      <c r="E177" s="63"/>
      <c r="F177" s="63">
        <f t="shared" si="17"/>
        <v>0</v>
      </c>
      <c r="G177" s="63">
        <f>+'[2]9500-7209-SFY23-A'!E175</f>
        <v>0</v>
      </c>
      <c r="H177" s="63"/>
      <c r="I177" s="63">
        <f t="shared" si="14"/>
        <v>0</v>
      </c>
      <c r="J177" s="65"/>
      <c r="K177" s="63"/>
      <c r="L177" s="63">
        <f t="shared" si="12"/>
        <v>0</v>
      </c>
      <c r="M177" s="63"/>
      <c r="N177" s="63">
        <f t="shared" si="15"/>
        <v>0</v>
      </c>
      <c r="O177" s="63">
        <f t="shared" si="13"/>
        <v>0</v>
      </c>
      <c r="P177" s="63">
        <f t="shared" si="16"/>
        <v>0</v>
      </c>
      <c r="Q177" s="65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</row>
    <row r="178" spans="1:133" hidden="1" x14ac:dyDescent="0.2">
      <c r="A178" s="60">
        <v>5676</v>
      </c>
      <c r="B178" s="61">
        <v>534</v>
      </c>
      <c r="C178" s="62" t="s">
        <v>307</v>
      </c>
      <c r="D178" s="63">
        <f>+'[2]9500-7209-SFY22-A'!E176</f>
        <v>0</v>
      </c>
      <c r="E178" s="63"/>
      <c r="F178" s="63">
        <f t="shared" si="17"/>
        <v>0</v>
      </c>
      <c r="G178" s="63">
        <f>+'[2]9500-7209-SFY23-A'!E176</f>
        <v>0</v>
      </c>
      <c r="H178" s="63"/>
      <c r="I178" s="63">
        <f t="shared" si="14"/>
        <v>0</v>
      </c>
      <c r="J178" s="65"/>
      <c r="K178" s="63"/>
      <c r="L178" s="63">
        <f t="shared" si="12"/>
        <v>0</v>
      </c>
      <c r="M178" s="63"/>
      <c r="N178" s="63">
        <f t="shared" si="15"/>
        <v>0</v>
      </c>
      <c r="O178" s="63">
        <f t="shared" si="13"/>
        <v>0</v>
      </c>
      <c r="P178" s="63">
        <f t="shared" si="16"/>
        <v>0</v>
      </c>
      <c r="Q178" s="65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</row>
    <row r="179" spans="1:133" hidden="1" x14ac:dyDescent="0.2">
      <c r="A179" s="60">
        <v>5676</v>
      </c>
      <c r="B179" s="61">
        <v>535</v>
      </c>
      <c r="C179" s="62" t="s">
        <v>308</v>
      </c>
      <c r="D179" s="63">
        <f>+'[2]9500-7209-SFY22-A'!E177</f>
        <v>0</v>
      </c>
      <c r="E179" s="63"/>
      <c r="F179" s="63">
        <f t="shared" si="17"/>
        <v>0</v>
      </c>
      <c r="G179" s="63">
        <f>+'[2]9500-7209-SFY23-A'!E177</f>
        <v>0</v>
      </c>
      <c r="H179" s="63"/>
      <c r="I179" s="63">
        <f t="shared" si="14"/>
        <v>0</v>
      </c>
      <c r="J179" s="65"/>
      <c r="K179" s="63"/>
      <c r="L179" s="63">
        <f t="shared" si="12"/>
        <v>0</v>
      </c>
      <c r="M179" s="63"/>
      <c r="N179" s="63">
        <f t="shared" si="15"/>
        <v>0</v>
      </c>
      <c r="O179" s="63">
        <f t="shared" si="13"/>
        <v>0</v>
      </c>
      <c r="P179" s="63">
        <f t="shared" si="16"/>
        <v>0</v>
      </c>
      <c r="Q179" s="65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</row>
    <row r="180" spans="1:133" hidden="1" x14ac:dyDescent="0.2">
      <c r="A180" s="60">
        <v>5676</v>
      </c>
      <c r="B180" s="61">
        <v>536</v>
      </c>
      <c r="C180" s="62" t="s">
        <v>309</v>
      </c>
      <c r="D180" s="63">
        <f>+'[2]9500-7209-SFY22-A'!E178</f>
        <v>0</v>
      </c>
      <c r="E180" s="63"/>
      <c r="F180" s="63">
        <f t="shared" si="17"/>
        <v>0</v>
      </c>
      <c r="G180" s="63">
        <f>+'[2]9500-7209-SFY23-A'!E178</f>
        <v>0</v>
      </c>
      <c r="H180" s="63"/>
      <c r="I180" s="63">
        <f t="shared" si="14"/>
        <v>0</v>
      </c>
      <c r="J180" s="65"/>
      <c r="K180" s="63"/>
      <c r="L180" s="63">
        <f t="shared" si="12"/>
        <v>0</v>
      </c>
      <c r="M180" s="63"/>
      <c r="N180" s="63">
        <f t="shared" si="15"/>
        <v>0</v>
      </c>
      <c r="O180" s="63">
        <f t="shared" si="13"/>
        <v>0</v>
      </c>
      <c r="P180" s="63">
        <f t="shared" si="16"/>
        <v>0</v>
      </c>
      <c r="Q180" s="65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</row>
    <row r="181" spans="1:133" hidden="1" x14ac:dyDescent="0.2">
      <c r="A181" s="60">
        <v>5676</v>
      </c>
      <c r="B181" s="61">
        <v>537</v>
      </c>
      <c r="C181" s="62" t="s">
        <v>310</v>
      </c>
      <c r="D181" s="63">
        <f>+'[2]9500-7209-SFY22-A'!E179</f>
        <v>0</v>
      </c>
      <c r="E181" s="63"/>
      <c r="F181" s="63">
        <f t="shared" si="17"/>
        <v>0</v>
      </c>
      <c r="G181" s="63">
        <f>+'[2]9500-7209-SFY23-A'!E179</f>
        <v>0</v>
      </c>
      <c r="H181" s="63"/>
      <c r="I181" s="63">
        <f t="shared" si="14"/>
        <v>0</v>
      </c>
      <c r="J181" s="65"/>
      <c r="K181" s="63"/>
      <c r="L181" s="63">
        <f t="shared" si="12"/>
        <v>0</v>
      </c>
      <c r="M181" s="63"/>
      <c r="N181" s="63">
        <f t="shared" si="15"/>
        <v>0</v>
      </c>
      <c r="O181" s="63">
        <f t="shared" si="13"/>
        <v>0</v>
      </c>
      <c r="P181" s="63">
        <f t="shared" si="16"/>
        <v>0</v>
      </c>
      <c r="Q181" s="65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</row>
    <row r="182" spans="1:133" hidden="1" x14ac:dyDescent="0.2">
      <c r="A182" s="60">
        <v>5676</v>
      </c>
      <c r="B182" s="61">
        <v>538</v>
      </c>
      <c r="C182" s="62" t="s">
        <v>311</v>
      </c>
      <c r="D182" s="63">
        <f>+'[2]9500-7209-SFY22-A'!E180</f>
        <v>0</v>
      </c>
      <c r="E182" s="63"/>
      <c r="F182" s="63">
        <f t="shared" si="17"/>
        <v>0</v>
      </c>
      <c r="G182" s="63">
        <f>+'[2]9500-7209-SFY23-A'!E180</f>
        <v>0</v>
      </c>
      <c r="H182" s="63"/>
      <c r="I182" s="63">
        <f t="shared" si="14"/>
        <v>0</v>
      </c>
      <c r="J182" s="65"/>
      <c r="K182" s="63"/>
      <c r="L182" s="63">
        <f t="shared" si="12"/>
        <v>0</v>
      </c>
      <c r="M182" s="63"/>
      <c r="N182" s="63">
        <f t="shared" si="15"/>
        <v>0</v>
      </c>
      <c r="O182" s="63">
        <f t="shared" si="13"/>
        <v>0</v>
      </c>
      <c r="P182" s="63">
        <f t="shared" si="16"/>
        <v>0</v>
      </c>
      <c r="Q182" s="65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</row>
    <row r="183" spans="1:133" hidden="1" x14ac:dyDescent="0.2">
      <c r="A183" s="60">
        <v>5676</v>
      </c>
      <c r="B183" s="61">
        <v>540</v>
      </c>
      <c r="C183" s="62" t="s">
        <v>312</v>
      </c>
      <c r="D183" s="63">
        <f>+'[2]9500-7209-SFY22-A'!E181</f>
        <v>0</v>
      </c>
      <c r="E183" s="63"/>
      <c r="F183" s="63">
        <f t="shared" si="17"/>
        <v>0</v>
      </c>
      <c r="G183" s="63">
        <f>+'[2]9500-7209-SFY23-A'!E181</f>
        <v>0</v>
      </c>
      <c r="H183" s="63"/>
      <c r="I183" s="63">
        <f t="shared" si="14"/>
        <v>0</v>
      </c>
      <c r="J183" s="65"/>
      <c r="K183" s="63"/>
      <c r="L183" s="63">
        <f t="shared" si="12"/>
        <v>0</v>
      </c>
      <c r="M183" s="63"/>
      <c r="N183" s="63">
        <f t="shared" si="15"/>
        <v>0</v>
      </c>
      <c r="O183" s="63">
        <f t="shared" si="13"/>
        <v>0</v>
      </c>
      <c r="P183" s="63">
        <f t="shared" si="16"/>
        <v>0</v>
      </c>
      <c r="Q183" s="65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</row>
    <row r="184" spans="1:133" hidden="1" x14ac:dyDescent="0.2">
      <c r="A184" s="60">
        <v>5676</v>
      </c>
      <c r="B184" s="61">
        <v>541</v>
      </c>
      <c r="C184" s="62" t="s">
        <v>313</v>
      </c>
      <c r="D184" s="63">
        <f>+'[2]9500-7209-SFY22-A'!E182</f>
        <v>0</v>
      </c>
      <c r="E184" s="63"/>
      <c r="F184" s="63">
        <f t="shared" si="17"/>
        <v>0</v>
      </c>
      <c r="G184" s="63">
        <f>+'[2]9500-7209-SFY23-A'!E182</f>
        <v>0</v>
      </c>
      <c r="H184" s="63"/>
      <c r="I184" s="63">
        <f t="shared" si="14"/>
        <v>0</v>
      </c>
      <c r="J184" s="65"/>
      <c r="K184" s="63"/>
      <c r="L184" s="63">
        <f t="shared" si="12"/>
        <v>0</v>
      </c>
      <c r="M184" s="63"/>
      <c r="N184" s="63">
        <f t="shared" si="15"/>
        <v>0</v>
      </c>
      <c r="O184" s="63">
        <f t="shared" si="13"/>
        <v>0</v>
      </c>
      <c r="P184" s="63">
        <f t="shared" si="16"/>
        <v>0</v>
      </c>
      <c r="Q184" s="65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</row>
    <row r="185" spans="1:133" hidden="1" x14ac:dyDescent="0.2">
      <c r="A185" s="60">
        <v>5676</v>
      </c>
      <c r="B185" s="61">
        <v>542</v>
      </c>
      <c r="C185" s="62" t="s">
        <v>314</v>
      </c>
      <c r="D185" s="63">
        <f>+'[2]9500-7209-SFY22-A'!E183</f>
        <v>0</v>
      </c>
      <c r="E185" s="63"/>
      <c r="F185" s="63">
        <f t="shared" si="17"/>
        <v>0</v>
      </c>
      <c r="G185" s="63">
        <f>+'[2]9500-7209-SFY23-A'!E183</f>
        <v>0</v>
      </c>
      <c r="H185" s="63"/>
      <c r="I185" s="63">
        <f t="shared" si="14"/>
        <v>0</v>
      </c>
      <c r="J185" s="65"/>
      <c r="K185" s="63"/>
      <c r="L185" s="63">
        <f t="shared" si="12"/>
        <v>0</v>
      </c>
      <c r="M185" s="63"/>
      <c r="N185" s="63">
        <f t="shared" si="15"/>
        <v>0</v>
      </c>
      <c r="O185" s="63">
        <f t="shared" si="13"/>
        <v>0</v>
      </c>
      <c r="P185" s="63">
        <f t="shared" si="16"/>
        <v>0</v>
      </c>
      <c r="Q185" s="65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</row>
    <row r="186" spans="1:133" hidden="1" x14ac:dyDescent="0.2">
      <c r="A186" s="60">
        <v>5676</v>
      </c>
      <c r="B186" s="61">
        <v>543</v>
      </c>
      <c r="C186" s="62" t="s">
        <v>315</v>
      </c>
      <c r="D186" s="63">
        <f>+'[2]9500-7209-SFY22-A'!E184</f>
        <v>0</v>
      </c>
      <c r="E186" s="63"/>
      <c r="F186" s="63">
        <f t="shared" si="17"/>
        <v>0</v>
      </c>
      <c r="G186" s="63">
        <f>+'[2]9500-7209-SFY23-A'!E184</f>
        <v>0</v>
      </c>
      <c r="H186" s="63"/>
      <c r="I186" s="63">
        <f t="shared" si="14"/>
        <v>0</v>
      </c>
      <c r="J186" s="65"/>
      <c r="K186" s="63"/>
      <c r="L186" s="63">
        <f t="shared" si="12"/>
        <v>0</v>
      </c>
      <c r="M186" s="63"/>
      <c r="N186" s="63">
        <f t="shared" si="15"/>
        <v>0</v>
      </c>
      <c r="O186" s="63">
        <f t="shared" si="13"/>
        <v>0</v>
      </c>
      <c r="P186" s="63">
        <f t="shared" si="16"/>
        <v>0</v>
      </c>
      <c r="Q186" s="65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</row>
    <row r="187" spans="1:133" hidden="1" x14ac:dyDescent="0.2">
      <c r="A187" s="60">
        <v>5676</v>
      </c>
      <c r="B187" s="61">
        <v>544</v>
      </c>
      <c r="C187" s="62" t="s">
        <v>316</v>
      </c>
      <c r="D187" s="63">
        <f>+'[2]9500-7209-SFY22-A'!E185</f>
        <v>0</v>
      </c>
      <c r="E187" s="63"/>
      <c r="F187" s="63">
        <f t="shared" si="17"/>
        <v>0</v>
      </c>
      <c r="G187" s="63">
        <f>+'[2]9500-7209-SFY23-A'!E185</f>
        <v>0</v>
      </c>
      <c r="H187" s="63"/>
      <c r="I187" s="63">
        <f t="shared" si="14"/>
        <v>0</v>
      </c>
      <c r="J187" s="65"/>
      <c r="K187" s="63"/>
      <c r="L187" s="63">
        <f t="shared" si="12"/>
        <v>0</v>
      </c>
      <c r="M187" s="63"/>
      <c r="N187" s="63">
        <f t="shared" si="15"/>
        <v>0</v>
      </c>
      <c r="O187" s="63">
        <f t="shared" si="13"/>
        <v>0</v>
      </c>
      <c r="P187" s="63">
        <f t="shared" si="16"/>
        <v>0</v>
      </c>
      <c r="Q187" s="65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</row>
    <row r="188" spans="1:133" hidden="1" x14ac:dyDescent="0.2">
      <c r="A188" s="60">
        <v>5676</v>
      </c>
      <c r="B188" s="61">
        <v>545</v>
      </c>
      <c r="C188" s="62" t="s">
        <v>317</v>
      </c>
      <c r="D188" s="63">
        <f>+'[2]9500-7209-SFY22-A'!E186</f>
        <v>0</v>
      </c>
      <c r="E188" s="63"/>
      <c r="F188" s="63">
        <f t="shared" si="17"/>
        <v>0</v>
      </c>
      <c r="G188" s="63">
        <f>+'[2]9500-7209-SFY23-A'!E186</f>
        <v>0</v>
      </c>
      <c r="H188" s="63"/>
      <c r="I188" s="63">
        <f t="shared" si="14"/>
        <v>0</v>
      </c>
      <c r="J188" s="65"/>
      <c r="K188" s="63"/>
      <c r="L188" s="63">
        <f t="shared" si="12"/>
        <v>0</v>
      </c>
      <c r="M188" s="63"/>
      <c r="N188" s="63">
        <f t="shared" si="15"/>
        <v>0</v>
      </c>
      <c r="O188" s="63">
        <f t="shared" si="13"/>
        <v>0</v>
      </c>
      <c r="P188" s="63">
        <f t="shared" si="16"/>
        <v>0</v>
      </c>
      <c r="Q188" s="65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</row>
    <row r="189" spans="1:133" hidden="1" x14ac:dyDescent="0.2">
      <c r="A189" s="60">
        <v>5676</v>
      </c>
      <c r="B189" s="61">
        <v>546</v>
      </c>
      <c r="C189" s="62" t="s">
        <v>318</v>
      </c>
      <c r="D189" s="63">
        <f>+'[2]9500-7209-SFY22-A'!E187</f>
        <v>0</v>
      </c>
      <c r="E189" s="63"/>
      <c r="F189" s="63">
        <f t="shared" si="17"/>
        <v>0</v>
      </c>
      <c r="G189" s="63">
        <f>+'[2]9500-7209-SFY23-A'!E187</f>
        <v>0</v>
      </c>
      <c r="H189" s="63"/>
      <c r="I189" s="63">
        <f t="shared" si="14"/>
        <v>0</v>
      </c>
      <c r="J189" s="65"/>
      <c r="K189" s="63"/>
      <c r="L189" s="63">
        <f t="shared" si="12"/>
        <v>0</v>
      </c>
      <c r="M189" s="63"/>
      <c r="N189" s="63">
        <f t="shared" si="15"/>
        <v>0</v>
      </c>
      <c r="O189" s="63">
        <f t="shared" si="13"/>
        <v>0</v>
      </c>
      <c r="P189" s="63">
        <f t="shared" si="16"/>
        <v>0</v>
      </c>
      <c r="Q189" s="65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</row>
    <row r="190" spans="1:133" hidden="1" x14ac:dyDescent="0.2">
      <c r="A190" s="60">
        <v>5676</v>
      </c>
      <c r="B190" s="61">
        <v>547</v>
      </c>
      <c r="C190" s="62" t="s">
        <v>319</v>
      </c>
      <c r="D190" s="63">
        <f>+'[2]9500-7209-SFY22-A'!E188</f>
        <v>0</v>
      </c>
      <c r="E190" s="63"/>
      <c r="F190" s="63">
        <f t="shared" si="17"/>
        <v>0</v>
      </c>
      <c r="G190" s="63">
        <f>+'[2]9500-7209-SFY23-A'!E188</f>
        <v>0</v>
      </c>
      <c r="H190" s="63"/>
      <c r="I190" s="63">
        <f t="shared" si="14"/>
        <v>0</v>
      </c>
      <c r="J190" s="65"/>
      <c r="K190" s="63"/>
      <c r="L190" s="63">
        <f t="shared" si="12"/>
        <v>0</v>
      </c>
      <c r="M190" s="63"/>
      <c r="N190" s="63">
        <f t="shared" si="15"/>
        <v>0</v>
      </c>
      <c r="O190" s="63">
        <f t="shared" si="13"/>
        <v>0</v>
      </c>
      <c r="P190" s="63">
        <f t="shared" si="16"/>
        <v>0</v>
      </c>
      <c r="Q190" s="65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</row>
    <row r="191" spans="1:133" hidden="1" x14ac:dyDescent="0.2">
      <c r="A191" s="60">
        <v>5676</v>
      </c>
      <c r="B191" s="61">
        <v>548</v>
      </c>
      <c r="C191" s="62" t="s">
        <v>320</v>
      </c>
      <c r="D191" s="63">
        <f>+'[2]9500-7209-SFY22-A'!E189</f>
        <v>0</v>
      </c>
      <c r="E191" s="63"/>
      <c r="F191" s="63">
        <f t="shared" si="17"/>
        <v>0</v>
      </c>
      <c r="G191" s="63">
        <f>+'[2]9500-7209-SFY23-A'!E189</f>
        <v>0</v>
      </c>
      <c r="H191" s="63"/>
      <c r="I191" s="63">
        <f t="shared" si="14"/>
        <v>0</v>
      </c>
      <c r="J191" s="65"/>
      <c r="K191" s="63"/>
      <c r="L191" s="63">
        <f t="shared" si="12"/>
        <v>0</v>
      </c>
      <c r="M191" s="63"/>
      <c r="N191" s="63">
        <f t="shared" si="15"/>
        <v>0</v>
      </c>
      <c r="O191" s="63">
        <f t="shared" si="13"/>
        <v>0</v>
      </c>
      <c r="P191" s="63">
        <f t="shared" si="16"/>
        <v>0</v>
      </c>
      <c r="Q191" s="65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</row>
    <row r="192" spans="1:133" hidden="1" x14ac:dyDescent="0.2">
      <c r="A192" s="60">
        <v>5676</v>
      </c>
      <c r="B192" s="61">
        <v>549</v>
      </c>
      <c r="C192" s="62" t="s">
        <v>321</v>
      </c>
      <c r="D192" s="63">
        <f>+'[2]9500-7209-SFY22-A'!E190</f>
        <v>0</v>
      </c>
      <c r="E192" s="63"/>
      <c r="F192" s="63">
        <f t="shared" si="17"/>
        <v>0</v>
      </c>
      <c r="G192" s="63">
        <f>+'[2]9500-7209-SFY23-A'!E190</f>
        <v>0</v>
      </c>
      <c r="H192" s="63"/>
      <c r="I192" s="63">
        <f t="shared" si="14"/>
        <v>0</v>
      </c>
      <c r="J192" s="65"/>
      <c r="K192" s="63"/>
      <c r="L192" s="63">
        <f t="shared" si="12"/>
        <v>0</v>
      </c>
      <c r="M192" s="63"/>
      <c r="N192" s="63">
        <f t="shared" si="15"/>
        <v>0</v>
      </c>
      <c r="O192" s="63">
        <f t="shared" si="13"/>
        <v>0</v>
      </c>
      <c r="P192" s="63">
        <f t="shared" si="16"/>
        <v>0</v>
      </c>
      <c r="Q192" s="65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</row>
    <row r="193" spans="1:133" hidden="1" x14ac:dyDescent="0.2">
      <c r="A193" s="60">
        <v>5676</v>
      </c>
      <c r="B193" s="61">
        <v>550</v>
      </c>
      <c r="C193" s="62" t="s">
        <v>322</v>
      </c>
      <c r="D193" s="63">
        <f>+'[2]9500-7209-SFY22-A'!E191</f>
        <v>0</v>
      </c>
      <c r="E193" s="63"/>
      <c r="F193" s="63">
        <f t="shared" si="17"/>
        <v>0</v>
      </c>
      <c r="G193" s="63">
        <f>+'[2]9500-7209-SFY23-A'!E191</f>
        <v>0</v>
      </c>
      <c r="H193" s="63"/>
      <c r="I193" s="63">
        <f t="shared" si="14"/>
        <v>0</v>
      </c>
      <c r="J193" s="65"/>
      <c r="K193" s="63"/>
      <c r="L193" s="63">
        <f t="shared" si="12"/>
        <v>0</v>
      </c>
      <c r="M193" s="63"/>
      <c r="N193" s="63">
        <f t="shared" si="15"/>
        <v>0</v>
      </c>
      <c r="O193" s="63">
        <f t="shared" si="13"/>
        <v>0</v>
      </c>
      <c r="P193" s="63">
        <f t="shared" si="16"/>
        <v>0</v>
      </c>
      <c r="Q193" s="65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</row>
    <row r="194" spans="1:133" hidden="1" x14ac:dyDescent="0.2">
      <c r="A194" s="60">
        <v>5676</v>
      </c>
      <c r="B194" s="61">
        <v>557</v>
      </c>
      <c r="C194" s="62" t="s">
        <v>323</v>
      </c>
      <c r="D194" s="63">
        <f>+'[2]9500-7209-SFY22-A'!E192</f>
        <v>0</v>
      </c>
      <c r="E194" s="63"/>
      <c r="F194" s="63">
        <f t="shared" si="17"/>
        <v>0</v>
      </c>
      <c r="G194" s="63">
        <f>+'[2]9500-7209-SFY23-A'!E192</f>
        <v>0</v>
      </c>
      <c r="H194" s="63"/>
      <c r="I194" s="63">
        <f t="shared" si="14"/>
        <v>0</v>
      </c>
      <c r="J194" s="65"/>
      <c r="K194" s="63"/>
      <c r="L194" s="63">
        <f t="shared" si="12"/>
        <v>0</v>
      </c>
      <c r="M194" s="63"/>
      <c r="N194" s="63">
        <f t="shared" si="15"/>
        <v>0</v>
      </c>
      <c r="O194" s="63">
        <f t="shared" si="13"/>
        <v>0</v>
      </c>
      <c r="P194" s="63">
        <f t="shared" si="16"/>
        <v>0</v>
      </c>
      <c r="Q194" s="65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</row>
    <row r="195" spans="1:133" hidden="1" x14ac:dyDescent="0.2">
      <c r="A195" s="60">
        <v>5676</v>
      </c>
      <c r="B195" s="61">
        <v>558</v>
      </c>
      <c r="C195" s="62" t="s">
        <v>324</v>
      </c>
      <c r="D195" s="63">
        <f>+'[2]9500-7209-SFY22-A'!E193</f>
        <v>0</v>
      </c>
      <c r="E195" s="63"/>
      <c r="F195" s="63">
        <f t="shared" si="17"/>
        <v>0</v>
      </c>
      <c r="G195" s="63">
        <f>+'[2]9500-7209-SFY23-A'!E193</f>
        <v>0</v>
      </c>
      <c r="H195" s="63"/>
      <c r="I195" s="63">
        <f t="shared" si="14"/>
        <v>0</v>
      </c>
      <c r="J195" s="65"/>
      <c r="K195" s="63"/>
      <c r="L195" s="63">
        <f t="shared" si="12"/>
        <v>0</v>
      </c>
      <c r="M195" s="63"/>
      <c r="N195" s="63">
        <f t="shared" si="15"/>
        <v>0</v>
      </c>
      <c r="O195" s="63">
        <f t="shared" si="13"/>
        <v>0</v>
      </c>
      <c r="P195" s="63">
        <f t="shared" si="16"/>
        <v>0</v>
      </c>
      <c r="Q195" s="65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</row>
    <row r="196" spans="1:133" hidden="1" x14ac:dyDescent="0.2">
      <c r="A196" s="60">
        <v>5676</v>
      </c>
      <c r="B196" s="61">
        <v>561</v>
      </c>
      <c r="C196" s="62" t="s">
        <v>325</v>
      </c>
      <c r="D196" s="63">
        <f>+'[2]9500-7209-SFY22-A'!E194</f>
        <v>0</v>
      </c>
      <c r="E196" s="63"/>
      <c r="F196" s="63">
        <f t="shared" si="17"/>
        <v>0</v>
      </c>
      <c r="G196" s="63">
        <f>+'[2]9500-7209-SFY23-A'!E194</f>
        <v>0</v>
      </c>
      <c r="H196" s="63"/>
      <c r="I196" s="63">
        <f t="shared" si="14"/>
        <v>0</v>
      </c>
      <c r="J196" s="65"/>
      <c r="K196" s="63"/>
      <c r="L196" s="63">
        <f t="shared" si="12"/>
        <v>0</v>
      </c>
      <c r="M196" s="63"/>
      <c r="N196" s="63">
        <f t="shared" si="15"/>
        <v>0</v>
      </c>
      <c r="O196" s="63">
        <f t="shared" si="13"/>
        <v>0</v>
      </c>
      <c r="P196" s="63">
        <f t="shared" si="16"/>
        <v>0</v>
      </c>
      <c r="Q196" s="65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</row>
    <row r="197" spans="1:133" hidden="1" x14ac:dyDescent="0.2">
      <c r="A197" s="60">
        <v>5676</v>
      </c>
      <c r="B197" s="61">
        <v>562</v>
      </c>
      <c r="C197" s="62" t="s">
        <v>326</v>
      </c>
      <c r="D197" s="63">
        <f>+'[2]9500-7209-SFY22-A'!E195</f>
        <v>0</v>
      </c>
      <c r="E197" s="63"/>
      <c r="F197" s="63">
        <f t="shared" si="17"/>
        <v>0</v>
      </c>
      <c r="G197" s="63">
        <f>+'[2]9500-7209-SFY23-A'!E195</f>
        <v>0</v>
      </c>
      <c r="H197" s="63"/>
      <c r="I197" s="63">
        <f t="shared" si="14"/>
        <v>0</v>
      </c>
      <c r="J197" s="65"/>
      <c r="K197" s="63"/>
      <c r="L197" s="63">
        <f t="shared" si="12"/>
        <v>0</v>
      </c>
      <c r="M197" s="63"/>
      <c r="N197" s="63">
        <f t="shared" si="15"/>
        <v>0</v>
      </c>
      <c r="O197" s="63">
        <f t="shared" si="13"/>
        <v>0</v>
      </c>
      <c r="P197" s="63">
        <f t="shared" si="16"/>
        <v>0</v>
      </c>
      <c r="Q197" s="65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</row>
    <row r="198" spans="1:133" hidden="1" x14ac:dyDescent="0.2">
      <c r="A198" s="60">
        <v>5676</v>
      </c>
      <c r="B198" s="61">
        <v>563</v>
      </c>
      <c r="C198" s="62" t="s">
        <v>327</v>
      </c>
      <c r="D198" s="63">
        <f>+'[2]9500-7209-SFY22-A'!E196</f>
        <v>0</v>
      </c>
      <c r="E198" s="63"/>
      <c r="F198" s="63">
        <f t="shared" si="17"/>
        <v>0</v>
      </c>
      <c r="G198" s="63">
        <f>+'[2]9500-7209-SFY23-A'!E196</f>
        <v>0</v>
      </c>
      <c r="H198" s="63"/>
      <c r="I198" s="63">
        <f t="shared" si="14"/>
        <v>0</v>
      </c>
      <c r="J198" s="65"/>
      <c r="K198" s="63"/>
      <c r="L198" s="63">
        <f t="shared" si="12"/>
        <v>0</v>
      </c>
      <c r="M198" s="63"/>
      <c r="N198" s="63">
        <f t="shared" si="15"/>
        <v>0</v>
      </c>
      <c r="O198" s="63">
        <f t="shared" si="13"/>
        <v>0</v>
      </c>
      <c r="P198" s="63">
        <f t="shared" si="16"/>
        <v>0</v>
      </c>
      <c r="Q198" s="65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</row>
    <row r="199" spans="1:133" hidden="1" x14ac:dyDescent="0.2">
      <c r="A199" s="60">
        <v>5676</v>
      </c>
      <c r="B199" s="61">
        <v>564</v>
      </c>
      <c r="C199" s="62" t="s">
        <v>328</v>
      </c>
      <c r="D199" s="63">
        <f>+'[2]9500-7209-SFY22-A'!E197</f>
        <v>0</v>
      </c>
      <c r="E199" s="63"/>
      <c r="F199" s="63">
        <f t="shared" si="17"/>
        <v>0</v>
      </c>
      <c r="G199" s="63">
        <f>+'[2]9500-7209-SFY23-A'!E197</f>
        <v>0</v>
      </c>
      <c r="H199" s="63"/>
      <c r="I199" s="63">
        <f t="shared" si="14"/>
        <v>0</v>
      </c>
      <c r="J199" s="65"/>
      <c r="K199" s="63"/>
      <c r="L199" s="63">
        <f t="shared" si="12"/>
        <v>0</v>
      </c>
      <c r="M199" s="63"/>
      <c r="N199" s="63">
        <f t="shared" si="15"/>
        <v>0</v>
      </c>
      <c r="O199" s="63">
        <f t="shared" si="13"/>
        <v>0</v>
      </c>
      <c r="P199" s="63">
        <f t="shared" si="16"/>
        <v>0</v>
      </c>
      <c r="Q199" s="65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</row>
    <row r="200" spans="1:133" hidden="1" x14ac:dyDescent="0.2">
      <c r="A200" s="60">
        <v>5676</v>
      </c>
      <c r="B200" s="61">
        <v>565</v>
      </c>
      <c r="C200" s="62" t="s">
        <v>329</v>
      </c>
      <c r="D200" s="63">
        <f>+'[2]9500-7209-SFY22-A'!E198</f>
        <v>0</v>
      </c>
      <c r="E200" s="63"/>
      <c r="F200" s="63">
        <f t="shared" si="17"/>
        <v>0</v>
      </c>
      <c r="G200" s="63">
        <f>+'[2]9500-7209-SFY23-A'!E198</f>
        <v>0</v>
      </c>
      <c r="H200" s="63"/>
      <c r="I200" s="63">
        <f t="shared" si="14"/>
        <v>0</v>
      </c>
      <c r="J200" s="65"/>
      <c r="K200" s="63"/>
      <c r="L200" s="63">
        <f t="shared" ref="L200:L221" si="18">E200*100%</f>
        <v>0</v>
      </c>
      <c r="M200" s="63"/>
      <c r="N200" s="63">
        <f t="shared" si="15"/>
        <v>0</v>
      </c>
      <c r="O200" s="63">
        <f t="shared" ref="O200:O221" si="19">H200*100%</f>
        <v>0</v>
      </c>
      <c r="P200" s="63">
        <f t="shared" si="16"/>
        <v>0</v>
      </c>
      <c r="Q200" s="65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</row>
    <row r="201" spans="1:133" hidden="1" x14ac:dyDescent="0.2">
      <c r="A201" s="60">
        <v>5676</v>
      </c>
      <c r="B201" s="61">
        <v>566</v>
      </c>
      <c r="C201" s="62" t="s">
        <v>330</v>
      </c>
      <c r="D201" s="63">
        <f>+'[2]9500-7209-SFY22-A'!E199</f>
        <v>0</v>
      </c>
      <c r="E201" s="63"/>
      <c r="F201" s="63">
        <f t="shared" si="17"/>
        <v>0</v>
      </c>
      <c r="G201" s="63">
        <f>+'[2]9500-7209-SFY23-A'!E199</f>
        <v>0</v>
      </c>
      <c r="H201" s="63"/>
      <c r="I201" s="63">
        <f t="shared" ref="I201:I221" si="20">+G201+H201</f>
        <v>0</v>
      </c>
      <c r="J201" s="65"/>
      <c r="K201" s="63"/>
      <c r="L201" s="63">
        <f t="shared" si="18"/>
        <v>0</v>
      </c>
      <c r="M201" s="63"/>
      <c r="N201" s="63">
        <f t="shared" ref="N201:N221" si="21">+L201+M201</f>
        <v>0</v>
      </c>
      <c r="O201" s="63">
        <f t="shared" si="19"/>
        <v>0</v>
      </c>
      <c r="P201" s="63">
        <f t="shared" ref="P201:P221" si="22">+N201+O201</f>
        <v>0</v>
      </c>
      <c r="Q201" s="65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</row>
    <row r="202" spans="1:133" hidden="1" x14ac:dyDescent="0.2">
      <c r="A202" s="60">
        <v>5676</v>
      </c>
      <c r="B202" s="61">
        <v>567</v>
      </c>
      <c r="C202" s="62" t="s">
        <v>331</v>
      </c>
      <c r="D202" s="63">
        <f>+'[2]9500-7209-SFY22-A'!E200</f>
        <v>0</v>
      </c>
      <c r="E202" s="63"/>
      <c r="F202" s="63">
        <f t="shared" ref="F202:F221" si="23">+D202+E202</f>
        <v>0</v>
      </c>
      <c r="G202" s="63">
        <f>+'[2]9500-7209-SFY23-A'!E200</f>
        <v>0</v>
      </c>
      <c r="H202" s="63"/>
      <c r="I202" s="63">
        <f t="shared" si="20"/>
        <v>0</v>
      </c>
      <c r="J202" s="65"/>
      <c r="K202" s="63"/>
      <c r="L202" s="63">
        <f t="shared" si="18"/>
        <v>0</v>
      </c>
      <c r="M202" s="63"/>
      <c r="N202" s="63">
        <f t="shared" si="21"/>
        <v>0</v>
      </c>
      <c r="O202" s="63">
        <f t="shared" si="19"/>
        <v>0</v>
      </c>
      <c r="P202" s="63">
        <f t="shared" si="22"/>
        <v>0</v>
      </c>
      <c r="Q202" s="65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</row>
    <row r="203" spans="1:133" hidden="1" x14ac:dyDescent="0.2">
      <c r="A203" s="60">
        <v>5676</v>
      </c>
      <c r="B203" s="61">
        <v>568</v>
      </c>
      <c r="C203" s="62" t="s">
        <v>332</v>
      </c>
      <c r="D203" s="63">
        <f>+'[2]9500-7209-SFY22-A'!E201</f>
        <v>0</v>
      </c>
      <c r="E203" s="63"/>
      <c r="F203" s="63">
        <f t="shared" si="23"/>
        <v>0</v>
      </c>
      <c r="G203" s="63">
        <f>+'[2]9500-7209-SFY23-A'!E201</f>
        <v>0</v>
      </c>
      <c r="H203" s="63"/>
      <c r="I203" s="63">
        <f t="shared" si="20"/>
        <v>0</v>
      </c>
      <c r="J203" s="65"/>
      <c r="K203" s="63"/>
      <c r="L203" s="63">
        <f t="shared" si="18"/>
        <v>0</v>
      </c>
      <c r="M203" s="63"/>
      <c r="N203" s="63">
        <f t="shared" si="21"/>
        <v>0</v>
      </c>
      <c r="O203" s="63">
        <f t="shared" si="19"/>
        <v>0</v>
      </c>
      <c r="P203" s="63">
        <f t="shared" si="22"/>
        <v>0</v>
      </c>
      <c r="Q203" s="65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</row>
    <row r="204" spans="1:133" hidden="1" x14ac:dyDescent="0.2">
      <c r="A204" s="60">
        <v>5676</v>
      </c>
      <c r="B204" s="61">
        <v>570</v>
      </c>
      <c r="C204" s="62" t="s">
        <v>333</v>
      </c>
      <c r="D204" s="63">
        <f>+'[2]9500-7209-SFY22-A'!E202</f>
        <v>0</v>
      </c>
      <c r="E204" s="63"/>
      <c r="F204" s="63">
        <f t="shared" si="23"/>
        <v>0</v>
      </c>
      <c r="G204" s="63">
        <f>+'[2]9500-7209-SFY23-A'!E202</f>
        <v>0</v>
      </c>
      <c r="H204" s="63"/>
      <c r="I204" s="63">
        <f t="shared" si="20"/>
        <v>0</v>
      </c>
      <c r="J204" s="65"/>
      <c r="K204" s="63"/>
      <c r="L204" s="63">
        <f t="shared" si="18"/>
        <v>0</v>
      </c>
      <c r="M204" s="63"/>
      <c r="N204" s="63">
        <f t="shared" si="21"/>
        <v>0</v>
      </c>
      <c r="O204" s="63">
        <f t="shared" si="19"/>
        <v>0</v>
      </c>
      <c r="P204" s="63">
        <f t="shared" si="22"/>
        <v>0</v>
      </c>
      <c r="Q204" s="65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</row>
    <row r="205" spans="1:133" hidden="1" x14ac:dyDescent="0.2">
      <c r="A205" s="60">
        <v>5676</v>
      </c>
      <c r="B205" s="61">
        <v>571</v>
      </c>
      <c r="C205" s="62" t="s">
        <v>334</v>
      </c>
      <c r="D205" s="63">
        <f>+'[2]9500-7209-SFY22-A'!E203</f>
        <v>0</v>
      </c>
      <c r="E205" s="63"/>
      <c r="F205" s="63">
        <f t="shared" si="23"/>
        <v>0</v>
      </c>
      <c r="G205" s="63">
        <f>+'[2]9500-7209-SFY23-A'!E203</f>
        <v>0</v>
      </c>
      <c r="H205" s="63"/>
      <c r="I205" s="63">
        <f t="shared" si="20"/>
        <v>0</v>
      </c>
      <c r="J205" s="65"/>
      <c r="K205" s="63"/>
      <c r="L205" s="63">
        <f t="shared" si="18"/>
        <v>0</v>
      </c>
      <c r="M205" s="63"/>
      <c r="N205" s="63">
        <f t="shared" si="21"/>
        <v>0</v>
      </c>
      <c r="O205" s="63">
        <f t="shared" si="19"/>
        <v>0</v>
      </c>
      <c r="P205" s="63">
        <f t="shared" si="22"/>
        <v>0</v>
      </c>
      <c r="Q205" s="65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</row>
    <row r="206" spans="1:133" hidden="1" x14ac:dyDescent="0.2">
      <c r="A206" s="60">
        <v>5676</v>
      </c>
      <c r="B206" s="61">
        <v>573</v>
      </c>
      <c r="C206" s="62" t="s">
        <v>335</v>
      </c>
      <c r="D206" s="63">
        <f>+'[2]9500-7209-SFY22-A'!E204</f>
        <v>0</v>
      </c>
      <c r="E206" s="63"/>
      <c r="F206" s="63">
        <f t="shared" si="23"/>
        <v>0</v>
      </c>
      <c r="G206" s="63">
        <f>+'[2]9500-7209-SFY23-A'!E204</f>
        <v>0</v>
      </c>
      <c r="H206" s="63"/>
      <c r="I206" s="63">
        <f t="shared" si="20"/>
        <v>0</v>
      </c>
      <c r="J206" s="65"/>
      <c r="K206" s="63"/>
      <c r="L206" s="63">
        <f t="shared" si="18"/>
        <v>0</v>
      </c>
      <c r="M206" s="63"/>
      <c r="N206" s="63">
        <f t="shared" si="21"/>
        <v>0</v>
      </c>
      <c r="O206" s="63">
        <f t="shared" si="19"/>
        <v>0</v>
      </c>
      <c r="P206" s="63">
        <f t="shared" si="22"/>
        <v>0</v>
      </c>
      <c r="Q206" s="65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</row>
    <row r="207" spans="1:133" hidden="1" x14ac:dyDescent="0.2">
      <c r="A207" s="60">
        <v>5676</v>
      </c>
      <c r="B207" s="61">
        <v>574</v>
      </c>
      <c r="C207" s="62" t="s">
        <v>336</v>
      </c>
      <c r="D207" s="63">
        <f>+'[2]9500-7209-SFY22-A'!E205</f>
        <v>0</v>
      </c>
      <c r="E207" s="63"/>
      <c r="F207" s="63">
        <f t="shared" si="23"/>
        <v>0</v>
      </c>
      <c r="G207" s="63">
        <f>+'[2]9500-7209-SFY23-A'!E205</f>
        <v>0</v>
      </c>
      <c r="H207" s="63"/>
      <c r="I207" s="63">
        <f t="shared" si="20"/>
        <v>0</v>
      </c>
      <c r="J207" s="65"/>
      <c r="K207" s="63"/>
      <c r="L207" s="63">
        <f t="shared" si="18"/>
        <v>0</v>
      </c>
      <c r="M207" s="63"/>
      <c r="N207" s="63">
        <f t="shared" si="21"/>
        <v>0</v>
      </c>
      <c r="O207" s="63">
        <f t="shared" si="19"/>
        <v>0</v>
      </c>
      <c r="P207" s="63">
        <f t="shared" si="22"/>
        <v>0</v>
      </c>
      <c r="Q207" s="65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</row>
    <row r="208" spans="1:133" hidden="1" x14ac:dyDescent="0.2">
      <c r="A208" s="60">
        <v>5676</v>
      </c>
      <c r="B208" s="61">
        <v>575</v>
      </c>
      <c r="C208" s="62" t="s">
        <v>337</v>
      </c>
      <c r="D208" s="63">
        <f>+'[2]9500-7209-SFY22-A'!E206</f>
        <v>0</v>
      </c>
      <c r="E208" s="63"/>
      <c r="F208" s="63">
        <f t="shared" si="23"/>
        <v>0</v>
      </c>
      <c r="G208" s="63">
        <f>+'[2]9500-7209-SFY23-A'!E206</f>
        <v>0</v>
      </c>
      <c r="H208" s="63"/>
      <c r="I208" s="63">
        <f t="shared" si="20"/>
        <v>0</v>
      </c>
      <c r="J208" s="65"/>
      <c r="K208" s="63"/>
      <c r="L208" s="63">
        <f t="shared" si="18"/>
        <v>0</v>
      </c>
      <c r="M208" s="63"/>
      <c r="N208" s="63">
        <f t="shared" si="21"/>
        <v>0</v>
      </c>
      <c r="O208" s="63">
        <f t="shared" si="19"/>
        <v>0</v>
      </c>
      <c r="P208" s="63">
        <f t="shared" si="22"/>
        <v>0</v>
      </c>
      <c r="Q208" s="65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</row>
    <row r="209" spans="1:133" hidden="1" x14ac:dyDescent="0.2">
      <c r="A209" s="60">
        <v>5676</v>
      </c>
      <c r="B209" s="61">
        <v>600</v>
      </c>
      <c r="C209" s="62" t="s">
        <v>338</v>
      </c>
      <c r="D209" s="63">
        <f>+'[2]9500-7209-SFY22-A'!E207</f>
        <v>0</v>
      </c>
      <c r="E209" s="63"/>
      <c r="F209" s="63">
        <f t="shared" si="23"/>
        <v>0</v>
      </c>
      <c r="G209" s="63">
        <f>+'[2]9500-7209-SFY23-A'!E207</f>
        <v>0</v>
      </c>
      <c r="H209" s="63"/>
      <c r="I209" s="63">
        <f t="shared" si="20"/>
        <v>0</v>
      </c>
      <c r="J209" s="65"/>
      <c r="K209" s="63"/>
      <c r="L209" s="63">
        <f t="shared" si="18"/>
        <v>0</v>
      </c>
      <c r="M209" s="63"/>
      <c r="N209" s="63">
        <f t="shared" si="21"/>
        <v>0</v>
      </c>
      <c r="O209" s="63">
        <f t="shared" si="19"/>
        <v>0</v>
      </c>
      <c r="P209" s="63">
        <f t="shared" si="22"/>
        <v>0</v>
      </c>
      <c r="Q209" s="65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</row>
    <row r="210" spans="1:133" hidden="1" x14ac:dyDescent="0.2">
      <c r="A210" s="60">
        <v>5676</v>
      </c>
      <c r="B210" s="61">
        <v>601</v>
      </c>
      <c r="C210" s="62" t="s">
        <v>339</v>
      </c>
      <c r="D210" s="63">
        <f>+'[2]9500-7209-SFY22-A'!E208</f>
        <v>0</v>
      </c>
      <c r="E210" s="63"/>
      <c r="F210" s="63">
        <f t="shared" si="23"/>
        <v>0</v>
      </c>
      <c r="G210" s="63">
        <f>+'[2]9500-7209-SFY23-A'!E208</f>
        <v>0</v>
      </c>
      <c r="H210" s="63"/>
      <c r="I210" s="63">
        <f t="shared" si="20"/>
        <v>0</v>
      </c>
      <c r="J210" s="65"/>
      <c r="K210" s="63"/>
      <c r="L210" s="63">
        <f t="shared" si="18"/>
        <v>0</v>
      </c>
      <c r="M210" s="63"/>
      <c r="N210" s="63">
        <f t="shared" si="21"/>
        <v>0</v>
      </c>
      <c r="O210" s="63">
        <f t="shared" si="19"/>
        <v>0</v>
      </c>
      <c r="P210" s="63">
        <f t="shared" si="22"/>
        <v>0</v>
      </c>
      <c r="Q210" s="65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</row>
    <row r="211" spans="1:133" hidden="1" x14ac:dyDescent="0.2">
      <c r="A211" s="60">
        <v>5676</v>
      </c>
      <c r="B211" s="61">
        <v>602</v>
      </c>
      <c r="C211" s="62" t="s">
        <v>340</v>
      </c>
      <c r="D211" s="63">
        <f>+'[2]9500-7209-SFY22-A'!E209</f>
        <v>0</v>
      </c>
      <c r="E211" s="63"/>
      <c r="F211" s="63">
        <f t="shared" si="23"/>
        <v>0</v>
      </c>
      <c r="G211" s="63">
        <f>+'[2]9500-7209-SFY23-A'!E209</f>
        <v>0</v>
      </c>
      <c r="H211" s="63"/>
      <c r="I211" s="63">
        <f t="shared" si="20"/>
        <v>0</v>
      </c>
      <c r="J211" s="65"/>
      <c r="K211" s="63"/>
      <c r="L211" s="63">
        <f t="shared" si="18"/>
        <v>0</v>
      </c>
      <c r="M211" s="63"/>
      <c r="N211" s="63">
        <f t="shared" si="21"/>
        <v>0</v>
      </c>
      <c r="O211" s="63">
        <f t="shared" si="19"/>
        <v>0</v>
      </c>
      <c r="P211" s="63">
        <f t="shared" si="22"/>
        <v>0</v>
      </c>
      <c r="Q211" s="65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G211" s="47"/>
      <c r="CH211" s="47"/>
      <c r="CI211" s="47"/>
      <c r="CJ211" s="47"/>
      <c r="CK211" s="47"/>
      <c r="CL211" s="47"/>
      <c r="CM211" s="47"/>
      <c r="CN211" s="47"/>
      <c r="CO211" s="47"/>
      <c r="CP211" s="4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</row>
    <row r="212" spans="1:133" hidden="1" x14ac:dyDescent="0.2">
      <c r="A212" s="60">
        <v>5676</v>
      </c>
      <c r="B212" s="61">
        <v>603</v>
      </c>
      <c r="C212" s="62" t="s">
        <v>341</v>
      </c>
      <c r="D212" s="63">
        <f>+'[2]9500-7209-SFY22-A'!E210</f>
        <v>0</v>
      </c>
      <c r="E212" s="63"/>
      <c r="F212" s="63">
        <f t="shared" si="23"/>
        <v>0</v>
      </c>
      <c r="G212" s="63">
        <f>+'[2]9500-7209-SFY23-A'!E210</f>
        <v>0</v>
      </c>
      <c r="H212" s="63"/>
      <c r="I212" s="63">
        <f t="shared" si="20"/>
        <v>0</v>
      </c>
      <c r="J212" s="65"/>
      <c r="K212" s="63"/>
      <c r="L212" s="63">
        <f t="shared" si="18"/>
        <v>0</v>
      </c>
      <c r="M212" s="63"/>
      <c r="N212" s="63">
        <f t="shared" si="21"/>
        <v>0</v>
      </c>
      <c r="O212" s="63">
        <f t="shared" si="19"/>
        <v>0</v>
      </c>
      <c r="P212" s="63">
        <f t="shared" si="22"/>
        <v>0</v>
      </c>
      <c r="Q212" s="65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</row>
    <row r="213" spans="1:133" hidden="1" x14ac:dyDescent="0.2">
      <c r="A213" s="60">
        <v>5676</v>
      </c>
      <c r="B213" s="61">
        <v>604</v>
      </c>
      <c r="C213" s="62" t="s">
        <v>342</v>
      </c>
      <c r="D213" s="63">
        <f>+'[2]9500-7209-SFY22-A'!E211</f>
        <v>0</v>
      </c>
      <c r="E213" s="63"/>
      <c r="F213" s="63">
        <f t="shared" si="23"/>
        <v>0</v>
      </c>
      <c r="G213" s="63">
        <f>+'[2]9500-7209-SFY23-A'!E211</f>
        <v>0</v>
      </c>
      <c r="H213" s="63"/>
      <c r="I213" s="63">
        <f t="shared" si="20"/>
        <v>0</v>
      </c>
      <c r="J213" s="65"/>
      <c r="K213" s="63"/>
      <c r="L213" s="63">
        <f t="shared" si="18"/>
        <v>0</v>
      </c>
      <c r="M213" s="63"/>
      <c r="N213" s="63">
        <f t="shared" si="21"/>
        <v>0</v>
      </c>
      <c r="O213" s="63">
        <f t="shared" si="19"/>
        <v>0</v>
      </c>
      <c r="P213" s="63">
        <f t="shared" si="22"/>
        <v>0</v>
      </c>
      <c r="Q213" s="65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G213" s="47"/>
      <c r="CH213" s="47"/>
      <c r="CI213" s="47"/>
      <c r="CJ213" s="47"/>
      <c r="CK213" s="47"/>
      <c r="CL213" s="47"/>
      <c r="CM213" s="47"/>
      <c r="CN213" s="47"/>
      <c r="CO213" s="47"/>
      <c r="CP213" s="4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</row>
    <row r="214" spans="1:133" hidden="1" x14ac:dyDescent="0.2">
      <c r="A214" s="60">
        <v>5676</v>
      </c>
      <c r="B214" s="61">
        <v>606</v>
      </c>
      <c r="C214" s="62" t="s">
        <v>343</v>
      </c>
      <c r="D214" s="63">
        <f>+'[2]9500-7209-SFY22-A'!E212</f>
        <v>0</v>
      </c>
      <c r="E214" s="63"/>
      <c r="F214" s="63">
        <f t="shared" si="23"/>
        <v>0</v>
      </c>
      <c r="G214" s="63">
        <f>+'[2]9500-7209-SFY23-A'!E212</f>
        <v>0</v>
      </c>
      <c r="H214" s="63"/>
      <c r="I214" s="63">
        <f t="shared" si="20"/>
        <v>0</v>
      </c>
      <c r="J214" s="65"/>
      <c r="K214" s="63"/>
      <c r="L214" s="63">
        <f t="shared" si="18"/>
        <v>0</v>
      </c>
      <c r="M214" s="63"/>
      <c r="N214" s="63">
        <f t="shared" si="21"/>
        <v>0</v>
      </c>
      <c r="O214" s="63">
        <f t="shared" si="19"/>
        <v>0</v>
      </c>
      <c r="P214" s="63">
        <f t="shared" si="22"/>
        <v>0</v>
      </c>
      <c r="Q214" s="65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</row>
    <row r="215" spans="1:133" hidden="1" x14ac:dyDescent="0.2">
      <c r="A215" s="60">
        <v>5676</v>
      </c>
      <c r="B215" s="61">
        <v>607</v>
      </c>
      <c r="C215" s="62" t="s">
        <v>344</v>
      </c>
      <c r="D215" s="63">
        <f>+'[2]9500-7209-SFY22-A'!E213</f>
        <v>0</v>
      </c>
      <c r="E215" s="63"/>
      <c r="F215" s="63">
        <f t="shared" si="23"/>
        <v>0</v>
      </c>
      <c r="G215" s="63">
        <f>+'[2]9500-7209-SFY23-A'!E213</f>
        <v>0</v>
      </c>
      <c r="H215" s="63"/>
      <c r="I215" s="63">
        <f t="shared" si="20"/>
        <v>0</v>
      </c>
      <c r="J215" s="65"/>
      <c r="K215" s="63"/>
      <c r="L215" s="63">
        <f t="shared" si="18"/>
        <v>0</v>
      </c>
      <c r="M215" s="63"/>
      <c r="N215" s="63">
        <f t="shared" si="21"/>
        <v>0</v>
      </c>
      <c r="O215" s="63">
        <f t="shared" si="19"/>
        <v>0</v>
      </c>
      <c r="P215" s="63">
        <f t="shared" si="22"/>
        <v>0</v>
      </c>
      <c r="Q215" s="65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G215" s="47"/>
      <c r="CH215" s="47"/>
      <c r="CI215" s="47"/>
      <c r="CJ215" s="47"/>
      <c r="CK215" s="47"/>
      <c r="CL215" s="47"/>
      <c r="CM215" s="47"/>
      <c r="CN215" s="47"/>
      <c r="CO215" s="47"/>
      <c r="CP215" s="4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</row>
    <row r="216" spans="1:133" hidden="1" x14ac:dyDescent="0.2">
      <c r="A216" s="60">
        <v>5676</v>
      </c>
      <c r="B216" s="61">
        <v>608</v>
      </c>
      <c r="C216" s="62" t="s">
        <v>345</v>
      </c>
      <c r="D216" s="63">
        <f>+'[2]9500-7209-SFY22-A'!E214</f>
        <v>0</v>
      </c>
      <c r="E216" s="63"/>
      <c r="F216" s="63">
        <f t="shared" si="23"/>
        <v>0</v>
      </c>
      <c r="G216" s="63">
        <f>+'[2]9500-7209-SFY23-A'!E214</f>
        <v>0</v>
      </c>
      <c r="H216" s="63"/>
      <c r="I216" s="63">
        <f t="shared" si="20"/>
        <v>0</v>
      </c>
      <c r="J216" s="65"/>
      <c r="K216" s="63"/>
      <c r="L216" s="63">
        <f t="shared" si="18"/>
        <v>0</v>
      </c>
      <c r="M216" s="63"/>
      <c r="N216" s="63">
        <f t="shared" si="21"/>
        <v>0</v>
      </c>
      <c r="O216" s="63">
        <f t="shared" si="19"/>
        <v>0</v>
      </c>
      <c r="P216" s="63">
        <f t="shared" si="22"/>
        <v>0</v>
      </c>
      <c r="Q216" s="65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G216" s="47"/>
      <c r="CH216" s="47"/>
      <c r="CI216" s="47"/>
      <c r="CJ216" s="47"/>
      <c r="CK216" s="47"/>
      <c r="CL216" s="47"/>
      <c r="CM216" s="47"/>
      <c r="CN216" s="47"/>
      <c r="CO216" s="47"/>
      <c r="CP216" s="4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</row>
    <row r="217" spans="1:133" hidden="1" x14ac:dyDescent="0.2">
      <c r="A217" s="60">
        <v>5676</v>
      </c>
      <c r="B217" s="61">
        <v>609</v>
      </c>
      <c r="C217" s="62" t="s">
        <v>346</v>
      </c>
      <c r="D217" s="63">
        <f>+'[2]9500-7209-SFY22-A'!E215</f>
        <v>0</v>
      </c>
      <c r="E217" s="63"/>
      <c r="F217" s="63">
        <f t="shared" si="23"/>
        <v>0</v>
      </c>
      <c r="G217" s="63">
        <f>+'[2]9500-7209-SFY23-A'!E215</f>
        <v>0</v>
      </c>
      <c r="H217" s="63"/>
      <c r="I217" s="63">
        <f t="shared" si="20"/>
        <v>0</v>
      </c>
      <c r="J217" s="65"/>
      <c r="K217" s="63"/>
      <c r="L217" s="63">
        <f t="shared" si="18"/>
        <v>0</v>
      </c>
      <c r="M217" s="63"/>
      <c r="N217" s="63">
        <f t="shared" si="21"/>
        <v>0</v>
      </c>
      <c r="O217" s="63">
        <f t="shared" si="19"/>
        <v>0</v>
      </c>
      <c r="P217" s="63">
        <f t="shared" si="22"/>
        <v>0</v>
      </c>
      <c r="Q217" s="65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G217" s="47"/>
      <c r="CH217" s="47"/>
      <c r="CI217" s="47"/>
      <c r="CJ217" s="47"/>
      <c r="CK217" s="47"/>
      <c r="CL217" s="47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</row>
    <row r="218" spans="1:133" hidden="1" x14ac:dyDescent="0.2">
      <c r="A218" s="60">
        <v>5676</v>
      </c>
      <c r="B218" s="61">
        <v>610</v>
      </c>
      <c r="C218" s="62" t="s">
        <v>347</v>
      </c>
      <c r="D218" s="63">
        <f>+'[2]9500-7209-SFY22-A'!E216</f>
        <v>0</v>
      </c>
      <c r="E218" s="63"/>
      <c r="F218" s="63">
        <f t="shared" si="23"/>
        <v>0</v>
      </c>
      <c r="G218" s="63">
        <f>+'[2]9500-7209-SFY23-A'!E216</f>
        <v>0</v>
      </c>
      <c r="H218" s="63"/>
      <c r="I218" s="63">
        <f t="shared" si="20"/>
        <v>0</v>
      </c>
      <c r="J218" s="65"/>
      <c r="K218" s="63"/>
      <c r="L218" s="63">
        <f t="shared" si="18"/>
        <v>0</v>
      </c>
      <c r="M218" s="63"/>
      <c r="N218" s="63">
        <f t="shared" si="21"/>
        <v>0</v>
      </c>
      <c r="O218" s="63">
        <f t="shared" si="19"/>
        <v>0</v>
      </c>
      <c r="P218" s="63">
        <f t="shared" si="22"/>
        <v>0</v>
      </c>
      <c r="Q218" s="65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</row>
    <row r="219" spans="1:133" hidden="1" x14ac:dyDescent="0.2">
      <c r="A219" s="60">
        <v>5676</v>
      </c>
      <c r="B219" s="61">
        <v>611</v>
      </c>
      <c r="C219" s="62" t="s">
        <v>348</v>
      </c>
      <c r="D219" s="63">
        <f>+'[2]9500-7209-SFY22-A'!E217</f>
        <v>0</v>
      </c>
      <c r="E219" s="63"/>
      <c r="F219" s="63">
        <f t="shared" si="23"/>
        <v>0</v>
      </c>
      <c r="G219" s="63">
        <f>+'[2]9500-7209-SFY23-A'!E217</f>
        <v>0</v>
      </c>
      <c r="H219" s="63"/>
      <c r="I219" s="63">
        <f t="shared" si="20"/>
        <v>0</v>
      </c>
      <c r="J219" s="65"/>
      <c r="K219" s="63"/>
      <c r="L219" s="63">
        <f t="shared" si="18"/>
        <v>0</v>
      </c>
      <c r="M219" s="63"/>
      <c r="N219" s="63">
        <f t="shared" si="21"/>
        <v>0</v>
      </c>
      <c r="O219" s="63">
        <f t="shared" si="19"/>
        <v>0</v>
      </c>
      <c r="P219" s="63">
        <f t="shared" si="22"/>
        <v>0</v>
      </c>
      <c r="Q219" s="65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G219" s="47"/>
      <c r="CH219" s="47"/>
      <c r="CI219" s="47"/>
      <c r="CJ219" s="47"/>
      <c r="CK219" s="47"/>
      <c r="CL219" s="47"/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</row>
    <row r="220" spans="1:133" hidden="1" x14ac:dyDescent="0.2">
      <c r="A220" s="60">
        <v>5676</v>
      </c>
      <c r="B220" s="61">
        <v>612</v>
      </c>
      <c r="C220" s="62" t="s">
        <v>349</v>
      </c>
      <c r="D220" s="63">
        <f>+'[2]9500-7209-SFY22-A'!E218</f>
        <v>0</v>
      </c>
      <c r="E220" s="63"/>
      <c r="F220" s="63">
        <f t="shared" si="23"/>
        <v>0</v>
      </c>
      <c r="G220" s="63">
        <f>+'[2]9500-7209-SFY23-A'!E218</f>
        <v>0</v>
      </c>
      <c r="H220" s="63"/>
      <c r="I220" s="63">
        <f t="shared" si="20"/>
        <v>0</v>
      </c>
      <c r="J220" s="65"/>
      <c r="K220" s="63"/>
      <c r="L220" s="63">
        <f t="shared" si="18"/>
        <v>0</v>
      </c>
      <c r="M220" s="63"/>
      <c r="N220" s="63">
        <f t="shared" si="21"/>
        <v>0</v>
      </c>
      <c r="O220" s="63">
        <f t="shared" si="19"/>
        <v>0</v>
      </c>
      <c r="P220" s="63">
        <f t="shared" si="22"/>
        <v>0</v>
      </c>
      <c r="Q220" s="65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G220" s="47"/>
      <c r="CH220" s="47"/>
      <c r="CI220" s="47"/>
      <c r="CJ220" s="47"/>
      <c r="CK220" s="47"/>
      <c r="CL220" s="47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</row>
    <row r="221" spans="1:133" hidden="1" x14ac:dyDescent="0.2">
      <c r="A221" s="60">
        <v>5676</v>
      </c>
      <c r="B221" s="61">
        <v>617</v>
      </c>
      <c r="C221" s="62" t="s">
        <v>350</v>
      </c>
      <c r="D221" s="63">
        <f>+'[2]9500-7209-SFY22-A'!E219</f>
        <v>0</v>
      </c>
      <c r="E221" s="63"/>
      <c r="F221" s="63">
        <f t="shared" si="23"/>
        <v>0</v>
      </c>
      <c r="G221" s="63">
        <f>+'[2]9500-7209-SFY23-A'!E219</f>
        <v>0</v>
      </c>
      <c r="H221" s="63"/>
      <c r="I221" s="63">
        <f t="shared" si="20"/>
        <v>0</v>
      </c>
      <c r="J221" s="65"/>
      <c r="K221" s="63"/>
      <c r="L221" s="63">
        <f t="shared" si="18"/>
        <v>0</v>
      </c>
      <c r="M221" s="63"/>
      <c r="N221" s="63">
        <f t="shared" si="21"/>
        <v>0</v>
      </c>
      <c r="O221" s="63">
        <f t="shared" si="19"/>
        <v>0</v>
      </c>
      <c r="P221" s="63">
        <f t="shared" si="22"/>
        <v>0</v>
      </c>
      <c r="Q221" s="65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G221" s="47"/>
      <c r="CH221" s="47"/>
      <c r="CI221" s="47"/>
      <c r="CJ221" s="47"/>
      <c r="CK221" s="47"/>
      <c r="CL221" s="47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</row>
    <row r="222" spans="1:133" s="71" customFormat="1" x14ac:dyDescent="0.2">
      <c r="A222" s="60"/>
      <c r="B222" s="67"/>
      <c r="C222" s="67" t="s">
        <v>351</v>
      </c>
      <c r="D222" s="68">
        <f>SUM(D7:D221)</f>
        <v>16062142</v>
      </c>
      <c r="E222" s="68">
        <f t="shared" ref="E222:I222" si="24">SUM(E7:E221)</f>
        <v>-230363</v>
      </c>
      <c r="F222" s="68">
        <f t="shared" si="24"/>
        <v>15831779</v>
      </c>
      <c r="G222" s="68">
        <f t="shared" si="24"/>
        <v>16909085</v>
      </c>
      <c r="H222" s="68">
        <f t="shared" si="24"/>
        <v>-247231</v>
      </c>
      <c r="I222" s="68">
        <f t="shared" si="24"/>
        <v>16661854</v>
      </c>
      <c r="J222" s="70"/>
      <c r="K222" s="68"/>
      <c r="L222" s="68">
        <f>SUM(L7:L221)</f>
        <v>-89195.719199999992</v>
      </c>
      <c r="M222" s="68">
        <f t="shared" ref="M222:BX222" si="25">SUM(M7:M221)</f>
        <v>-4953.7130999999999</v>
      </c>
      <c r="N222" s="68">
        <f>SUM(N7:N221)</f>
        <v>-136213.56770000001</v>
      </c>
      <c r="O222" s="68">
        <f>SUM(O7:O221)</f>
        <v>-95739.531499999983</v>
      </c>
      <c r="P222" s="68">
        <f t="shared" si="25"/>
        <v>-5318.6509999999998</v>
      </c>
      <c r="Q222" s="70">
        <f>SUM(Q7:Q77)</f>
        <v>-146172.8175</v>
      </c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89"/>
      <c r="BE222" s="89"/>
      <c r="BF222" s="89"/>
      <c r="BG222" s="89"/>
      <c r="BH222" s="89"/>
      <c r="BI222" s="89"/>
      <c r="BJ222" s="89"/>
      <c r="BK222" s="89"/>
      <c r="BL222" s="89"/>
      <c r="BM222" s="89"/>
      <c r="BN222" s="89"/>
      <c r="BO222" s="89"/>
      <c r="BP222" s="89"/>
      <c r="BQ222" s="89"/>
      <c r="BR222" s="89"/>
      <c r="BS222" s="89"/>
      <c r="BT222" s="89"/>
      <c r="BU222" s="89"/>
      <c r="BV222" s="89"/>
      <c r="BW222" s="89"/>
      <c r="BX222" s="89"/>
      <c r="BY222" s="89"/>
      <c r="BZ222" s="89"/>
      <c r="CA222" s="89"/>
      <c r="CB222" s="89"/>
      <c r="CC222" s="89"/>
      <c r="CD222" s="89"/>
      <c r="CE222" s="89"/>
      <c r="CF222" s="89"/>
      <c r="CG222" s="89"/>
      <c r="CH222" s="89"/>
      <c r="CI222" s="89"/>
      <c r="CJ222" s="89"/>
      <c r="CK222" s="89"/>
      <c r="CL222" s="89"/>
      <c r="CM222" s="89"/>
      <c r="CN222" s="89"/>
      <c r="CO222" s="89"/>
      <c r="CP222" s="89"/>
      <c r="CQ222" s="89"/>
      <c r="CR222" s="89"/>
      <c r="CS222" s="89"/>
      <c r="CT222" s="89"/>
      <c r="CU222" s="89"/>
      <c r="CV222" s="89"/>
      <c r="CW222" s="89"/>
      <c r="CX222" s="89"/>
      <c r="CY222" s="89"/>
      <c r="CZ222" s="89"/>
      <c r="DA222" s="89"/>
      <c r="DB222" s="89"/>
      <c r="DC222" s="89"/>
      <c r="DD222" s="89"/>
      <c r="DE222" s="89"/>
      <c r="DF222" s="89"/>
      <c r="DG222" s="89"/>
      <c r="DH222" s="89"/>
      <c r="DI222" s="89"/>
      <c r="DJ222" s="89"/>
      <c r="DK222" s="89"/>
      <c r="DL222" s="89"/>
      <c r="DM222" s="89"/>
      <c r="DN222" s="89"/>
      <c r="DO222" s="89"/>
      <c r="DP222" s="89"/>
      <c r="DQ222" s="89"/>
      <c r="DR222" s="89"/>
      <c r="DS222" s="89"/>
      <c r="DT222" s="89"/>
      <c r="DU222" s="89"/>
      <c r="DV222" s="89"/>
      <c r="DW222" s="89"/>
      <c r="DX222" s="89"/>
      <c r="DY222" s="89"/>
      <c r="DZ222" s="89"/>
      <c r="EA222" s="89"/>
      <c r="EB222" s="89"/>
      <c r="EC222" s="89"/>
    </row>
    <row r="223" spans="1:133" x14ac:dyDescent="0.2">
      <c r="A223" s="72" t="s">
        <v>352</v>
      </c>
      <c r="B223" s="62"/>
      <c r="C223" s="62"/>
      <c r="D223" s="63"/>
      <c r="E223" s="63"/>
      <c r="F223" s="63"/>
      <c r="G223" s="63">
        <f>+'[2]9500-7209-SFY23-A'!E221</f>
        <v>0</v>
      </c>
      <c r="H223" s="63"/>
      <c r="I223" s="63"/>
      <c r="J223" s="65"/>
      <c r="K223" s="63"/>
      <c r="L223" s="63"/>
      <c r="M223" s="63"/>
      <c r="N223" s="63"/>
      <c r="O223" s="63"/>
      <c r="P223" s="63"/>
      <c r="Q223" s="65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47"/>
      <c r="AQ223" s="47"/>
      <c r="AR223" s="47"/>
      <c r="AS223" s="47"/>
      <c r="AT223" s="47"/>
      <c r="AU223" s="47"/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  <c r="BZ223" s="47"/>
      <c r="CA223" s="47"/>
      <c r="CB223" s="47"/>
      <c r="CC223" s="47"/>
      <c r="CD223" s="47"/>
      <c r="CE223" s="47"/>
      <c r="CF223" s="47"/>
      <c r="CG223" s="47"/>
      <c r="CH223" s="47"/>
      <c r="CI223" s="47"/>
      <c r="CJ223" s="47"/>
      <c r="CK223" s="47"/>
      <c r="CL223" s="47"/>
      <c r="CM223" s="47"/>
      <c r="CN223" s="47"/>
      <c r="CO223" s="47"/>
      <c r="CP223" s="4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</row>
    <row r="224" spans="1:133" x14ac:dyDescent="0.2">
      <c r="A224" s="60">
        <v>403970</v>
      </c>
      <c r="B224" s="73" t="s">
        <v>353</v>
      </c>
      <c r="C224" s="62" t="s">
        <v>354</v>
      </c>
      <c r="D224" s="63">
        <v>6694601</v>
      </c>
      <c r="E224" s="63">
        <f>(E7*0.3923)+(E50*0.3792)</f>
        <v>-89195.719199999992</v>
      </c>
      <c r="F224" s="63">
        <f>SUM(D224:E224)</f>
        <v>6605405.2807999998</v>
      </c>
      <c r="G224" s="63">
        <v>7043999</v>
      </c>
      <c r="H224" s="63">
        <f>(H7*0.3923)+(H50*0.3792)</f>
        <v>-95739.531499999983</v>
      </c>
      <c r="I224" s="63">
        <f>SUM(G224:H224)</f>
        <v>6948259.4685000004</v>
      </c>
      <c r="J224" s="63"/>
      <c r="K224" s="74" t="s">
        <v>355</v>
      </c>
      <c r="L224" s="75">
        <f>L222-E224</f>
        <v>0</v>
      </c>
      <c r="M224" s="76"/>
      <c r="N224" s="76"/>
      <c r="O224" s="75">
        <v>0</v>
      </c>
      <c r="P224" s="76"/>
      <c r="Q224" s="7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G224" s="47"/>
      <c r="CH224" s="47"/>
      <c r="CI224" s="47"/>
      <c r="CJ224" s="47"/>
      <c r="CK224" s="47"/>
      <c r="CL224" s="47"/>
      <c r="CM224" s="47"/>
      <c r="CN224" s="47"/>
      <c r="CO224" s="47"/>
      <c r="CP224" s="4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</row>
    <row r="225" spans="1:133" x14ac:dyDescent="0.2">
      <c r="A225" s="60">
        <v>407085</v>
      </c>
      <c r="B225" s="73" t="s">
        <v>365</v>
      </c>
      <c r="C225" s="62" t="s">
        <v>356</v>
      </c>
      <c r="D225" s="63">
        <v>17054</v>
      </c>
      <c r="E225" s="63">
        <f>(E7*0.0224)+(E50*0.0201)</f>
        <v>-4953.7130999999999</v>
      </c>
      <c r="F225" s="63">
        <f t="shared" ref="F225:F226" si="26">SUM(D225:E225)</f>
        <v>12100.286899999999</v>
      </c>
      <c r="G225" s="63">
        <v>17054</v>
      </c>
      <c r="H225" s="63">
        <f>(H7*0.0224)+(H50*0.0201)</f>
        <v>-5318.6509999999998</v>
      </c>
      <c r="I225" s="63">
        <f t="shared" ref="I225:I227" si="27">SUM(G225:H225)</f>
        <v>11735.349</v>
      </c>
      <c r="J225" s="63"/>
      <c r="K225" s="74" t="s">
        <v>355</v>
      </c>
      <c r="L225" s="76"/>
      <c r="M225" s="75">
        <f>M222-E225</f>
        <v>0</v>
      </c>
      <c r="N225" s="76"/>
      <c r="O225" s="76"/>
      <c r="P225" s="75">
        <v>0</v>
      </c>
      <c r="Q225" s="7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G225" s="47"/>
      <c r="CH225" s="47"/>
      <c r="CI225" s="47"/>
      <c r="CJ225" s="47"/>
      <c r="CK225" s="47"/>
      <c r="CL225" s="47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</row>
    <row r="226" spans="1:133" ht="13.5" thickBot="1" x14ac:dyDescent="0.25">
      <c r="A226" s="62"/>
      <c r="B226" s="60" t="s">
        <v>357</v>
      </c>
      <c r="C226" s="62" t="s">
        <v>358</v>
      </c>
      <c r="D226" s="63">
        <v>9350487</v>
      </c>
      <c r="E226" s="63">
        <f>(E7*0.5853)+(E50*0.6007)</f>
        <v>-136213.56770000001</v>
      </c>
      <c r="F226" s="63">
        <f t="shared" si="26"/>
        <v>9214273.4322999995</v>
      </c>
      <c r="G226" s="63">
        <v>9848032</v>
      </c>
      <c r="H226" s="63">
        <f>(H7*0.5853)+(H50*0.6007)</f>
        <v>-146172.8175</v>
      </c>
      <c r="I226" s="63">
        <f t="shared" si="27"/>
        <v>9701859.1824999992</v>
      </c>
      <c r="J226" s="63"/>
      <c r="K226" s="78" t="s">
        <v>355</v>
      </c>
      <c r="L226" s="79"/>
      <c r="M226" s="79"/>
      <c r="N226" s="80">
        <f>N222-E226</f>
        <v>0</v>
      </c>
      <c r="O226" s="79"/>
      <c r="P226" s="79"/>
      <c r="Q226" s="81">
        <f>Q222-H226</f>
        <v>0</v>
      </c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G226" s="47"/>
      <c r="CH226" s="47"/>
      <c r="CI226" s="47"/>
      <c r="CJ226" s="47"/>
      <c r="CK226" s="47"/>
      <c r="CL226" s="47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</row>
    <row r="227" spans="1:133" x14ac:dyDescent="0.2">
      <c r="A227" s="62"/>
      <c r="B227" s="62"/>
      <c r="C227" s="67" t="s">
        <v>359</v>
      </c>
      <c r="D227" s="63">
        <f>SUM(D224:D226)</f>
        <v>16062142</v>
      </c>
      <c r="E227" s="63">
        <f t="shared" ref="E227:G227" si="28">SUM(E224:E226)</f>
        <v>-230363</v>
      </c>
      <c r="F227" s="63">
        <f t="shared" si="28"/>
        <v>15831779</v>
      </c>
      <c r="G227" s="63">
        <f t="shared" si="28"/>
        <v>16909085</v>
      </c>
      <c r="H227" s="90">
        <f>SUM(H224:H226)</f>
        <v>-247231</v>
      </c>
      <c r="I227" s="63">
        <f t="shared" si="27"/>
        <v>16661854</v>
      </c>
      <c r="J227" s="63"/>
      <c r="K227" s="63"/>
      <c r="L227" s="63"/>
      <c r="M227" s="63"/>
      <c r="N227" s="63"/>
      <c r="O227" s="63"/>
      <c r="P227" s="63"/>
      <c r="Q227" s="63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G227" s="47"/>
      <c r="CH227" s="47"/>
      <c r="CI227" s="47"/>
      <c r="CJ227" s="47"/>
      <c r="CK227" s="47"/>
      <c r="CL227" s="47"/>
      <c r="CM227" s="47"/>
      <c r="CN227" s="47"/>
      <c r="CO227" s="47"/>
      <c r="CP227" s="4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</row>
    <row r="228" spans="1:133" x14ac:dyDescent="0.2"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</row>
    <row r="229" spans="1:133" x14ac:dyDescent="0.2"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</row>
    <row r="230" spans="1:133" x14ac:dyDescent="0.2">
      <c r="A230" s="82" t="s">
        <v>360</v>
      </c>
      <c r="B230" s="83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</row>
    <row r="231" spans="1:133" x14ac:dyDescent="0.2">
      <c r="A231" s="83" t="s">
        <v>366</v>
      </c>
      <c r="B231" s="83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G231" s="47"/>
      <c r="CH231" s="47"/>
      <c r="CI231" s="47"/>
      <c r="CJ231" s="47"/>
      <c r="CK231" s="47"/>
      <c r="CL231" s="47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</row>
    <row r="232" spans="1:133" x14ac:dyDescent="0.2">
      <c r="A232" s="83"/>
      <c r="B232" s="83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G232" s="47"/>
      <c r="CH232" s="47"/>
      <c r="CI232" s="47"/>
      <c r="CJ232" s="47"/>
      <c r="CK232" s="47"/>
      <c r="CL232" s="47"/>
      <c r="CM232" s="47"/>
      <c r="CN232" s="47"/>
      <c r="CO232" s="47"/>
      <c r="CP232" s="4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</row>
    <row r="233" spans="1:133" x14ac:dyDescent="0.2">
      <c r="A233" s="83"/>
      <c r="B233" s="83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G233" s="47"/>
      <c r="CH233" s="47"/>
      <c r="CI233" s="47"/>
      <c r="CJ233" s="47"/>
      <c r="CK233" s="47"/>
      <c r="CL233" s="47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</row>
    <row r="234" spans="1:133" x14ac:dyDescent="0.2">
      <c r="A234" s="83"/>
      <c r="B234" s="83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G234" s="47"/>
      <c r="CH234" s="47"/>
      <c r="CI234" s="47"/>
      <c r="CJ234" s="47"/>
      <c r="CK234" s="47"/>
      <c r="CL234" s="47"/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</row>
    <row r="235" spans="1:133" x14ac:dyDescent="0.2"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</row>
    <row r="236" spans="1:133" x14ac:dyDescent="0.2"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G236" s="47"/>
      <c r="CH236" s="47"/>
      <c r="CI236" s="47"/>
      <c r="CJ236" s="47"/>
      <c r="CK236" s="47"/>
      <c r="CL236" s="47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</row>
    <row r="237" spans="1:133" x14ac:dyDescent="0.2">
      <c r="D237" s="47"/>
      <c r="E237" s="47"/>
      <c r="F237" s="47"/>
      <c r="G237" s="47"/>
      <c r="H237" s="47"/>
      <c r="I237" s="47"/>
      <c r="J237" s="47"/>
      <c r="K237" s="47"/>
      <c r="L237" s="47" t="s">
        <v>367</v>
      </c>
      <c r="M237" s="47" t="s">
        <v>368</v>
      </c>
      <c r="N237" s="47" t="s">
        <v>369</v>
      </c>
      <c r="O237" s="47" t="s">
        <v>370</v>
      </c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G237" s="47"/>
      <c r="CH237" s="47"/>
      <c r="CI237" s="47"/>
      <c r="CJ237" s="47"/>
      <c r="CK237" s="47"/>
      <c r="CL237" s="47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</row>
    <row r="238" spans="1:133" x14ac:dyDescent="0.2">
      <c r="D238" s="47"/>
      <c r="E238" s="47"/>
      <c r="G238" s="47"/>
      <c r="H238" s="47"/>
      <c r="I238" s="47"/>
      <c r="J238" s="47"/>
      <c r="K238" s="45">
        <v>44568</v>
      </c>
      <c r="L238" s="47">
        <v>50954</v>
      </c>
      <c r="M238" s="47">
        <v>30821</v>
      </c>
      <c r="N238" s="47">
        <v>55051</v>
      </c>
      <c r="O238" s="47">
        <v>32768</v>
      </c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G238" s="47"/>
      <c r="CH238" s="47"/>
      <c r="CI238" s="47"/>
      <c r="CJ238" s="47"/>
      <c r="CK238" s="47"/>
      <c r="CL238" s="47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</row>
    <row r="239" spans="1:133" x14ac:dyDescent="0.2">
      <c r="D239" s="47"/>
      <c r="E239" s="91"/>
      <c r="F239" s="92"/>
      <c r="G239" s="47"/>
      <c r="H239" s="47"/>
      <c r="I239" s="93"/>
      <c r="J239" s="47"/>
      <c r="K239" s="45">
        <v>44599</v>
      </c>
      <c r="L239" s="47">
        <v>44831</v>
      </c>
      <c r="M239" s="47">
        <v>29463</v>
      </c>
      <c r="N239" s="47">
        <v>48411</v>
      </c>
      <c r="O239" s="47">
        <v>31295</v>
      </c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G239" s="47"/>
      <c r="CH239" s="47"/>
      <c r="CI239" s="47"/>
      <c r="CJ239" s="47"/>
      <c r="CK239" s="47"/>
      <c r="CL239" s="47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</row>
    <row r="240" spans="1:133" x14ac:dyDescent="0.2">
      <c r="D240" s="47"/>
      <c r="E240" s="91"/>
      <c r="F240" s="92"/>
      <c r="G240" s="47"/>
      <c r="H240" s="47"/>
      <c r="I240" s="93"/>
      <c r="J240" s="47"/>
      <c r="K240" s="45">
        <v>44640</v>
      </c>
      <c r="L240" s="47">
        <v>44831</v>
      </c>
      <c r="M240" s="47">
        <v>29463</v>
      </c>
      <c r="N240" s="47">
        <v>48411</v>
      </c>
      <c r="O240" s="47">
        <v>31295</v>
      </c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</row>
    <row r="241" spans="4:133" x14ac:dyDescent="0.2">
      <c r="D241" s="47"/>
      <c r="E241" s="91"/>
      <c r="F241" s="92"/>
      <c r="G241" s="47"/>
      <c r="H241" s="47"/>
      <c r="I241" s="93"/>
      <c r="J241" s="47"/>
      <c r="K241" s="47"/>
      <c r="L241" s="47">
        <f t="shared" ref="L241:O241" si="29">SUM(L238:L240)</f>
        <v>140616</v>
      </c>
      <c r="M241" s="47">
        <f t="shared" si="29"/>
        <v>89747</v>
      </c>
      <c r="N241" s="47">
        <f t="shared" si="29"/>
        <v>151873</v>
      </c>
      <c r="O241" s="47">
        <f t="shared" si="29"/>
        <v>95358</v>
      </c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</row>
    <row r="242" spans="4:133" x14ac:dyDescent="0.2">
      <c r="D242" s="47"/>
      <c r="E242" s="91"/>
      <c r="F242" s="92"/>
      <c r="G242" s="47"/>
      <c r="H242" s="47"/>
      <c r="I242" s="93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G242" s="47"/>
      <c r="CH242" s="47"/>
      <c r="CI242" s="47"/>
      <c r="CJ242" s="47"/>
      <c r="CK242" s="47"/>
      <c r="CL242" s="47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</row>
    <row r="243" spans="4:133" x14ac:dyDescent="0.2">
      <c r="D243" s="47"/>
      <c r="E243" s="91"/>
      <c r="F243" s="92"/>
      <c r="G243" s="47"/>
      <c r="H243" s="47"/>
      <c r="I243" s="93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</row>
    <row r="244" spans="4:133" x14ac:dyDescent="0.2">
      <c r="D244" s="47"/>
      <c r="E244" s="91"/>
      <c r="F244" s="92"/>
      <c r="G244" s="47"/>
      <c r="H244" s="47"/>
      <c r="I244" s="93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</row>
    <row r="245" spans="4:133" x14ac:dyDescent="0.2">
      <c r="D245" s="47"/>
      <c r="E245" s="91"/>
      <c r="F245" s="94"/>
      <c r="G245" s="47"/>
      <c r="H245" s="47"/>
      <c r="I245" s="93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</row>
    <row r="246" spans="4:133" x14ac:dyDescent="0.2"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</row>
    <row r="247" spans="4:133" x14ac:dyDescent="0.2"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</row>
    <row r="248" spans="4:133" x14ac:dyDescent="0.2"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</row>
    <row r="249" spans="4:133" x14ac:dyDescent="0.2"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</row>
    <row r="250" spans="4:133" x14ac:dyDescent="0.2"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</row>
    <row r="251" spans="4:133" x14ac:dyDescent="0.2"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</row>
    <row r="252" spans="4:133" x14ac:dyDescent="0.2"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</row>
    <row r="253" spans="4:133" x14ac:dyDescent="0.2"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</row>
    <row r="254" spans="4:133" x14ac:dyDescent="0.2"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</row>
    <row r="255" spans="4:133" x14ac:dyDescent="0.2"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</row>
    <row r="256" spans="4:133" x14ac:dyDescent="0.2"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</row>
    <row r="257" spans="4:133" x14ac:dyDescent="0.2"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</row>
    <row r="258" spans="4:133" x14ac:dyDescent="0.2"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</row>
    <row r="259" spans="4:133" x14ac:dyDescent="0.2"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G259" s="47"/>
      <c r="CH259" s="47"/>
      <c r="CI259" s="47"/>
      <c r="CJ259" s="47"/>
      <c r="CK259" s="47"/>
      <c r="CL259" s="47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</row>
    <row r="260" spans="4:133" x14ac:dyDescent="0.2"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</row>
    <row r="261" spans="4:133" x14ac:dyDescent="0.2"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G261" s="47"/>
      <c r="CH261" s="47"/>
      <c r="CI261" s="47"/>
      <c r="CJ261" s="47"/>
      <c r="CK261" s="47"/>
      <c r="CL261" s="47"/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</row>
    <row r="262" spans="4:133" x14ac:dyDescent="0.2"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</row>
    <row r="263" spans="4:133" x14ac:dyDescent="0.2"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G263" s="47"/>
      <c r="CH263" s="47"/>
      <c r="CI263" s="47"/>
      <c r="CJ263" s="47"/>
      <c r="CK263" s="47"/>
      <c r="CL263" s="47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</row>
    <row r="264" spans="4:133" x14ac:dyDescent="0.2"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</row>
    <row r="265" spans="4:133" x14ac:dyDescent="0.2"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</row>
    <row r="266" spans="4:133" x14ac:dyDescent="0.2"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</row>
    <row r="267" spans="4:133" x14ac:dyDescent="0.2"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</row>
    <row r="268" spans="4:133" x14ac:dyDescent="0.2"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</row>
    <row r="269" spans="4:133" x14ac:dyDescent="0.2"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</row>
    <row r="270" spans="4:133" x14ac:dyDescent="0.2"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</row>
    <row r="271" spans="4:133" x14ac:dyDescent="0.2"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</row>
    <row r="272" spans="4:133" x14ac:dyDescent="0.2"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</row>
    <row r="273" spans="4:133" x14ac:dyDescent="0.2"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</row>
    <row r="274" spans="4:133" x14ac:dyDescent="0.2"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</row>
    <row r="275" spans="4:133" x14ac:dyDescent="0.2"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</row>
    <row r="276" spans="4:133" x14ac:dyDescent="0.2"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</row>
    <row r="277" spans="4:133" x14ac:dyDescent="0.2"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</row>
    <row r="278" spans="4:133" x14ac:dyDescent="0.2"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</row>
    <row r="279" spans="4:133" x14ac:dyDescent="0.2"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</row>
    <row r="280" spans="4:133" x14ac:dyDescent="0.2"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</row>
    <row r="281" spans="4:133" x14ac:dyDescent="0.2"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</row>
    <row r="282" spans="4:133" x14ac:dyDescent="0.2"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</row>
    <row r="283" spans="4:133" x14ac:dyDescent="0.2"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</row>
    <row r="284" spans="4:133" x14ac:dyDescent="0.2"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</row>
    <row r="285" spans="4:133" x14ac:dyDescent="0.2"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</row>
    <row r="286" spans="4:133" x14ac:dyDescent="0.2"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</row>
    <row r="287" spans="4:133" x14ac:dyDescent="0.2"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</row>
    <row r="288" spans="4:133" x14ac:dyDescent="0.2"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</row>
    <row r="289" spans="4:133" x14ac:dyDescent="0.2"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</row>
    <row r="290" spans="4:133" x14ac:dyDescent="0.2"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G290" s="47"/>
      <c r="CH290" s="47"/>
      <c r="CI290" s="47"/>
      <c r="CJ290" s="47"/>
      <c r="CK290" s="47"/>
      <c r="CL290" s="47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</row>
    <row r="291" spans="4:133" x14ac:dyDescent="0.2"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</row>
    <row r="292" spans="4:133" x14ac:dyDescent="0.2"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G292" s="47"/>
      <c r="CH292" s="47"/>
      <c r="CI292" s="47"/>
      <c r="CJ292" s="47"/>
      <c r="CK292" s="47"/>
      <c r="CL292" s="47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</row>
    <row r="293" spans="4:133" x14ac:dyDescent="0.2"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</row>
    <row r="294" spans="4:133" x14ac:dyDescent="0.2"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47"/>
      <c r="AQ294" s="47"/>
      <c r="AR294" s="47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G294" s="47"/>
      <c r="CH294" s="47"/>
      <c r="CI294" s="47"/>
      <c r="CJ294" s="47"/>
      <c r="CK294" s="47"/>
      <c r="CL294" s="47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</row>
    <row r="295" spans="4:133" x14ac:dyDescent="0.2"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</row>
    <row r="296" spans="4:133" x14ac:dyDescent="0.2"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  <c r="AR296" s="47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G296" s="47"/>
      <c r="CH296" s="47"/>
      <c r="CI296" s="47"/>
      <c r="CJ296" s="47"/>
      <c r="CK296" s="47"/>
      <c r="CL296" s="47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</row>
    <row r="297" spans="4:133" x14ac:dyDescent="0.2"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</row>
    <row r="298" spans="4:133" x14ac:dyDescent="0.2"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G298" s="47"/>
      <c r="CH298" s="47"/>
      <c r="CI298" s="47"/>
      <c r="CJ298" s="47"/>
      <c r="CK298" s="47"/>
      <c r="CL298" s="47"/>
      <c r="CM298" s="47"/>
      <c r="CN298" s="47"/>
      <c r="CO298" s="47"/>
      <c r="CP298" s="4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</row>
    <row r="299" spans="4:133" x14ac:dyDescent="0.2"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</row>
    <row r="300" spans="4:133" x14ac:dyDescent="0.2"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</row>
    <row r="301" spans="4:133" x14ac:dyDescent="0.2"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</row>
    <row r="302" spans="4:133" x14ac:dyDescent="0.2"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</row>
    <row r="303" spans="4:133" x14ac:dyDescent="0.2"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</row>
    <row r="304" spans="4:133" x14ac:dyDescent="0.2"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</row>
    <row r="305" spans="4:133" x14ac:dyDescent="0.2"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</row>
    <row r="306" spans="4:133" x14ac:dyDescent="0.2"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</row>
    <row r="307" spans="4:133" x14ac:dyDescent="0.2"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</row>
    <row r="308" spans="4:133" x14ac:dyDescent="0.2"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</row>
    <row r="309" spans="4:133" x14ac:dyDescent="0.2"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</row>
    <row r="310" spans="4:133" x14ac:dyDescent="0.2"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</row>
    <row r="311" spans="4:133" x14ac:dyDescent="0.2"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</row>
    <row r="312" spans="4:133" x14ac:dyDescent="0.2"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</row>
    <row r="313" spans="4:133" x14ac:dyDescent="0.2"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</row>
    <row r="314" spans="4:133" x14ac:dyDescent="0.2"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</row>
    <row r="315" spans="4:133" x14ac:dyDescent="0.2"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</row>
    <row r="316" spans="4:133" x14ac:dyDescent="0.2"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</row>
    <row r="317" spans="4:133" x14ac:dyDescent="0.2"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</row>
    <row r="318" spans="4:133" x14ac:dyDescent="0.2"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</row>
    <row r="319" spans="4:133" x14ac:dyDescent="0.2"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</row>
    <row r="320" spans="4:133" x14ac:dyDescent="0.2"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</row>
    <row r="321" spans="4:133" x14ac:dyDescent="0.2"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</row>
    <row r="322" spans="4:133" x14ac:dyDescent="0.2"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</row>
    <row r="323" spans="4:133" x14ac:dyDescent="0.2"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G323" s="47"/>
      <c r="CH323" s="47"/>
      <c r="CI323" s="47"/>
      <c r="CJ323" s="47"/>
      <c r="CK323" s="47"/>
      <c r="CL323" s="47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</row>
    <row r="324" spans="4:133" x14ac:dyDescent="0.2"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G324" s="47"/>
      <c r="CH324" s="47"/>
      <c r="CI324" s="47"/>
      <c r="CJ324" s="47"/>
      <c r="CK324" s="47"/>
      <c r="CL324" s="47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</row>
    <row r="325" spans="4:133" x14ac:dyDescent="0.2"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</row>
    <row r="326" spans="4:133" x14ac:dyDescent="0.2"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</row>
    <row r="327" spans="4:133" x14ac:dyDescent="0.2"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</row>
    <row r="328" spans="4:133" x14ac:dyDescent="0.2"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</row>
    <row r="329" spans="4:133" x14ac:dyDescent="0.2"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G329" s="47"/>
      <c r="CH329" s="47"/>
      <c r="CI329" s="47"/>
      <c r="CJ329" s="47"/>
      <c r="CK329" s="47"/>
      <c r="CL329" s="47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</row>
    <row r="330" spans="4:133" x14ac:dyDescent="0.2"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</row>
    <row r="331" spans="4:133" x14ac:dyDescent="0.2"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</row>
    <row r="332" spans="4:133" x14ac:dyDescent="0.2"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</row>
    <row r="333" spans="4:133" x14ac:dyDescent="0.2"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</row>
    <row r="334" spans="4:133" x14ac:dyDescent="0.2"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</row>
    <row r="335" spans="4:133" x14ac:dyDescent="0.2"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</row>
    <row r="336" spans="4:133" x14ac:dyDescent="0.2"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</row>
    <row r="337" spans="4:133" x14ac:dyDescent="0.2"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</row>
    <row r="338" spans="4:133" x14ac:dyDescent="0.2"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</row>
    <row r="339" spans="4:133" x14ac:dyDescent="0.2"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G339" s="47"/>
      <c r="CH339" s="47"/>
      <c r="CI339" s="47"/>
      <c r="CJ339" s="47"/>
      <c r="CK339" s="47"/>
      <c r="CL339" s="47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</row>
    <row r="340" spans="4:133" x14ac:dyDescent="0.2"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</row>
    <row r="341" spans="4:133" x14ac:dyDescent="0.2"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G341" s="47"/>
      <c r="CH341" s="47"/>
      <c r="CI341" s="47"/>
      <c r="CJ341" s="47"/>
      <c r="CK341" s="47"/>
      <c r="CL341" s="47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</row>
    <row r="342" spans="4:133" x14ac:dyDescent="0.2"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</row>
    <row r="343" spans="4:133" x14ac:dyDescent="0.2"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G343" s="47"/>
      <c r="CH343" s="47"/>
      <c r="CI343" s="47"/>
      <c r="CJ343" s="47"/>
      <c r="CK343" s="47"/>
      <c r="CL343" s="47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</row>
    <row r="344" spans="4:133" x14ac:dyDescent="0.2"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G344" s="47"/>
      <c r="CH344" s="47"/>
      <c r="CI344" s="47"/>
      <c r="CJ344" s="47"/>
      <c r="CK344" s="47"/>
      <c r="CL344" s="47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</row>
    <row r="345" spans="4:133" x14ac:dyDescent="0.2"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</row>
    <row r="346" spans="4:133" x14ac:dyDescent="0.2"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G346" s="47"/>
      <c r="CH346" s="47"/>
      <c r="CI346" s="47"/>
      <c r="CJ346" s="47"/>
      <c r="CK346" s="47"/>
      <c r="CL346" s="47"/>
      <c r="CM346" s="47"/>
      <c r="CN346" s="47"/>
      <c r="CO346" s="47"/>
      <c r="CP346" s="4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</row>
    <row r="347" spans="4:133" x14ac:dyDescent="0.2"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</row>
    <row r="348" spans="4:133" x14ac:dyDescent="0.2"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</row>
    <row r="349" spans="4:133" x14ac:dyDescent="0.2"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</row>
    <row r="350" spans="4:133" x14ac:dyDescent="0.2"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</row>
    <row r="351" spans="4:133" x14ac:dyDescent="0.2"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</row>
    <row r="352" spans="4:133" x14ac:dyDescent="0.2"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G352" s="47"/>
      <c r="CH352" s="47"/>
      <c r="CI352" s="47"/>
      <c r="CJ352" s="47"/>
      <c r="CK352" s="47"/>
      <c r="CL352" s="47"/>
      <c r="CM352" s="47"/>
      <c r="CN352" s="47"/>
      <c r="CO352" s="47"/>
      <c r="CP352" s="4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</row>
    <row r="353" spans="4:133" x14ac:dyDescent="0.2"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</row>
    <row r="354" spans="4:133" x14ac:dyDescent="0.2"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G354" s="47"/>
      <c r="CH354" s="47"/>
      <c r="CI354" s="47"/>
      <c r="CJ354" s="47"/>
      <c r="CK354" s="47"/>
      <c r="CL354" s="47"/>
      <c r="CM354" s="47"/>
      <c r="CN354" s="47"/>
      <c r="CO354" s="47"/>
      <c r="CP354" s="4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</row>
    <row r="355" spans="4:133" x14ac:dyDescent="0.2"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</row>
    <row r="356" spans="4:133" x14ac:dyDescent="0.2"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G356" s="47"/>
      <c r="CH356" s="47"/>
      <c r="CI356" s="47"/>
      <c r="CJ356" s="47"/>
      <c r="CK356" s="47"/>
      <c r="CL356" s="47"/>
      <c r="CM356" s="47"/>
      <c r="CN356" s="47"/>
      <c r="CO356" s="47"/>
      <c r="CP356" s="4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</row>
    <row r="357" spans="4:133" x14ac:dyDescent="0.2"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</row>
    <row r="358" spans="4:133" x14ac:dyDescent="0.2"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G358" s="47"/>
      <c r="CH358" s="47"/>
      <c r="CI358" s="47"/>
      <c r="CJ358" s="47"/>
      <c r="CK358" s="47"/>
      <c r="CL358" s="47"/>
      <c r="CM358" s="47"/>
      <c r="CN358" s="47"/>
      <c r="CO358" s="47"/>
      <c r="CP358" s="4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</row>
    <row r="359" spans="4:133" x14ac:dyDescent="0.2"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</row>
    <row r="360" spans="4:133" x14ac:dyDescent="0.2"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G360" s="47"/>
      <c r="CH360" s="47"/>
      <c r="CI360" s="47"/>
      <c r="CJ360" s="47"/>
      <c r="CK360" s="47"/>
      <c r="CL360" s="47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</row>
    <row r="361" spans="4:133" x14ac:dyDescent="0.2"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</row>
    <row r="362" spans="4:133" x14ac:dyDescent="0.2"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G362" s="47"/>
      <c r="CH362" s="47"/>
      <c r="CI362" s="47"/>
      <c r="CJ362" s="47"/>
      <c r="CK362" s="47"/>
      <c r="CL362" s="47"/>
      <c r="CM362" s="47"/>
      <c r="CN362" s="47"/>
      <c r="CO362" s="47"/>
      <c r="CP362" s="4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</row>
    <row r="363" spans="4:133" x14ac:dyDescent="0.2"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</row>
    <row r="364" spans="4:133" x14ac:dyDescent="0.2"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G364" s="47"/>
      <c r="CH364" s="47"/>
      <c r="CI364" s="47"/>
      <c r="CJ364" s="47"/>
      <c r="CK364" s="47"/>
      <c r="CL364" s="47"/>
      <c r="CM364" s="47"/>
      <c r="CN364" s="47"/>
      <c r="CO364" s="47"/>
      <c r="CP364" s="4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</row>
    <row r="365" spans="4:133" x14ac:dyDescent="0.2"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</row>
    <row r="366" spans="4:133" x14ac:dyDescent="0.2"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G366" s="47"/>
      <c r="CH366" s="47"/>
      <c r="CI366" s="47"/>
      <c r="CJ366" s="47"/>
      <c r="CK366" s="47"/>
      <c r="CL366" s="47"/>
      <c r="CM366" s="47"/>
      <c r="CN366" s="47"/>
      <c r="CO366" s="47"/>
      <c r="CP366" s="4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</row>
    <row r="367" spans="4:133" x14ac:dyDescent="0.2"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</row>
    <row r="368" spans="4:133" x14ac:dyDescent="0.2"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G368" s="47"/>
      <c r="CH368" s="47"/>
      <c r="CI368" s="47"/>
      <c r="CJ368" s="47"/>
      <c r="CK368" s="47"/>
      <c r="CL368" s="47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</row>
    <row r="369" spans="4:133" x14ac:dyDescent="0.2"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</row>
    <row r="370" spans="4:133" x14ac:dyDescent="0.2"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G370" s="47"/>
      <c r="CH370" s="47"/>
      <c r="CI370" s="47"/>
      <c r="CJ370" s="47"/>
      <c r="CK370" s="47"/>
      <c r="CL370" s="47"/>
      <c r="CM370" s="47"/>
      <c r="CN370" s="47"/>
      <c r="CO370" s="47"/>
      <c r="CP370" s="4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</row>
    <row r="371" spans="4:133" x14ac:dyDescent="0.2"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G371" s="47"/>
      <c r="CH371" s="47"/>
      <c r="CI371" s="47"/>
      <c r="CJ371" s="47"/>
      <c r="CK371" s="47"/>
      <c r="CL371" s="47"/>
      <c r="CM371" s="47"/>
      <c r="CN371" s="47"/>
      <c r="CO371" s="47"/>
      <c r="CP371" s="4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</row>
    <row r="372" spans="4:133" x14ac:dyDescent="0.2"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47"/>
      <c r="AQ372" s="47"/>
      <c r="AR372" s="47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G372" s="47"/>
      <c r="CH372" s="47"/>
      <c r="CI372" s="47"/>
      <c r="CJ372" s="47"/>
      <c r="CK372" s="47"/>
      <c r="CL372" s="47"/>
      <c r="CM372" s="47"/>
      <c r="CN372" s="47"/>
      <c r="CO372" s="47"/>
      <c r="CP372" s="4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</row>
    <row r="373" spans="4:133" x14ac:dyDescent="0.2"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</row>
    <row r="374" spans="4:133" x14ac:dyDescent="0.2"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47"/>
      <c r="AQ374" s="47"/>
      <c r="AR374" s="47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G374" s="47"/>
      <c r="CH374" s="47"/>
      <c r="CI374" s="47"/>
      <c r="CJ374" s="47"/>
      <c r="CK374" s="47"/>
      <c r="CL374" s="47"/>
      <c r="CM374" s="47"/>
      <c r="CN374" s="47"/>
      <c r="CO374" s="47"/>
      <c r="CP374" s="4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</row>
    <row r="375" spans="4:133" x14ac:dyDescent="0.2"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G375" s="47"/>
      <c r="CH375" s="47"/>
      <c r="CI375" s="47"/>
      <c r="CJ375" s="47"/>
      <c r="CK375" s="47"/>
      <c r="CL375" s="47"/>
      <c r="CM375" s="47"/>
      <c r="CN375" s="47"/>
      <c r="CO375" s="47"/>
      <c r="CP375" s="4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</row>
    <row r="376" spans="4:133" x14ac:dyDescent="0.2"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G376" s="47"/>
      <c r="CH376" s="47"/>
      <c r="CI376" s="47"/>
      <c r="CJ376" s="47"/>
      <c r="CK376" s="47"/>
      <c r="CL376" s="47"/>
      <c r="CM376" s="47"/>
      <c r="CN376" s="47"/>
      <c r="CO376" s="47"/>
      <c r="CP376" s="4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</row>
    <row r="377" spans="4:133" x14ac:dyDescent="0.2"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</row>
    <row r="378" spans="4:133" x14ac:dyDescent="0.2"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G378" s="47"/>
      <c r="CH378" s="47"/>
      <c r="CI378" s="47"/>
      <c r="CJ378" s="47"/>
      <c r="CK378" s="47"/>
      <c r="CL378" s="47"/>
      <c r="CM378" s="47"/>
      <c r="CN378" s="47"/>
      <c r="CO378" s="47"/>
      <c r="CP378" s="4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</row>
    <row r="379" spans="4:133" x14ac:dyDescent="0.2"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</row>
    <row r="380" spans="4:133" x14ac:dyDescent="0.2"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</row>
    <row r="381" spans="4:133" x14ac:dyDescent="0.2"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G381" s="47"/>
      <c r="CH381" s="47"/>
      <c r="CI381" s="47"/>
      <c r="CJ381" s="47"/>
      <c r="CK381" s="47"/>
      <c r="CL381" s="47"/>
      <c r="CM381" s="47"/>
      <c r="CN381" s="47"/>
      <c r="CO381" s="47"/>
      <c r="CP381" s="4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</row>
    <row r="382" spans="4:133" x14ac:dyDescent="0.2"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G382" s="47"/>
      <c r="CH382" s="47"/>
      <c r="CI382" s="47"/>
      <c r="CJ382" s="47"/>
      <c r="CK382" s="47"/>
      <c r="CL382" s="47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</row>
    <row r="383" spans="4:133" x14ac:dyDescent="0.2"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G383" s="47"/>
      <c r="CH383" s="47"/>
      <c r="CI383" s="47"/>
      <c r="CJ383" s="47"/>
      <c r="CK383" s="47"/>
      <c r="CL383" s="47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</row>
    <row r="384" spans="4:133" x14ac:dyDescent="0.2"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</row>
    <row r="385" spans="4:133" x14ac:dyDescent="0.2"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</row>
    <row r="386" spans="4:133" x14ac:dyDescent="0.2"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G386" s="47"/>
      <c r="CH386" s="47"/>
      <c r="CI386" s="47"/>
      <c r="CJ386" s="47"/>
      <c r="CK386" s="47"/>
      <c r="CL386" s="47"/>
      <c r="CM386" s="47"/>
      <c r="CN386" s="47"/>
      <c r="CO386" s="47"/>
      <c r="CP386" s="4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</row>
    <row r="387" spans="4:133" x14ac:dyDescent="0.2"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G387" s="47"/>
      <c r="CH387" s="47"/>
      <c r="CI387" s="47"/>
      <c r="CJ387" s="47"/>
      <c r="CK387" s="47"/>
      <c r="CL387" s="47"/>
      <c r="CM387" s="47"/>
      <c r="CN387" s="47"/>
      <c r="CO387" s="47"/>
      <c r="CP387" s="4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</row>
    <row r="388" spans="4:133" x14ac:dyDescent="0.2"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G388" s="47"/>
      <c r="CH388" s="47"/>
      <c r="CI388" s="47"/>
      <c r="CJ388" s="47"/>
      <c r="CK388" s="47"/>
      <c r="CL388" s="47"/>
      <c r="CM388" s="47"/>
      <c r="CN388" s="47"/>
      <c r="CO388" s="47"/>
      <c r="CP388" s="4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</row>
    <row r="389" spans="4:133" x14ac:dyDescent="0.2"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G389" s="47"/>
      <c r="CH389" s="47"/>
      <c r="CI389" s="47"/>
      <c r="CJ389" s="47"/>
      <c r="CK389" s="47"/>
      <c r="CL389" s="47"/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</row>
    <row r="390" spans="4:133" x14ac:dyDescent="0.2"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</row>
    <row r="391" spans="4:133" x14ac:dyDescent="0.2"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</row>
    <row r="392" spans="4:133" x14ac:dyDescent="0.2"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</row>
    <row r="393" spans="4:133" x14ac:dyDescent="0.2"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G393" s="47"/>
      <c r="CH393" s="47"/>
      <c r="CI393" s="47"/>
      <c r="CJ393" s="47"/>
      <c r="CK393" s="47"/>
      <c r="CL393" s="47"/>
      <c r="CM393" s="47"/>
      <c r="CN393" s="47"/>
      <c r="CO393" s="47"/>
      <c r="CP393" s="4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</row>
    <row r="394" spans="4:133" x14ac:dyDescent="0.2"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</row>
    <row r="395" spans="4:133" x14ac:dyDescent="0.2"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</row>
    <row r="396" spans="4:133" x14ac:dyDescent="0.2"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</row>
    <row r="397" spans="4:133" x14ac:dyDescent="0.2"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</row>
    <row r="398" spans="4:133" x14ac:dyDescent="0.2"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</row>
    <row r="399" spans="4:133" x14ac:dyDescent="0.2"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</row>
    <row r="400" spans="4:133" x14ac:dyDescent="0.2"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</row>
    <row r="401" spans="4:133" x14ac:dyDescent="0.2"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</row>
    <row r="402" spans="4:133" x14ac:dyDescent="0.2"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</row>
    <row r="403" spans="4:133" x14ac:dyDescent="0.2"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</row>
    <row r="404" spans="4:133" x14ac:dyDescent="0.2"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</row>
    <row r="405" spans="4:133" x14ac:dyDescent="0.2"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</row>
    <row r="406" spans="4:133" x14ac:dyDescent="0.2"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</row>
    <row r="407" spans="4:133" x14ac:dyDescent="0.2"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</row>
    <row r="408" spans="4:133" x14ac:dyDescent="0.2"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</row>
    <row r="409" spans="4:133" x14ac:dyDescent="0.2"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</row>
    <row r="410" spans="4:133" x14ac:dyDescent="0.2"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</row>
    <row r="411" spans="4:133" x14ac:dyDescent="0.2"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</row>
    <row r="412" spans="4:133" x14ac:dyDescent="0.2"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</row>
    <row r="413" spans="4:133" x14ac:dyDescent="0.2"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</row>
    <row r="414" spans="4:133" x14ac:dyDescent="0.2"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</row>
    <row r="415" spans="4:133" x14ac:dyDescent="0.2"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</row>
    <row r="416" spans="4:133" x14ac:dyDescent="0.2"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</row>
    <row r="417" spans="4:133" x14ac:dyDescent="0.2"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</row>
    <row r="418" spans="4:133" x14ac:dyDescent="0.2"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</row>
    <row r="419" spans="4:133" x14ac:dyDescent="0.2"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</row>
    <row r="420" spans="4:133" x14ac:dyDescent="0.2"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47"/>
      <c r="AQ420" s="47"/>
      <c r="AR420" s="47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G420" s="47"/>
      <c r="CH420" s="47"/>
      <c r="CI420" s="47"/>
      <c r="CJ420" s="47"/>
      <c r="CK420" s="47"/>
      <c r="CL420" s="47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</row>
    <row r="421" spans="4:133" x14ac:dyDescent="0.2"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</row>
    <row r="422" spans="4:133" x14ac:dyDescent="0.2"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G422" s="47"/>
      <c r="CH422" s="47"/>
      <c r="CI422" s="47"/>
      <c r="CJ422" s="47"/>
      <c r="CK422" s="47"/>
      <c r="CL422" s="47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</row>
    <row r="423" spans="4:133" x14ac:dyDescent="0.2"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47"/>
      <c r="AQ423" s="47"/>
      <c r="AR423" s="47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</row>
    <row r="424" spans="4:133" x14ac:dyDescent="0.2"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</row>
    <row r="425" spans="4:133" x14ac:dyDescent="0.2"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47"/>
      <c r="AQ425" s="47"/>
      <c r="AR425" s="47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</row>
    <row r="426" spans="4:133" x14ac:dyDescent="0.2"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G426" s="47"/>
      <c r="CH426" s="47"/>
      <c r="CI426" s="47"/>
      <c r="CJ426" s="47"/>
      <c r="CK426" s="47"/>
      <c r="CL426" s="47"/>
      <c r="CM426" s="47"/>
      <c r="CN426" s="47"/>
      <c r="CO426" s="47"/>
      <c r="CP426" s="4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</row>
    <row r="427" spans="4:133" x14ac:dyDescent="0.2"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</row>
    <row r="428" spans="4:133" x14ac:dyDescent="0.2"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G428" s="47"/>
      <c r="CH428" s="47"/>
      <c r="CI428" s="47"/>
      <c r="CJ428" s="47"/>
      <c r="CK428" s="47"/>
      <c r="CL428" s="47"/>
      <c r="CM428" s="47"/>
      <c r="CN428" s="47"/>
      <c r="CO428" s="47"/>
      <c r="CP428" s="4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</row>
    <row r="429" spans="4:133" x14ac:dyDescent="0.2"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</row>
    <row r="430" spans="4:133" x14ac:dyDescent="0.2"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G430" s="47"/>
      <c r="CH430" s="47"/>
      <c r="CI430" s="47"/>
      <c r="CJ430" s="47"/>
      <c r="CK430" s="47"/>
      <c r="CL430" s="47"/>
      <c r="CM430" s="47"/>
      <c r="CN430" s="47"/>
      <c r="CO430" s="47"/>
      <c r="CP430" s="4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</row>
    <row r="431" spans="4:133" x14ac:dyDescent="0.2"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</row>
    <row r="432" spans="4:133" x14ac:dyDescent="0.2"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G432" s="47"/>
      <c r="CH432" s="47"/>
      <c r="CI432" s="47"/>
      <c r="CJ432" s="47"/>
      <c r="CK432" s="47"/>
      <c r="CL432" s="47"/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</row>
    <row r="433" spans="4:133" x14ac:dyDescent="0.2"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</row>
    <row r="434" spans="4:133" x14ac:dyDescent="0.2"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G434" s="47"/>
      <c r="CH434" s="47"/>
      <c r="CI434" s="47"/>
      <c r="CJ434" s="47"/>
      <c r="CK434" s="47"/>
      <c r="CL434" s="47"/>
      <c r="CM434" s="47"/>
      <c r="CN434" s="47"/>
      <c r="CO434" s="47"/>
      <c r="CP434" s="4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</row>
    <row r="435" spans="4:133" x14ac:dyDescent="0.2"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47"/>
      <c r="AQ435" s="47"/>
      <c r="AR435" s="47"/>
      <c r="AS435" s="47"/>
      <c r="AT435" s="47"/>
      <c r="AU435" s="47"/>
      <c r="AV435" s="47"/>
      <c r="AW435" s="47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G435" s="47"/>
      <c r="CH435" s="47"/>
      <c r="CI435" s="47"/>
      <c r="CJ435" s="47"/>
      <c r="CK435" s="47"/>
      <c r="CL435" s="47"/>
      <c r="CM435" s="47"/>
      <c r="CN435" s="47"/>
      <c r="CO435" s="47"/>
      <c r="CP435" s="4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</row>
    <row r="436" spans="4:133" x14ac:dyDescent="0.2"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47"/>
      <c r="AQ436" s="47"/>
      <c r="AR436" s="47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G436" s="47"/>
      <c r="CH436" s="47"/>
      <c r="CI436" s="47"/>
      <c r="CJ436" s="47"/>
      <c r="CK436" s="47"/>
      <c r="CL436" s="47"/>
      <c r="CM436" s="47"/>
      <c r="CN436" s="47"/>
      <c r="CO436" s="47"/>
      <c r="CP436" s="4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</row>
    <row r="437" spans="4:133" x14ac:dyDescent="0.2"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47"/>
      <c r="AQ437" s="47"/>
      <c r="AR437" s="47"/>
      <c r="AS437" s="47"/>
      <c r="AT437" s="47"/>
      <c r="AU437" s="47"/>
      <c r="AV437" s="47"/>
      <c r="AW437" s="47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G437" s="47"/>
      <c r="CH437" s="47"/>
      <c r="CI437" s="47"/>
      <c r="CJ437" s="47"/>
      <c r="CK437" s="47"/>
      <c r="CL437" s="47"/>
      <c r="CM437" s="47"/>
      <c r="CN437" s="47"/>
      <c r="CO437" s="47"/>
      <c r="CP437" s="4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</row>
    <row r="438" spans="4:133" x14ac:dyDescent="0.2"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</row>
    <row r="439" spans="4:133" x14ac:dyDescent="0.2"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47"/>
      <c r="AQ439" s="47"/>
      <c r="AR439" s="47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G439" s="47"/>
      <c r="CH439" s="47"/>
      <c r="CI439" s="47"/>
      <c r="CJ439" s="47"/>
      <c r="CK439" s="47"/>
      <c r="CL439" s="47"/>
      <c r="CM439" s="47"/>
      <c r="CN439" s="47"/>
      <c r="CO439" s="47"/>
      <c r="CP439" s="4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</row>
    <row r="440" spans="4:133" x14ac:dyDescent="0.2"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47"/>
      <c r="AQ440" s="47"/>
      <c r="AR440" s="47"/>
      <c r="AS440" s="47"/>
      <c r="AT440" s="47"/>
      <c r="AU440" s="47"/>
      <c r="AV440" s="47"/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G440" s="47"/>
      <c r="CH440" s="47"/>
      <c r="CI440" s="47"/>
      <c r="CJ440" s="47"/>
      <c r="CK440" s="47"/>
      <c r="CL440" s="47"/>
      <c r="CM440" s="47"/>
      <c r="CN440" s="47"/>
      <c r="CO440" s="47"/>
      <c r="CP440" s="4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</row>
    <row r="441" spans="4:133" x14ac:dyDescent="0.2"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47"/>
      <c r="AQ441" s="47"/>
      <c r="AR441" s="47"/>
      <c r="AS441" s="47"/>
      <c r="AT441" s="47"/>
      <c r="AU441" s="47"/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G441" s="47"/>
      <c r="CH441" s="47"/>
      <c r="CI441" s="47"/>
      <c r="CJ441" s="47"/>
      <c r="CK441" s="47"/>
      <c r="CL441" s="47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</row>
    <row r="442" spans="4:133" x14ac:dyDescent="0.2"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47"/>
      <c r="AQ442" s="47"/>
      <c r="AR442" s="47"/>
      <c r="AS442" s="47"/>
      <c r="AT442" s="47"/>
      <c r="AU442" s="47"/>
      <c r="AV442" s="47"/>
      <c r="AW442" s="47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G442" s="47"/>
      <c r="CH442" s="47"/>
      <c r="CI442" s="47"/>
      <c r="CJ442" s="47"/>
      <c r="CK442" s="47"/>
      <c r="CL442" s="47"/>
      <c r="CM442" s="47"/>
      <c r="CN442" s="47"/>
      <c r="CO442" s="47"/>
      <c r="CP442" s="4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</row>
    <row r="443" spans="4:133" x14ac:dyDescent="0.2"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47"/>
      <c r="AQ443" s="47"/>
      <c r="AR443" s="47"/>
      <c r="AS443" s="47"/>
      <c r="AT443" s="47"/>
      <c r="AU443" s="47"/>
      <c r="AV443" s="47"/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G443" s="47"/>
      <c r="CH443" s="47"/>
      <c r="CI443" s="47"/>
      <c r="CJ443" s="47"/>
      <c r="CK443" s="47"/>
      <c r="CL443" s="47"/>
      <c r="CM443" s="47"/>
      <c r="CN443" s="47"/>
      <c r="CO443" s="47"/>
      <c r="CP443" s="4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</row>
  </sheetData>
  <pageMargins left="0.7" right="0.7" top="0.75" bottom="0.75" header="0.3" footer="0.3"/>
  <pageSetup scale="56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43C3E-3686-4FBA-9422-02DD6509968F}">
  <sheetPr>
    <pageSetUpPr fitToPage="1"/>
  </sheetPr>
  <dimension ref="A1:EC443"/>
  <sheetViews>
    <sheetView topLeftCell="G1" workbookViewId="0">
      <selection activeCell="K229" sqref="K229"/>
    </sheetView>
  </sheetViews>
  <sheetFormatPr defaultColWidth="9.140625" defaultRowHeight="12.75" x14ac:dyDescent="0.2"/>
  <cols>
    <col min="1" max="1" width="16.85546875" style="45" customWidth="1"/>
    <col min="2" max="2" width="9.140625" style="45"/>
    <col min="3" max="3" width="28.28515625" style="45" customWidth="1"/>
    <col min="4" max="5" width="15" style="45" customWidth="1"/>
    <col min="6" max="6" width="13.42578125" style="45" customWidth="1"/>
    <col min="7" max="7" width="14.42578125" style="45" customWidth="1"/>
    <col min="8" max="8" width="15" style="45" customWidth="1"/>
    <col min="9" max="9" width="12.140625" style="45" customWidth="1"/>
    <col min="10" max="10" width="3.28515625" style="45" customWidth="1"/>
    <col min="11" max="11" width="7.85546875" style="45" customWidth="1"/>
    <col min="12" max="13" width="11.42578125" style="45" customWidth="1"/>
    <col min="14" max="14" width="10.85546875" style="45" customWidth="1"/>
    <col min="15" max="15" width="12" style="45" customWidth="1"/>
    <col min="16" max="17" width="11.85546875" style="45" customWidth="1"/>
    <col min="18" max="16384" width="9.140625" style="45"/>
  </cols>
  <sheetData>
    <row r="1" spans="1:133" ht="15.75" x14ac:dyDescent="0.25">
      <c r="A1" s="42" t="s">
        <v>0</v>
      </c>
      <c r="B1" s="43"/>
      <c r="C1" s="44"/>
    </row>
    <row r="2" spans="1:133" ht="15.75" x14ac:dyDescent="0.25">
      <c r="A2" s="42" t="s">
        <v>362</v>
      </c>
      <c r="B2" s="43"/>
      <c r="C2" s="44"/>
    </row>
    <row r="3" spans="1:133" ht="32.25" thickBot="1" x14ac:dyDescent="0.25">
      <c r="A3" s="46" t="s">
        <v>5</v>
      </c>
      <c r="B3" s="43"/>
      <c r="C3" s="44" t="s">
        <v>21</v>
      </c>
      <c r="D3" s="47"/>
      <c r="E3" s="47"/>
      <c r="F3" s="47"/>
      <c r="G3" s="47"/>
      <c r="H3" s="47"/>
      <c r="K3" s="85"/>
      <c r="L3" s="47"/>
      <c r="M3" s="47"/>
      <c r="N3" s="47"/>
      <c r="O3" s="47"/>
      <c r="P3" s="47"/>
      <c r="Q3" s="86"/>
    </row>
    <row r="4" spans="1:133" ht="15.75" x14ac:dyDescent="0.25">
      <c r="A4" s="42" t="s">
        <v>61</v>
      </c>
      <c r="B4" s="48"/>
      <c r="C4" s="49">
        <v>44243</v>
      </c>
      <c r="D4" s="50" t="s">
        <v>62</v>
      </c>
      <c r="E4" s="50" t="s">
        <v>62</v>
      </c>
      <c r="F4" s="50" t="s">
        <v>62</v>
      </c>
      <c r="G4" s="50" t="s">
        <v>63</v>
      </c>
      <c r="H4" s="50" t="s">
        <v>63</v>
      </c>
      <c r="I4" s="50" t="s">
        <v>63</v>
      </c>
      <c r="J4" s="87"/>
      <c r="K4" s="50"/>
      <c r="L4" s="50" t="s">
        <v>62</v>
      </c>
      <c r="M4" s="50" t="s">
        <v>62</v>
      </c>
      <c r="N4" s="50" t="s">
        <v>62</v>
      </c>
      <c r="O4" s="50" t="s">
        <v>63</v>
      </c>
      <c r="P4" s="50" t="s">
        <v>63</v>
      </c>
      <c r="Q4" s="53" t="s">
        <v>63</v>
      </c>
    </row>
    <row r="5" spans="1:133" ht="38.25" x14ac:dyDescent="0.2">
      <c r="A5" s="54" t="s">
        <v>4</v>
      </c>
      <c r="B5" s="54" t="s">
        <v>64</v>
      </c>
      <c r="C5" s="54" t="s">
        <v>65</v>
      </c>
      <c r="D5" s="55" t="s">
        <v>363</v>
      </c>
      <c r="E5" s="55" t="s">
        <v>67</v>
      </c>
      <c r="F5" s="55" t="s">
        <v>68</v>
      </c>
      <c r="G5" s="55" t="s">
        <v>364</v>
      </c>
      <c r="H5" s="55" t="s">
        <v>67</v>
      </c>
      <c r="I5" s="55" t="s">
        <v>68</v>
      </c>
      <c r="J5" s="57"/>
      <c r="K5" s="55"/>
      <c r="L5" s="55" t="s">
        <v>69</v>
      </c>
      <c r="M5" s="55" t="s">
        <v>70</v>
      </c>
      <c r="N5" s="55" t="s">
        <v>71</v>
      </c>
      <c r="O5" s="55" t="s">
        <v>69</v>
      </c>
      <c r="P5" s="55" t="s">
        <v>70</v>
      </c>
      <c r="Q5" s="57" t="s">
        <v>71</v>
      </c>
    </row>
    <row r="6" spans="1:133" x14ac:dyDescent="0.2">
      <c r="J6" s="59"/>
      <c r="Q6" s="59"/>
    </row>
    <row r="7" spans="1:133" x14ac:dyDescent="0.2">
      <c r="A7" s="60">
        <v>7935</v>
      </c>
      <c r="B7" s="61" t="s">
        <v>72</v>
      </c>
      <c r="C7" s="62" t="s">
        <v>73</v>
      </c>
      <c r="D7" s="63">
        <v>3669481</v>
      </c>
      <c r="E7" s="63">
        <v>140616</v>
      </c>
      <c r="F7" s="63">
        <f>+D7+E7</f>
        <v>3810097</v>
      </c>
      <c r="G7" s="63">
        <v>3883593</v>
      </c>
      <c r="H7" s="63">
        <v>151873</v>
      </c>
      <c r="I7" s="63">
        <f>+G7+H7</f>
        <v>4035466</v>
      </c>
      <c r="J7" s="65"/>
      <c r="K7" s="63"/>
      <c r="L7" s="63">
        <f>E7*0.4907</f>
        <v>69000.271200000003</v>
      </c>
      <c r="M7" s="63">
        <f>E7*0.0003</f>
        <v>42.184799999999996</v>
      </c>
      <c r="N7" s="63">
        <f>E7*0.509</f>
        <v>71573.543999999994</v>
      </c>
      <c r="O7" s="63">
        <f>H7*0.4907</f>
        <v>74524.08110000001</v>
      </c>
      <c r="P7" s="63">
        <f>H7*0.0003</f>
        <v>45.561899999999994</v>
      </c>
      <c r="Q7" s="65">
        <f>H7*0.509</f>
        <v>77303.357000000004</v>
      </c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</row>
    <row r="8" spans="1:133" hidden="1" x14ac:dyDescent="0.2">
      <c r="A8" s="60">
        <v>5676</v>
      </c>
      <c r="B8" s="61" t="s">
        <v>74</v>
      </c>
      <c r="C8" s="62" t="s">
        <v>75</v>
      </c>
      <c r="D8" s="63">
        <v>0</v>
      </c>
      <c r="E8" s="63"/>
      <c r="F8" s="63">
        <f>+D8+E8</f>
        <v>0</v>
      </c>
      <c r="G8" s="63">
        <v>0</v>
      </c>
      <c r="H8" s="63"/>
      <c r="I8" s="63">
        <f t="shared" ref="I8:I71" si="0">+G8+H8</f>
        <v>0</v>
      </c>
      <c r="J8" s="65"/>
      <c r="K8" s="63"/>
      <c r="L8" s="63">
        <f t="shared" ref="L8:L71" si="1">E8*100%</f>
        <v>0</v>
      </c>
      <c r="M8" s="63"/>
      <c r="N8" s="63">
        <f t="shared" ref="N8:N71" si="2">+L8+M8</f>
        <v>0</v>
      </c>
      <c r="O8" s="63">
        <f t="shared" ref="O8:O71" si="3">H8*100%</f>
        <v>0</v>
      </c>
      <c r="P8" s="63">
        <f t="shared" ref="P8:P71" si="4">+N8+O8</f>
        <v>0</v>
      </c>
      <c r="Q8" s="65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</row>
    <row r="9" spans="1:133" x14ac:dyDescent="0.2">
      <c r="A9" s="60">
        <v>7935</v>
      </c>
      <c r="B9" s="61" t="s">
        <v>76</v>
      </c>
      <c r="C9" s="62" t="s">
        <v>75</v>
      </c>
      <c r="D9" s="63">
        <v>203597</v>
      </c>
      <c r="E9" s="63"/>
      <c r="F9" s="63">
        <f t="shared" ref="F9:F72" si="5">+D9+E9</f>
        <v>203597</v>
      </c>
      <c r="G9" s="63">
        <v>216054</v>
      </c>
      <c r="H9" s="63"/>
      <c r="I9" s="63">
        <f t="shared" si="0"/>
        <v>216054</v>
      </c>
      <c r="J9" s="65"/>
      <c r="K9" s="63"/>
      <c r="L9" s="63">
        <f t="shared" si="1"/>
        <v>0</v>
      </c>
      <c r="M9" s="63"/>
      <c r="N9" s="63">
        <f t="shared" si="2"/>
        <v>0</v>
      </c>
      <c r="O9" s="63">
        <f t="shared" si="3"/>
        <v>0</v>
      </c>
      <c r="P9" s="63">
        <f t="shared" si="4"/>
        <v>0</v>
      </c>
      <c r="Q9" s="65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</row>
    <row r="10" spans="1:133" hidden="1" x14ac:dyDescent="0.2">
      <c r="A10" s="60">
        <v>7935</v>
      </c>
      <c r="B10" s="61" t="s">
        <v>77</v>
      </c>
      <c r="C10" s="62" t="s">
        <v>75</v>
      </c>
      <c r="D10" s="63">
        <v>0</v>
      </c>
      <c r="E10" s="63"/>
      <c r="F10" s="63">
        <f t="shared" si="5"/>
        <v>0</v>
      </c>
      <c r="G10" s="63">
        <v>0</v>
      </c>
      <c r="H10" s="63"/>
      <c r="I10" s="63">
        <f t="shared" si="0"/>
        <v>0</v>
      </c>
      <c r="J10" s="63"/>
      <c r="K10" s="64"/>
      <c r="L10" s="63">
        <f t="shared" si="1"/>
        <v>0</v>
      </c>
      <c r="M10" s="63"/>
      <c r="N10" s="63">
        <f t="shared" si="2"/>
        <v>0</v>
      </c>
      <c r="O10" s="63">
        <f t="shared" si="3"/>
        <v>0</v>
      </c>
      <c r="P10" s="63">
        <f t="shared" si="4"/>
        <v>0</v>
      </c>
      <c r="Q10" s="65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</row>
    <row r="11" spans="1:133" hidden="1" x14ac:dyDescent="0.2">
      <c r="A11" s="60">
        <v>7935</v>
      </c>
      <c r="B11" s="61" t="s">
        <v>78</v>
      </c>
      <c r="C11" s="62" t="s">
        <v>75</v>
      </c>
      <c r="D11" s="63">
        <v>0</v>
      </c>
      <c r="E11" s="63"/>
      <c r="F11" s="63">
        <f t="shared" si="5"/>
        <v>0</v>
      </c>
      <c r="G11" s="63">
        <v>0</v>
      </c>
      <c r="H11" s="63"/>
      <c r="I11" s="63">
        <f t="shared" si="0"/>
        <v>0</v>
      </c>
      <c r="J11" s="65"/>
      <c r="K11" s="63"/>
      <c r="L11" s="63">
        <f t="shared" si="1"/>
        <v>0</v>
      </c>
      <c r="M11" s="63"/>
      <c r="N11" s="63">
        <f t="shared" si="2"/>
        <v>0</v>
      </c>
      <c r="O11" s="63">
        <f t="shared" si="3"/>
        <v>0</v>
      </c>
      <c r="P11" s="63">
        <f t="shared" si="4"/>
        <v>0</v>
      </c>
      <c r="Q11" s="65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</row>
    <row r="12" spans="1:133" hidden="1" x14ac:dyDescent="0.2">
      <c r="A12" s="60">
        <v>7935</v>
      </c>
      <c r="B12" s="61" t="s">
        <v>79</v>
      </c>
      <c r="C12" s="62" t="s">
        <v>75</v>
      </c>
      <c r="D12" s="63">
        <v>0</v>
      </c>
      <c r="E12" s="63"/>
      <c r="F12" s="63">
        <f t="shared" si="5"/>
        <v>0</v>
      </c>
      <c r="G12" s="63">
        <v>0</v>
      </c>
      <c r="H12" s="63"/>
      <c r="I12" s="63">
        <f t="shared" si="0"/>
        <v>0</v>
      </c>
      <c r="J12" s="65"/>
      <c r="K12" s="63"/>
      <c r="L12" s="63">
        <f t="shared" si="1"/>
        <v>0</v>
      </c>
      <c r="M12" s="63"/>
      <c r="N12" s="63">
        <f t="shared" si="2"/>
        <v>0</v>
      </c>
      <c r="O12" s="63">
        <f t="shared" si="3"/>
        <v>0</v>
      </c>
      <c r="P12" s="63">
        <f t="shared" si="4"/>
        <v>0</v>
      </c>
      <c r="Q12" s="65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</row>
    <row r="13" spans="1:133" hidden="1" x14ac:dyDescent="0.2">
      <c r="A13" s="60">
        <v>7935</v>
      </c>
      <c r="B13" s="61" t="s">
        <v>80</v>
      </c>
      <c r="C13" s="62" t="s">
        <v>81</v>
      </c>
      <c r="D13" s="63">
        <v>0</v>
      </c>
      <c r="E13" s="63"/>
      <c r="F13" s="63">
        <f t="shared" si="5"/>
        <v>0</v>
      </c>
      <c r="G13" s="63">
        <v>0</v>
      </c>
      <c r="H13" s="63"/>
      <c r="I13" s="63">
        <f t="shared" si="0"/>
        <v>0</v>
      </c>
      <c r="J13" s="65"/>
      <c r="K13" s="63"/>
      <c r="L13" s="63">
        <f t="shared" si="1"/>
        <v>0</v>
      </c>
      <c r="M13" s="63"/>
      <c r="N13" s="63">
        <f t="shared" si="2"/>
        <v>0</v>
      </c>
      <c r="O13" s="63">
        <f t="shared" si="3"/>
        <v>0</v>
      </c>
      <c r="P13" s="63">
        <f t="shared" si="4"/>
        <v>0</v>
      </c>
      <c r="Q13" s="65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</row>
    <row r="14" spans="1:133" hidden="1" x14ac:dyDescent="0.2">
      <c r="A14" s="60">
        <v>7935</v>
      </c>
      <c r="B14" s="61" t="s">
        <v>82</v>
      </c>
      <c r="C14" s="62" t="s">
        <v>83</v>
      </c>
      <c r="D14" s="63">
        <v>0</v>
      </c>
      <c r="E14" s="63"/>
      <c r="F14" s="63">
        <f t="shared" si="5"/>
        <v>0</v>
      </c>
      <c r="G14" s="63">
        <v>0</v>
      </c>
      <c r="H14" s="63"/>
      <c r="I14" s="63">
        <f t="shared" si="0"/>
        <v>0</v>
      </c>
      <c r="J14" s="65"/>
      <c r="K14" s="63"/>
      <c r="L14" s="63">
        <f t="shared" si="1"/>
        <v>0</v>
      </c>
      <c r="M14" s="63"/>
      <c r="N14" s="63">
        <f t="shared" si="2"/>
        <v>0</v>
      </c>
      <c r="O14" s="63">
        <f t="shared" si="3"/>
        <v>0</v>
      </c>
      <c r="P14" s="63">
        <f t="shared" si="4"/>
        <v>0</v>
      </c>
      <c r="Q14" s="65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47"/>
      <c r="EC14" s="47"/>
    </row>
    <row r="15" spans="1:133" x14ac:dyDescent="0.2">
      <c r="A15" s="60">
        <v>7935</v>
      </c>
      <c r="B15" s="61" t="s">
        <v>84</v>
      </c>
      <c r="C15" s="62" t="s">
        <v>85</v>
      </c>
      <c r="D15" s="63">
        <v>42000</v>
      </c>
      <c r="E15" s="63"/>
      <c r="F15" s="63">
        <f t="shared" si="5"/>
        <v>42000</v>
      </c>
      <c r="G15" s="63">
        <v>42000</v>
      </c>
      <c r="H15" s="63"/>
      <c r="I15" s="63">
        <f t="shared" si="0"/>
        <v>42000</v>
      </c>
      <c r="J15" s="65"/>
      <c r="K15" s="63"/>
      <c r="L15" s="63">
        <f t="shared" si="1"/>
        <v>0</v>
      </c>
      <c r="M15" s="63"/>
      <c r="N15" s="63">
        <f t="shared" si="2"/>
        <v>0</v>
      </c>
      <c r="O15" s="63">
        <f t="shared" si="3"/>
        <v>0</v>
      </c>
      <c r="P15" s="63">
        <f t="shared" si="4"/>
        <v>0</v>
      </c>
      <c r="Q15" s="65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47"/>
      <c r="EC15" s="47"/>
    </row>
    <row r="16" spans="1:133" hidden="1" x14ac:dyDescent="0.2">
      <c r="A16" s="60">
        <v>7935</v>
      </c>
      <c r="B16" s="61" t="s">
        <v>86</v>
      </c>
      <c r="C16" s="62" t="s">
        <v>87</v>
      </c>
      <c r="D16" s="63">
        <v>0</v>
      </c>
      <c r="E16" s="63"/>
      <c r="F16" s="63">
        <f t="shared" si="5"/>
        <v>0</v>
      </c>
      <c r="G16" s="63">
        <v>0</v>
      </c>
      <c r="H16" s="63"/>
      <c r="I16" s="63">
        <f t="shared" si="0"/>
        <v>0</v>
      </c>
      <c r="J16" s="65"/>
      <c r="K16" s="63"/>
      <c r="L16" s="63">
        <f t="shared" si="1"/>
        <v>0</v>
      </c>
      <c r="M16" s="63"/>
      <c r="N16" s="63">
        <f t="shared" si="2"/>
        <v>0</v>
      </c>
      <c r="O16" s="63">
        <f t="shared" si="3"/>
        <v>0</v>
      </c>
      <c r="P16" s="63">
        <f t="shared" si="4"/>
        <v>0</v>
      </c>
      <c r="Q16" s="65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</row>
    <row r="17" spans="1:133" x14ac:dyDescent="0.2">
      <c r="A17" s="60">
        <v>7935</v>
      </c>
      <c r="B17" s="61" t="s">
        <v>88</v>
      </c>
      <c r="C17" s="62" t="s">
        <v>89</v>
      </c>
      <c r="D17" s="63">
        <v>30000</v>
      </c>
      <c r="E17" s="63"/>
      <c r="F17" s="63">
        <f t="shared" si="5"/>
        <v>30000</v>
      </c>
      <c r="G17" s="63">
        <v>30000</v>
      </c>
      <c r="H17" s="63"/>
      <c r="I17" s="63">
        <f t="shared" si="0"/>
        <v>30000</v>
      </c>
      <c r="J17" s="65"/>
      <c r="K17" s="63"/>
      <c r="L17" s="63">
        <f t="shared" si="1"/>
        <v>0</v>
      </c>
      <c r="M17" s="63"/>
      <c r="N17" s="63">
        <f t="shared" si="2"/>
        <v>0</v>
      </c>
      <c r="O17" s="63">
        <f t="shared" si="3"/>
        <v>0</v>
      </c>
      <c r="P17" s="63">
        <f t="shared" si="4"/>
        <v>0</v>
      </c>
      <c r="Q17" s="65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</row>
    <row r="18" spans="1:133" hidden="1" x14ac:dyDescent="0.2">
      <c r="A18" s="60">
        <v>7935</v>
      </c>
      <c r="B18" s="61" t="s">
        <v>90</v>
      </c>
      <c r="C18" s="62" t="s">
        <v>91</v>
      </c>
      <c r="D18" s="63">
        <v>0</v>
      </c>
      <c r="E18" s="63"/>
      <c r="F18" s="63">
        <f t="shared" si="5"/>
        <v>0</v>
      </c>
      <c r="G18" s="63">
        <v>0</v>
      </c>
      <c r="H18" s="63"/>
      <c r="I18" s="63">
        <f t="shared" si="0"/>
        <v>0</v>
      </c>
      <c r="J18" s="65"/>
      <c r="K18" s="63"/>
      <c r="L18" s="63">
        <f t="shared" si="1"/>
        <v>0</v>
      </c>
      <c r="M18" s="63"/>
      <c r="N18" s="63">
        <f t="shared" si="2"/>
        <v>0</v>
      </c>
      <c r="O18" s="63">
        <f t="shared" si="3"/>
        <v>0</v>
      </c>
      <c r="P18" s="63">
        <f t="shared" si="4"/>
        <v>0</v>
      </c>
      <c r="Q18" s="65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</row>
    <row r="19" spans="1:133" hidden="1" x14ac:dyDescent="0.2">
      <c r="A19" s="60">
        <v>7935</v>
      </c>
      <c r="B19" s="61" t="s">
        <v>92</v>
      </c>
      <c r="C19" s="62" t="s">
        <v>93</v>
      </c>
      <c r="D19" s="63">
        <v>0</v>
      </c>
      <c r="E19" s="63"/>
      <c r="F19" s="63">
        <f t="shared" si="5"/>
        <v>0</v>
      </c>
      <c r="G19" s="63">
        <v>0</v>
      </c>
      <c r="H19" s="63"/>
      <c r="I19" s="63">
        <f t="shared" si="0"/>
        <v>0</v>
      </c>
      <c r="J19" s="65"/>
      <c r="K19" s="63"/>
      <c r="L19" s="63">
        <f t="shared" si="1"/>
        <v>0</v>
      </c>
      <c r="M19" s="63"/>
      <c r="N19" s="63">
        <f t="shared" si="2"/>
        <v>0</v>
      </c>
      <c r="O19" s="63">
        <f t="shared" si="3"/>
        <v>0</v>
      </c>
      <c r="P19" s="63">
        <f t="shared" si="4"/>
        <v>0</v>
      </c>
      <c r="Q19" s="65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</row>
    <row r="20" spans="1:133" hidden="1" x14ac:dyDescent="0.2">
      <c r="A20" s="60">
        <v>7935</v>
      </c>
      <c r="B20" s="61" t="s">
        <v>94</v>
      </c>
      <c r="C20" s="62" t="s">
        <v>95</v>
      </c>
      <c r="D20" s="63">
        <v>0</v>
      </c>
      <c r="E20" s="63"/>
      <c r="F20" s="63">
        <f t="shared" si="5"/>
        <v>0</v>
      </c>
      <c r="G20" s="63">
        <v>0</v>
      </c>
      <c r="H20" s="63"/>
      <c r="I20" s="63">
        <f t="shared" si="0"/>
        <v>0</v>
      </c>
      <c r="J20" s="65"/>
      <c r="K20" s="63"/>
      <c r="L20" s="63">
        <f t="shared" si="1"/>
        <v>0</v>
      </c>
      <c r="M20" s="63"/>
      <c r="N20" s="63">
        <f t="shared" si="2"/>
        <v>0</v>
      </c>
      <c r="O20" s="63">
        <f t="shared" si="3"/>
        <v>0</v>
      </c>
      <c r="P20" s="63">
        <f t="shared" si="4"/>
        <v>0</v>
      </c>
      <c r="Q20" s="65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</row>
    <row r="21" spans="1:133" hidden="1" x14ac:dyDescent="0.2">
      <c r="A21" s="60">
        <v>7935</v>
      </c>
      <c r="B21" s="61" t="s">
        <v>96</v>
      </c>
      <c r="C21" s="62" t="s">
        <v>97</v>
      </c>
      <c r="D21" s="63">
        <v>0</v>
      </c>
      <c r="E21" s="63"/>
      <c r="F21" s="63">
        <f t="shared" si="5"/>
        <v>0</v>
      </c>
      <c r="G21" s="63">
        <v>0</v>
      </c>
      <c r="H21" s="63"/>
      <c r="I21" s="63">
        <f t="shared" si="0"/>
        <v>0</v>
      </c>
      <c r="J21" s="65"/>
      <c r="K21" s="63"/>
      <c r="L21" s="63">
        <f t="shared" si="1"/>
        <v>0</v>
      </c>
      <c r="M21" s="63"/>
      <c r="N21" s="63">
        <f t="shared" si="2"/>
        <v>0</v>
      </c>
      <c r="O21" s="63">
        <f t="shared" si="3"/>
        <v>0</v>
      </c>
      <c r="P21" s="63">
        <f t="shared" si="4"/>
        <v>0</v>
      </c>
      <c r="Q21" s="65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</row>
    <row r="22" spans="1:133" hidden="1" x14ac:dyDescent="0.2">
      <c r="A22" s="60">
        <v>7935</v>
      </c>
      <c r="B22" s="61" t="s">
        <v>98</v>
      </c>
      <c r="C22" s="62" t="s">
        <v>99</v>
      </c>
      <c r="D22" s="63">
        <v>0</v>
      </c>
      <c r="E22" s="63"/>
      <c r="F22" s="63">
        <f t="shared" si="5"/>
        <v>0</v>
      </c>
      <c r="G22" s="63">
        <v>0</v>
      </c>
      <c r="H22" s="63"/>
      <c r="I22" s="63">
        <f t="shared" si="0"/>
        <v>0</v>
      </c>
      <c r="J22" s="65"/>
      <c r="K22" s="63"/>
      <c r="L22" s="63">
        <f t="shared" si="1"/>
        <v>0</v>
      </c>
      <c r="M22" s="63"/>
      <c r="N22" s="63">
        <f t="shared" si="2"/>
        <v>0</v>
      </c>
      <c r="O22" s="63">
        <f t="shared" si="3"/>
        <v>0</v>
      </c>
      <c r="P22" s="63">
        <f t="shared" si="4"/>
        <v>0</v>
      </c>
      <c r="Q22" s="65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</row>
    <row r="23" spans="1:133" hidden="1" x14ac:dyDescent="0.2">
      <c r="A23" s="60">
        <v>7935</v>
      </c>
      <c r="B23" s="61" t="s">
        <v>100</v>
      </c>
      <c r="C23" s="62" t="s">
        <v>101</v>
      </c>
      <c r="D23" s="63">
        <v>0</v>
      </c>
      <c r="E23" s="63"/>
      <c r="F23" s="63">
        <f t="shared" si="5"/>
        <v>0</v>
      </c>
      <c r="G23" s="63">
        <v>0</v>
      </c>
      <c r="H23" s="63"/>
      <c r="I23" s="63">
        <f t="shared" si="0"/>
        <v>0</v>
      </c>
      <c r="J23" s="65"/>
      <c r="K23" s="63"/>
      <c r="L23" s="63">
        <f t="shared" si="1"/>
        <v>0</v>
      </c>
      <c r="M23" s="63"/>
      <c r="N23" s="63">
        <f t="shared" si="2"/>
        <v>0</v>
      </c>
      <c r="O23" s="63">
        <f t="shared" si="3"/>
        <v>0</v>
      </c>
      <c r="P23" s="63">
        <f t="shared" si="4"/>
        <v>0</v>
      </c>
      <c r="Q23" s="65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</row>
    <row r="24" spans="1:133" hidden="1" x14ac:dyDescent="0.2">
      <c r="A24" s="60">
        <v>7935</v>
      </c>
      <c r="B24" s="61" t="s">
        <v>102</v>
      </c>
      <c r="C24" s="62" t="s">
        <v>103</v>
      </c>
      <c r="D24" s="63">
        <v>0</v>
      </c>
      <c r="E24" s="63"/>
      <c r="F24" s="63">
        <f t="shared" si="5"/>
        <v>0</v>
      </c>
      <c r="G24" s="63">
        <v>0</v>
      </c>
      <c r="H24" s="63"/>
      <c r="I24" s="63">
        <f t="shared" si="0"/>
        <v>0</v>
      </c>
      <c r="J24" s="65"/>
      <c r="K24" s="63"/>
      <c r="L24" s="63">
        <f t="shared" si="1"/>
        <v>0</v>
      </c>
      <c r="M24" s="63"/>
      <c r="N24" s="63">
        <f t="shared" si="2"/>
        <v>0</v>
      </c>
      <c r="O24" s="63">
        <f t="shared" si="3"/>
        <v>0</v>
      </c>
      <c r="P24" s="63">
        <f t="shared" si="4"/>
        <v>0</v>
      </c>
      <c r="Q24" s="65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</row>
    <row r="25" spans="1:133" hidden="1" x14ac:dyDescent="0.2">
      <c r="A25" s="60">
        <v>7935</v>
      </c>
      <c r="B25" s="61" t="s">
        <v>104</v>
      </c>
      <c r="C25" s="62" t="s">
        <v>105</v>
      </c>
      <c r="D25" s="63">
        <v>0</v>
      </c>
      <c r="E25" s="63"/>
      <c r="F25" s="63">
        <f t="shared" si="5"/>
        <v>0</v>
      </c>
      <c r="G25" s="63">
        <v>0</v>
      </c>
      <c r="H25" s="63"/>
      <c r="I25" s="63">
        <f t="shared" si="0"/>
        <v>0</v>
      </c>
      <c r="J25" s="65"/>
      <c r="K25" s="63"/>
      <c r="L25" s="63">
        <f t="shared" si="1"/>
        <v>0</v>
      </c>
      <c r="M25" s="63"/>
      <c r="N25" s="63">
        <f t="shared" si="2"/>
        <v>0</v>
      </c>
      <c r="O25" s="63">
        <f t="shared" si="3"/>
        <v>0</v>
      </c>
      <c r="P25" s="63">
        <f t="shared" si="4"/>
        <v>0</v>
      </c>
      <c r="Q25" s="65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</row>
    <row r="26" spans="1:133" hidden="1" x14ac:dyDescent="0.2">
      <c r="A26" s="60">
        <v>7935</v>
      </c>
      <c r="B26" s="61" t="s">
        <v>106</v>
      </c>
      <c r="C26" s="62" t="s">
        <v>107</v>
      </c>
      <c r="D26" s="63">
        <v>0</v>
      </c>
      <c r="E26" s="63"/>
      <c r="F26" s="63">
        <f t="shared" si="5"/>
        <v>0</v>
      </c>
      <c r="G26" s="63">
        <v>0</v>
      </c>
      <c r="H26" s="63"/>
      <c r="I26" s="63">
        <f t="shared" si="0"/>
        <v>0</v>
      </c>
      <c r="J26" s="65"/>
      <c r="K26" s="63"/>
      <c r="L26" s="63">
        <f t="shared" si="1"/>
        <v>0</v>
      </c>
      <c r="M26" s="63"/>
      <c r="N26" s="63">
        <f t="shared" si="2"/>
        <v>0</v>
      </c>
      <c r="O26" s="63">
        <f t="shared" si="3"/>
        <v>0</v>
      </c>
      <c r="P26" s="63">
        <f t="shared" si="4"/>
        <v>0</v>
      </c>
      <c r="Q26" s="65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</row>
    <row r="27" spans="1:133" x14ac:dyDescent="0.2">
      <c r="A27" s="60">
        <v>7935</v>
      </c>
      <c r="B27" s="61" t="s">
        <v>108</v>
      </c>
      <c r="C27" s="62" t="s">
        <v>109</v>
      </c>
      <c r="D27" s="63">
        <v>1500</v>
      </c>
      <c r="E27" s="63"/>
      <c r="F27" s="63">
        <f t="shared" si="5"/>
        <v>1500</v>
      </c>
      <c r="G27" s="63">
        <v>1500</v>
      </c>
      <c r="H27" s="63"/>
      <c r="I27" s="63">
        <f t="shared" si="0"/>
        <v>1500</v>
      </c>
      <c r="J27" s="65"/>
      <c r="K27" s="63"/>
      <c r="L27" s="63">
        <f t="shared" si="1"/>
        <v>0</v>
      </c>
      <c r="M27" s="63"/>
      <c r="N27" s="63">
        <f t="shared" si="2"/>
        <v>0</v>
      </c>
      <c r="O27" s="63">
        <f t="shared" si="3"/>
        <v>0</v>
      </c>
      <c r="P27" s="63">
        <f t="shared" si="4"/>
        <v>0</v>
      </c>
      <c r="Q27" s="65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</row>
    <row r="28" spans="1:133" hidden="1" x14ac:dyDescent="0.2">
      <c r="A28" s="60">
        <v>7935</v>
      </c>
      <c r="B28" s="61" t="s">
        <v>110</v>
      </c>
      <c r="C28" s="62" t="s">
        <v>111</v>
      </c>
      <c r="D28" s="63">
        <v>0</v>
      </c>
      <c r="E28" s="63"/>
      <c r="F28" s="63">
        <f t="shared" si="5"/>
        <v>0</v>
      </c>
      <c r="G28" s="63">
        <v>0</v>
      </c>
      <c r="H28" s="63"/>
      <c r="I28" s="63">
        <f t="shared" si="0"/>
        <v>0</v>
      </c>
      <c r="J28" s="65"/>
      <c r="K28" s="63"/>
      <c r="L28" s="63">
        <f t="shared" si="1"/>
        <v>0</v>
      </c>
      <c r="M28" s="63"/>
      <c r="N28" s="63">
        <f t="shared" si="2"/>
        <v>0</v>
      </c>
      <c r="O28" s="63">
        <f t="shared" si="3"/>
        <v>0</v>
      </c>
      <c r="P28" s="63">
        <f t="shared" si="4"/>
        <v>0</v>
      </c>
      <c r="Q28" s="65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</row>
    <row r="29" spans="1:133" hidden="1" x14ac:dyDescent="0.2">
      <c r="A29" s="60">
        <v>7935</v>
      </c>
      <c r="B29" s="61" t="s">
        <v>112</v>
      </c>
      <c r="C29" s="62" t="s">
        <v>113</v>
      </c>
      <c r="D29" s="63">
        <v>0</v>
      </c>
      <c r="E29" s="63"/>
      <c r="F29" s="63">
        <f t="shared" si="5"/>
        <v>0</v>
      </c>
      <c r="G29" s="63">
        <v>0</v>
      </c>
      <c r="H29" s="63"/>
      <c r="I29" s="63">
        <f t="shared" si="0"/>
        <v>0</v>
      </c>
      <c r="J29" s="65"/>
      <c r="K29" s="63"/>
      <c r="L29" s="63">
        <f t="shared" si="1"/>
        <v>0</v>
      </c>
      <c r="M29" s="63"/>
      <c r="N29" s="63">
        <f t="shared" si="2"/>
        <v>0</v>
      </c>
      <c r="O29" s="63">
        <f t="shared" si="3"/>
        <v>0</v>
      </c>
      <c r="P29" s="63">
        <f t="shared" si="4"/>
        <v>0</v>
      </c>
      <c r="Q29" s="65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</row>
    <row r="30" spans="1:133" hidden="1" x14ac:dyDescent="0.2">
      <c r="A30" s="60">
        <v>7935</v>
      </c>
      <c r="B30" s="61" t="s">
        <v>114</v>
      </c>
      <c r="C30" s="62" t="s">
        <v>115</v>
      </c>
      <c r="D30" s="63">
        <v>0</v>
      </c>
      <c r="E30" s="63"/>
      <c r="F30" s="63">
        <f t="shared" si="5"/>
        <v>0</v>
      </c>
      <c r="G30" s="63">
        <v>0</v>
      </c>
      <c r="H30" s="63"/>
      <c r="I30" s="63">
        <f t="shared" si="0"/>
        <v>0</v>
      </c>
      <c r="J30" s="65"/>
      <c r="K30" s="63"/>
      <c r="L30" s="63">
        <f t="shared" si="1"/>
        <v>0</v>
      </c>
      <c r="M30" s="63"/>
      <c r="N30" s="63">
        <f t="shared" si="2"/>
        <v>0</v>
      </c>
      <c r="O30" s="63">
        <f t="shared" si="3"/>
        <v>0</v>
      </c>
      <c r="P30" s="63">
        <f t="shared" si="4"/>
        <v>0</v>
      </c>
      <c r="Q30" s="65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</row>
    <row r="31" spans="1:133" hidden="1" x14ac:dyDescent="0.2">
      <c r="A31" s="60">
        <v>7935</v>
      </c>
      <c r="B31" s="61" t="s">
        <v>116</v>
      </c>
      <c r="C31" s="62" t="s">
        <v>117</v>
      </c>
      <c r="D31" s="63">
        <v>0</v>
      </c>
      <c r="E31" s="63"/>
      <c r="F31" s="63">
        <f t="shared" si="5"/>
        <v>0</v>
      </c>
      <c r="G31" s="63">
        <v>0</v>
      </c>
      <c r="H31" s="63"/>
      <c r="I31" s="63">
        <f t="shared" si="0"/>
        <v>0</v>
      </c>
      <c r="J31" s="65"/>
      <c r="K31" s="63"/>
      <c r="L31" s="63">
        <f t="shared" si="1"/>
        <v>0</v>
      </c>
      <c r="M31" s="63"/>
      <c r="N31" s="63">
        <f t="shared" si="2"/>
        <v>0</v>
      </c>
      <c r="O31" s="63">
        <f t="shared" si="3"/>
        <v>0</v>
      </c>
      <c r="P31" s="63">
        <f t="shared" si="4"/>
        <v>0</v>
      </c>
      <c r="Q31" s="65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</row>
    <row r="32" spans="1:133" hidden="1" x14ac:dyDescent="0.2">
      <c r="A32" s="60">
        <v>7935</v>
      </c>
      <c r="B32" s="61" t="s">
        <v>118</v>
      </c>
      <c r="C32" s="62" t="s">
        <v>119</v>
      </c>
      <c r="D32" s="63">
        <v>0</v>
      </c>
      <c r="E32" s="63"/>
      <c r="F32" s="63">
        <f t="shared" si="5"/>
        <v>0</v>
      </c>
      <c r="G32" s="63">
        <v>0</v>
      </c>
      <c r="H32" s="63"/>
      <c r="I32" s="63">
        <f t="shared" si="0"/>
        <v>0</v>
      </c>
      <c r="J32" s="65"/>
      <c r="K32" s="63"/>
      <c r="L32" s="63">
        <f t="shared" si="1"/>
        <v>0</v>
      </c>
      <c r="M32" s="63"/>
      <c r="N32" s="63">
        <f t="shared" si="2"/>
        <v>0</v>
      </c>
      <c r="O32" s="63">
        <f t="shared" si="3"/>
        <v>0</v>
      </c>
      <c r="P32" s="63">
        <f t="shared" si="4"/>
        <v>0</v>
      </c>
      <c r="Q32" s="65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</row>
    <row r="33" spans="1:133" x14ac:dyDescent="0.2">
      <c r="A33" s="60">
        <v>7935</v>
      </c>
      <c r="B33" s="61" t="s">
        <v>120</v>
      </c>
      <c r="C33" s="62" t="s">
        <v>121</v>
      </c>
      <c r="D33" s="63">
        <v>40000</v>
      </c>
      <c r="E33" s="63"/>
      <c r="F33" s="63">
        <f t="shared" si="5"/>
        <v>40000</v>
      </c>
      <c r="G33" s="63">
        <v>40000</v>
      </c>
      <c r="H33" s="63"/>
      <c r="I33" s="63">
        <f t="shared" si="0"/>
        <v>40000</v>
      </c>
      <c r="J33" s="65"/>
      <c r="K33" s="63"/>
      <c r="L33" s="63">
        <f t="shared" si="1"/>
        <v>0</v>
      </c>
      <c r="M33" s="63"/>
      <c r="N33" s="63">
        <f t="shared" si="2"/>
        <v>0</v>
      </c>
      <c r="O33" s="63">
        <f t="shared" si="3"/>
        <v>0</v>
      </c>
      <c r="P33" s="63">
        <f t="shared" si="4"/>
        <v>0</v>
      </c>
      <c r="Q33" s="65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</row>
    <row r="34" spans="1:133" x14ac:dyDescent="0.2">
      <c r="A34" s="60">
        <v>7935</v>
      </c>
      <c r="B34" s="61" t="s">
        <v>122</v>
      </c>
      <c r="C34" s="62" t="s">
        <v>123</v>
      </c>
      <c r="D34" s="63">
        <v>7500</v>
      </c>
      <c r="E34" s="63"/>
      <c r="F34" s="63">
        <f t="shared" si="5"/>
        <v>7500</v>
      </c>
      <c r="G34" s="63">
        <v>7500</v>
      </c>
      <c r="H34" s="63"/>
      <c r="I34" s="63">
        <f t="shared" si="0"/>
        <v>7500</v>
      </c>
      <c r="J34" s="65"/>
      <c r="K34" s="63"/>
      <c r="L34" s="63">
        <f t="shared" si="1"/>
        <v>0</v>
      </c>
      <c r="M34" s="63"/>
      <c r="N34" s="63">
        <f t="shared" si="2"/>
        <v>0</v>
      </c>
      <c r="O34" s="63">
        <f t="shared" si="3"/>
        <v>0</v>
      </c>
      <c r="P34" s="63">
        <f t="shared" si="4"/>
        <v>0</v>
      </c>
      <c r="Q34" s="65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</row>
    <row r="35" spans="1:133" x14ac:dyDescent="0.2">
      <c r="A35" s="60">
        <v>7935</v>
      </c>
      <c r="B35" s="61" t="s">
        <v>124</v>
      </c>
      <c r="C35" s="62" t="s">
        <v>125</v>
      </c>
      <c r="D35" s="63">
        <v>42753</v>
      </c>
      <c r="E35" s="63"/>
      <c r="F35" s="63">
        <f t="shared" si="5"/>
        <v>42753</v>
      </c>
      <c r="G35" s="63">
        <v>42753</v>
      </c>
      <c r="H35" s="63"/>
      <c r="I35" s="63">
        <f t="shared" si="0"/>
        <v>42753</v>
      </c>
      <c r="J35" s="65"/>
      <c r="K35" s="63"/>
      <c r="L35" s="63">
        <f t="shared" si="1"/>
        <v>0</v>
      </c>
      <c r="M35" s="63"/>
      <c r="N35" s="63">
        <f t="shared" si="2"/>
        <v>0</v>
      </c>
      <c r="O35" s="63">
        <f t="shared" si="3"/>
        <v>0</v>
      </c>
      <c r="P35" s="63">
        <f t="shared" si="4"/>
        <v>0</v>
      </c>
      <c r="Q35" s="65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</row>
    <row r="36" spans="1:133" x14ac:dyDescent="0.2">
      <c r="A36" s="60">
        <v>7935</v>
      </c>
      <c r="B36" s="61" t="s">
        <v>126</v>
      </c>
      <c r="C36" s="62" t="s">
        <v>127</v>
      </c>
      <c r="D36" s="63">
        <v>3496.63</v>
      </c>
      <c r="E36" s="63"/>
      <c r="F36" s="63">
        <f t="shared" si="5"/>
        <v>3496.63</v>
      </c>
      <c r="G36" s="63">
        <v>3692.35</v>
      </c>
      <c r="H36" s="63"/>
      <c r="I36" s="63">
        <f t="shared" si="0"/>
        <v>3692.35</v>
      </c>
      <c r="J36" s="65"/>
      <c r="K36" s="63"/>
      <c r="L36" s="63">
        <f t="shared" si="1"/>
        <v>0</v>
      </c>
      <c r="M36" s="63"/>
      <c r="N36" s="63">
        <f t="shared" si="2"/>
        <v>0</v>
      </c>
      <c r="O36" s="63">
        <f t="shared" si="3"/>
        <v>0</v>
      </c>
      <c r="P36" s="63">
        <f t="shared" si="4"/>
        <v>0</v>
      </c>
      <c r="Q36" s="65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</row>
    <row r="37" spans="1:133" x14ac:dyDescent="0.2">
      <c r="A37" s="60">
        <v>7935</v>
      </c>
      <c r="B37" s="61" t="s">
        <v>128</v>
      </c>
      <c r="C37" s="62" t="s">
        <v>129</v>
      </c>
      <c r="D37" s="63">
        <v>196436.72</v>
      </c>
      <c r="E37" s="63"/>
      <c r="F37" s="63">
        <f t="shared" si="5"/>
        <v>196436.72</v>
      </c>
      <c r="G37" s="63">
        <v>207742.18</v>
      </c>
      <c r="H37" s="63"/>
      <c r="I37" s="63">
        <f t="shared" si="0"/>
        <v>207742.18</v>
      </c>
      <c r="J37" s="65"/>
      <c r="K37" s="63"/>
      <c r="L37" s="63">
        <f t="shared" si="1"/>
        <v>0</v>
      </c>
      <c r="M37" s="63"/>
      <c r="N37" s="63">
        <f t="shared" si="2"/>
        <v>0</v>
      </c>
      <c r="O37" s="63">
        <f t="shared" si="3"/>
        <v>0</v>
      </c>
      <c r="P37" s="63">
        <f t="shared" si="4"/>
        <v>0</v>
      </c>
      <c r="Q37" s="65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</row>
    <row r="38" spans="1:133" hidden="1" x14ac:dyDescent="0.2">
      <c r="A38" s="60">
        <v>7935</v>
      </c>
      <c r="B38" s="61" t="s">
        <v>130</v>
      </c>
      <c r="C38" s="62" t="s">
        <v>131</v>
      </c>
      <c r="D38" s="63">
        <v>0</v>
      </c>
      <c r="E38" s="63"/>
      <c r="F38" s="63">
        <f t="shared" si="5"/>
        <v>0</v>
      </c>
      <c r="G38" s="63">
        <v>0</v>
      </c>
      <c r="H38" s="63"/>
      <c r="I38" s="63">
        <f t="shared" si="0"/>
        <v>0</v>
      </c>
      <c r="J38" s="65"/>
      <c r="K38" s="63"/>
      <c r="L38" s="63">
        <f t="shared" si="1"/>
        <v>0</v>
      </c>
      <c r="M38" s="63"/>
      <c r="N38" s="63">
        <f t="shared" si="2"/>
        <v>0</v>
      </c>
      <c r="O38" s="63">
        <f t="shared" si="3"/>
        <v>0</v>
      </c>
      <c r="P38" s="63">
        <f t="shared" si="4"/>
        <v>0</v>
      </c>
      <c r="Q38" s="65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</row>
    <row r="39" spans="1:133" hidden="1" x14ac:dyDescent="0.2">
      <c r="A39" s="60">
        <v>7935</v>
      </c>
      <c r="B39" s="61" t="s">
        <v>132</v>
      </c>
      <c r="C39" s="62" t="s">
        <v>133</v>
      </c>
      <c r="D39" s="63">
        <v>0</v>
      </c>
      <c r="E39" s="63"/>
      <c r="F39" s="63">
        <f t="shared" si="5"/>
        <v>0</v>
      </c>
      <c r="G39" s="63">
        <v>0</v>
      </c>
      <c r="H39" s="63"/>
      <c r="I39" s="63">
        <f t="shared" si="0"/>
        <v>0</v>
      </c>
      <c r="J39" s="65"/>
      <c r="K39" s="63"/>
      <c r="L39" s="63">
        <f t="shared" si="1"/>
        <v>0</v>
      </c>
      <c r="M39" s="63"/>
      <c r="N39" s="63">
        <f t="shared" si="2"/>
        <v>0</v>
      </c>
      <c r="O39" s="63">
        <f t="shared" si="3"/>
        <v>0</v>
      </c>
      <c r="P39" s="63">
        <f t="shared" si="4"/>
        <v>0</v>
      </c>
      <c r="Q39" s="65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</row>
    <row r="40" spans="1:133" hidden="1" x14ac:dyDescent="0.2">
      <c r="A40" s="60">
        <v>7935</v>
      </c>
      <c r="B40" s="61" t="s">
        <v>134</v>
      </c>
      <c r="C40" s="62" t="s">
        <v>135</v>
      </c>
      <c r="D40" s="63">
        <v>0</v>
      </c>
      <c r="E40" s="63"/>
      <c r="F40" s="63">
        <f t="shared" si="5"/>
        <v>0</v>
      </c>
      <c r="G40" s="63">
        <v>0</v>
      </c>
      <c r="H40" s="63"/>
      <c r="I40" s="63">
        <f t="shared" si="0"/>
        <v>0</v>
      </c>
      <c r="J40" s="65"/>
      <c r="K40" s="63"/>
      <c r="L40" s="63">
        <f t="shared" si="1"/>
        <v>0</v>
      </c>
      <c r="M40" s="63"/>
      <c r="N40" s="63">
        <f t="shared" si="2"/>
        <v>0</v>
      </c>
      <c r="O40" s="63">
        <f t="shared" si="3"/>
        <v>0</v>
      </c>
      <c r="P40" s="63">
        <f t="shared" si="4"/>
        <v>0</v>
      </c>
      <c r="Q40" s="65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</row>
    <row r="41" spans="1:133" hidden="1" x14ac:dyDescent="0.2">
      <c r="A41" s="60">
        <v>7935</v>
      </c>
      <c r="B41" s="61" t="s">
        <v>136</v>
      </c>
      <c r="C41" s="62" t="s">
        <v>137</v>
      </c>
      <c r="D41" s="63">
        <v>0</v>
      </c>
      <c r="E41" s="63"/>
      <c r="F41" s="63">
        <f t="shared" si="5"/>
        <v>0</v>
      </c>
      <c r="G41" s="63">
        <v>0</v>
      </c>
      <c r="H41" s="63"/>
      <c r="I41" s="63">
        <f t="shared" si="0"/>
        <v>0</v>
      </c>
      <c r="J41" s="65"/>
      <c r="K41" s="63"/>
      <c r="L41" s="63">
        <f t="shared" si="1"/>
        <v>0</v>
      </c>
      <c r="M41" s="63"/>
      <c r="N41" s="63">
        <f t="shared" si="2"/>
        <v>0</v>
      </c>
      <c r="O41" s="63">
        <f t="shared" si="3"/>
        <v>0</v>
      </c>
      <c r="P41" s="63">
        <f t="shared" si="4"/>
        <v>0</v>
      </c>
      <c r="Q41" s="65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</row>
    <row r="42" spans="1:133" hidden="1" x14ac:dyDescent="0.2">
      <c r="A42" s="60">
        <v>7935</v>
      </c>
      <c r="B42" s="61" t="s">
        <v>138</v>
      </c>
      <c r="C42" s="62" t="s">
        <v>139</v>
      </c>
      <c r="D42" s="63">
        <v>0</v>
      </c>
      <c r="E42" s="63"/>
      <c r="F42" s="63">
        <f t="shared" si="5"/>
        <v>0</v>
      </c>
      <c r="G42" s="63">
        <v>0</v>
      </c>
      <c r="H42" s="63"/>
      <c r="I42" s="63">
        <f t="shared" si="0"/>
        <v>0</v>
      </c>
      <c r="J42" s="65"/>
      <c r="K42" s="63"/>
      <c r="L42" s="63">
        <f t="shared" si="1"/>
        <v>0</v>
      </c>
      <c r="M42" s="63"/>
      <c r="N42" s="63">
        <f t="shared" si="2"/>
        <v>0</v>
      </c>
      <c r="O42" s="63">
        <f t="shared" si="3"/>
        <v>0</v>
      </c>
      <c r="P42" s="63">
        <f t="shared" si="4"/>
        <v>0</v>
      </c>
      <c r="Q42" s="65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</row>
    <row r="43" spans="1:133" hidden="1" x14ac:dyDescent="0.2">
      <c r="A43" s="60">
        <v>7935</v>
      </c>
      <c r="B43" s="61" t="s">
        <v>140</v>
      </c>
      <c r="C43" s="62" t="s">
        <v>141</v>
      </c>
      <c r="D43" s="63">
        <v>0</v>
      </c>
      <c r="E43" s="63"/>
      <c r="F43" s="63">
        <f t="shared" si="5"/>
        <v>0</v>
      </c>
      <c r="G43" s="63">
        <v>0</v>
      </c>
      <c r="H43" s="63"/>
      <c r="I43" s="63">
        <f t="shared" si="0"/>
        <v>0</v>
      </c>
      <c r="J43" s="65"/>
      <c r="K43" s="63"/>
      <c r="L43" s="63">
        <f t="shared" si="1"/>
        <v>0</v>
      </c>
      <c r="M43" s="63"/>
      <c r="N43" s="63">
        <f t="shared" si="2"/>
        <v>0</v>
      </c>
      <c r="O43" s="63">
        <f t="shared" si="3"/>
        <v>0</v>
      </c>
      <c r="P43" s="63">
        <f t="shared" si="4"/>
        <v>0</v>
      </c>
      <c r="Q43" s="65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</row>
    <row r="44" spans="1:133" x14ac:dyDescent="0.2">
      <c r="A44" s="60">
        <v>7935</v>
      </c>
      <c r="B44" s="61" t="s">
        <v>142</v>
      </c>
      <c r="C44" s="62" t="s">
        <v>143</v>
      </c>
      <c r="D44" s="63">
        <v>7862</v>
      </c>
      <c r="E44" s="63"/>
      <c r="F44" s="63">
        <f t="shared" si="5"/>
        <v>7862</v>
      </c>
      <c r="G44" s="63">
        <v>8393</v>
      </c>
      <c r="H44" s="63"/>
      <c r="I44" s="63">
        <f t="shared" si="0"/>
        <v>8393</v>
      </c>
      <c r="J44" s="65"/>
      <c r="K44" s="63"/>
      <c r="L44" s="63">
        <f t="shared" si="1"/>
        <v>0</v>
      </c>
      <c r="M44" s="63"/>
      <c r="N44" s="63">
        <f t="shared" si="2"/>
        <v>0</v>
      </c>
      <c r="O44" s="63">
        <f t="shared" si="3"/>
        <v>0</v>
      </c>
      <c r="P44" s="63">
        <f t="shared" si="4"/>
        <v>0</v>
      </c>
      <c r="Q44" s="65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</row>
    <row r="45" spans="1:133" x14ac:dyDescent="0.2">
      <c r="A45" s="60">
        <v>7935</v>
      </c>
      <c r="B45" s="61" t="s">
        <v>144</v>
      </c>
      <c r="C45" s="62" t="s">
        <v>145</v>
      </c>
      <c r="D45" s="63">
        <v>479528</v>
      </c>
      <c r="E45" s="63"/>
      <c r="F45" s="63">
        <f t="shared" si="5"/>
        <v>479528</v>
      </c>
      <c r="G45" s="63">
        <v>497053</v>
      </c>
      <c r="H45" s="63"/>
      <c r="I45" s="63">
        <f t="shared" si="0"/>
        <v>497053</v>
      </c>
      <c r="J45" s="65"/>
      <c r="K45" s="63"/>
      <c r="L45" s="63">
        <f t="shared" si="1"/>
        <v>0</v>
      </c>
      <c r="M45" s="63"/>
      <c r="N45" s="63">
        <f t="shared" si="2"/>
        <v>0</v>
      </c>
      <c r="O45" s="63">
        <f t="shared" si="3"/>
        <v>0</v>
      </c>
      <c r="P45" s="63">
        <f t="shared" si="4"/>
        <v>0</v>
      </c>
      <c r="Q45" s="65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</row>
    <row r="46" spans="1:133" hidden="1" x14ac:dyDescent="0.2">
      <c r="A46" s="60">
        <v>7935</v>
      </c>
      <c r="B46" s="61" t="s">
        <v>146</v>
      </c>
      <c r="C46" s="62" t="s">
        <v>147</v>
      </c>
      <c r="D46" s="63">
        <v>0</v>
      </c>
      <c r="E46" s="63"/>
      <c r="F46" s="63">
        <f t="shared" si="5"/>
        <v>0</v>
      </c>
      <c r="G46" s="63">
        <v>0</v>
      </c>
      <c r="H46" s="63"/>
      <c r="I46" s="63">
        <f t="shared" si="0"/>
        <v>0</v>
      </c>
      <c r="J46" s="65"/>
      <c r="K46" s="63"/>
      <c r="L46" s="63">
        <f t="shared" si="1"/>
        <v>0</v>
      </c>
      <c r="M46" s="63"/>
      <c r="N46" s="63">
        <f t="shared" si="2"/>
        <v>0</v>
      </c>
      <c r="O46" s="63">
        <f t="shared" si="3"/>
        <v>0</v>
      </c>
      <c r="P46" s="63">
        <f t="shared" si="4"/>
        <v>0</v>
      </c>
      <c r="Q46" s="65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</row>
    <row r="47" spans="1:133" hidden="1" x14ac:dyDescent="0.2">
      <c r="A47" s="60">
        <v>7935</v>
      </c>
      <c r="B47" s="61" t="s">
        <v>148</v>
      </c>
      <c r="C47" s="62" t="s">
        <v>149</v>
      </c>
      <c r="D47" s="63">
        <v>0</v>
      </c>
      <c r="E47" s="63"/>
      <c r="F47" s="63">
        <f t="shared" si="5"/>
        <v>0</v>
      </c>
      <c r="G47" s="63">
        <v>0</v>
      </c>
      <c r="H47" s="63"/>
      <c r="I47" s="63">
        <f t="shared" si="0"/>
        <v>0</v>
      </c>
      <c r="J47" s="65"/>
      <c r="K47" s="63"/>
      <c r="L47" s="63">
        <f t="shared" si="1"/>
        <v>0</v>
      </c>
      <c r="M47" s="63"/>
      <c r="N47" s="63">
        <f t="shared" si="2"/>
        <v>0</v>
      </c>
      <c r="O47" s="63">
        <f t="shared" si="3"/>
        <v>0</v>
      </c>
      <c r="P47" s="63">
        <f t="shared" si="4"/>
        <v>0</v>
      </c>
      <c r="Q47" s="65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</row>
    <row r="48" spans="1:133" hidden="1" x14ac:dyDescent="0.2">
      <c r="A48" s="60">
        <v>7935</v>
      </c>
      <c r="B48" s="61" t="s">
        <v>150</v>
      </c>
      <c r="C48" s="62" t="s">
        <v>151</v>
      </c>
      <c r="D48" s="63">
        <v>0</v>
      </c>
      <c r="E48" s="63"/>
      <c r="F48" s="63">
        <f t="shared" si="5"/>
        <v>0</v>
      </c>
      <c r="G48" s="63">
        <v>0</v>
      </c>
      <c r="H48" s="63"/>
      <c r="I48" s="63">
        <f t="shared" si="0"/>
        <v>0</v>
      </c>
      <c r="J48" s="65"/>
      <c r="K48" s="63"/>
      <c r="L48" s="63">
        <f t="shared" si="1"/>
        <v>0</v>
      </c>
      <c r="M48" s="63"/>
      <c r="N48" s="63">
        <f t="shared" si="2"/>
        <v>0</v>
      </c>
      <c r="O48" s="63">
        <f t="shared" si="3"/>
        <v>0</v>
      </c>
      <c r="P48" s="63">
        <f t="shared" si="4"/>
        <v>0</v>
      </c>
      <c r="Q48" s="65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</row>
    <row r="49" spans="1:133" hidden="1" x14ac:dyDescent="0.2">
      <c r="A49" s="60">
        <v>7935</v>
      </c>
      <c r="B49" s="61" t="s">
        <v>152</v>
      </c>
      <c r="C49" s="62" t="s">
        <v>153</v>
      </c>
      <c r="D49" s="63">
        <v>0</v>
      </c>
      <c r="E49" s="63">
        <v>0</v>
      </c>
      <c r="F49" s="63">
        <f t="shared" si="5"/>
        <v>0</v>
      </c>
      <c r="G49" s="63">
        <v>0</v>
      </c>
      <c r="H49" s="63">
        <v>0</v>
      </c>
      <c r="I49" s="63">
        <f t="shared" si="0"/>
        <v>0</v>
      </c>
      <c r="J49" s="65"/>
      <c r="K49" s="63"/>
      <c r="L49" s="88">
        <f>E49*47%</f>
        <v>0</v>
      </c>
      <c r="M49" s="63">
        <v>0</v>
      </c>
      <c r="N49" s="63">
        <f>E49*0.53</f>
        <v>0</v>
      </c>
      <c r="O49" s="63">
        <f>H49*0.47</f>
        <v>0</v>
      </c>
      <c r="P49" s="63">
        <v>0</v>
      </c>
      <c r="Q49" s="65">
        <f>H49*0.53</f>
        <v>0</v>
      </c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</row>
    <row r="50" spans="1:133" x14ac:dyDescent="0.2">
      <c r="A50" s="60">
        <v>7935</v>
      </c>
      <c r="B50" s="61" t="s">
        <v>154</v>
      </c>
      <c r="C50" s="62" t="s">
        <v>155</v>
      </c>
      <c r="D50" s="63">
        <v>2299426</v>
      </c>
      <c r="E50" s="63">
        <v>89747</v>
      </c>
      <c r="F50" s="63">
        <f t="shared" si="5"/>
        <v>2389173</v>
      </c>
      <c r="G50" s="63">
        <v>2425050</v>
      </c>
      <c r="H50" s="63">
        <v>95358</v>
      </c>
      <c r="I50" s="63">
        <f t="shared" si="0"/>
        <v>2520408</v>
      </c>
      <c r="J50" s="65"/>
      <c r="K50" s="63"/>
      <c r="L50" s="63">
        <f>E50*0.4907</f>
        <v>44038.852900000005</v>
      </c>
      <c r="M50" s="63">
        <f>E50*0.0003</f>
        <v>26.924099999999999</v>
      </c>
      <c r="N50" s="63">
        <f>E50*0.509</f>
        <v>45681.222999999998</v>
      </c>
      <c r="O50" s="63">
        <f>H50*0.4907</f>
        <v>46792.170600000005</v>
      </c>
      <c r="P50" s="63">
        <f>H50*0.0003</f>
        <v>28.607399999999998</v>
      </c>
      <c r="Q50" s="65">
        <f>H50*0.509</f>
        <v>48537.222000000002</v>
      </c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</row>
    <row r="51" spans="1:133" hidden="1" x14ac:dyDescent="0.2">
      <c r="A51" s="60">
        <v>7935</v>
      </c>
      <c r="B51" s="61" t="s">
        <v>156</v>
      </c>
      <c r="C51" s="62" t="s">
        <v>157</v>
      </c>
      <c r="D51" s="63">
        <v>0</v>
      </c>
      <c r="E51" s="63"/>
      <c r="F51" s="63">
        <f t="shared" si="5"/>
        <v>0</v>
      </c>
      <c r="G51" s="63">
        <v>0</v>
      </c>
      <c r="H51" s="63"/>
      <c r="I51" s="63">
        <f t="shared" si="0"/>
        <v>0</v>
      </c>
      <c r="J51" s="65"/>
      <c r="K51" s="63"/>
      <c r="L51" s="63">
        <f t="shared" si="1"/>
        <v>0</v>
      </c>
      <c r="M51" s="63"/>
      <c r="N51" s="63">
        <f t="shared" si="2"/>
        <v>0</v>
      </c>
      <c r="O51" s="63">
        <f t="shared" si="3"/>
        <v>0</v>
      </c>
      <c r="P51" s="63">
        <f t="shared" si="4"/>
        <v>0</v>
      </c>
      <c r="Q51" s="65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</row>
    <row r="52" spans="1:133" hidden="1" x14ac:dyDescent="0.2">
      <c r="A52" s="60">
        <v>7935</v>
      </c>
      <c r="B52" s="61" t="s">
        <v>158</v>
      </c>
      <c r="C52" s="62" t="s">
        <v>159</v>
      </c>
      <c r="D52" s="63">
        <v>0</v>
      </c>
      <c r="E52" s="63"/>
      <c r="F52" s="63">
        <f t="shared" si="5"/>
        <v>0</v>
      </c>
      <c r="G52" s="63">
        <v>0</v>
      </c>
      <c r="H52" s="63"/>
      <c r="I52" s="63">
        <f t="shared" si="0"/>
        <v>0</v>
      </c>
      <c r="J52" s="65"/>
      <c r="K52" s="63"/>
      <c r="L52" s="63">
        <f t="shared" si="1"/>
        <v>0</v>
      </c>
      <c r="M52" s="63"/>
      <c r="N52" s="63">
        <f t="shared" si="2"/>
        <v>0</v>
      </c>
      <c r="O52" s="63">
        <f t="shared" si="3"/>
        <v>0</v>
      </c>
      <c r="P52" s="63">
        <f t="shared" si="4"/>
        <v>0</v>
      </c>
      <c r="Q52" s="65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</row>
    <row r="53" spans="1:133" hidden="1" x14ac:dyDescent="0.2">
      <c r="A53" s="60">
        <v>7935</v>
      </c>
      <c r="B53" s="61" t="s">
        <v>160</v>
      </c>
      <c r="C53" s="62" t="s">
        <v>161</v>
      </c>
      <c r="D53" s="63">
        <v>0</v>
      </c>
      <c r="E53" s="63"/>
      <c r="F53" s="63">
        <f t="shared" si="5"/>
        <v>0</v>
      </c>
      <c r="G53" s="63">
        <v>0</v>
      </c>
      <c r="H53" s="63"/>
      <c r="I53" s="63">
        <f t="shared" si="0"/>
        <v>0</v>
      </c>
      <c r="J53" s="65"/>
      <c r="K53" s="63"/>
      <c r="L53" s="63">
        <f t="shared" si="1"/>
        <v>0</v>
      </c>
      <c r="M53" s="63"/>
      <c r="N53" s="63">
        <f t="shared" si="2"/>
        <v>0</v>
      </c>
      <c r="O53" s="63">
        <f t="shared" si="3"/>
        <v>0</v>
      </c>
      <c r="P53" s="63">
        <f t="shared" si="4"/>
        <v>0</v>
      </c>
      <c r="Q53" s="65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</row>
    <row r="54" spans="1:133" hidden="1" x14ac:dyDescent="0.2">
      <c r="A54" s="60">
        <v>7935</v>
      </c>
      <c r="B54" s="61" t="s">
        <v>162</v>
      </c>
      <c r="C54" s="62" t="s">
        <v>163</v>
      </c>
      <c r="D54" s="63">
        <v>0</v>
      </c>
      <c r="E54" s="63"/>
      <c r="F54" s="63">
        <f t="shared" si="5"/>
        <v>0</v>
      </c>
      <c r="G54" s="63">
        <v>0</v>
      </c>
      <c r="H54" s="63"/>
      <c r="I54" s="63">
        <f t="shared" si="0"/>
        <v>0</v>
      </c>
      <c r="J54" s="65"/>
      <c r="K54" s="63"/>
      <c r="L54" s="63">
        <f t="shared" si="1"/>
        <v>0</v>
      </c>
      <c r="M54" s="63"/>
      <c r="N54" s="63">
        <f t="shared" si="2"/>
        <v>0</v>
      </c>
      <c r="O54" s="63">
        <f t="shared" si="3"/>
        <v>0</v>
      </c>
      <c r="P54" s="63">
        <f t="shared" si="4"/>
        <v>0</v>
      </c>
      <c r="Q54" s="65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</row>
    <row r="55" spans="1:133" hidden="1" x14ac:dyDescent="0.2">
      <c r="A55" s="60">
        <v>7935</v>
      </c>
      <c r="B55" s="61" t="s">
        <v>164</v>
      </c>
      <c r="C55" s="62" t="s">
        <v>165</v>
      </c>
      <c r="D55" s="63">
        <v>0</v>
      </c>
      <c r="E55" s="63"/>
      <c r="F55" s="63">
        <f t="shared" si="5"/>
        <v>0</v>
      </c>
      <c r="G55" s="63">
        <v>0</v>
      </c>
      <c r="H55" s="63"/>
      <c r="I55" s="63">
        <f t="shared" si="0"/>
        <v>0</v>
      </c>
      <c r="J55" s="65"/>
      <c r="K55" s="63"/>
      <c r="L55" s="63">
        <f t="shared" si="1"/>
        <v>0</v>
      </c>
      <c r="M55" s="63"/>
      <c r="N55" s="63">
        <f t="shared" si="2"/>
        <v>0</v>
      </c>
      <c r="O55" s="63">
        <f t="shared" si="3"/>
        <v>0</v>
      </c>
      <c r="P55" s="63">
        <f t="shared" si="4"/>
        <v>0</v>
      </c>
      <c r="Q55" s="65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</row>
    <row r="56" spans="1:133" x14ac:dyDescent="0.2">
      <c r="A56" s="60">
        <v>7935</v>
      </c>
      <c r="B56" s="61" t="s">
        <v>166</v>
      </c>
      <c r="C56" s="62" t="s">
        <v>167</v>
      </c>
      <c r="D56" s="63">
        <v>250</v>
      </c>
      <c r="E56" s="63"/>
      <c r="F56" s="63">
        <f t="shared" si="5"/>
        <v>250</v>
      </c>
      <c r="G56" s="63">
        <v>250</v>
      </c>
      <c r="H56" s="63"/>
      <c r="I56" s="63">
        <f t="shared" si="0"/>
        <v>250</v>
      </c>
      <c r="J56" s="65"/>
      <c r="K56" s="63"/>
      <c r="L56" s="63">
        <f t="shared" si="1"/>
        <v>0</v>
      </c>
      <c r="M56" s="63"/>
      <c r="N56" s="63">
        <f t="shared" si="2"/>
        <v>0</v>
      </c>
      <c r="O56" s="63">
        <f t="shared" si="3"/>
        <v>0</v>
      </c>
      <c r="P56" s="63">
        <f t="shared" si="4"/>
        <v>0</v>
      </c>
      <c r="Q56" s="65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</row>
    <row r="57" spans="1:133" hidden="1" x14ac:dyDescent="0.2">
      <c r="A57" s="60">
        <v>7935</v>
      </c>
      <c r="B57" s="61" t="s">
        <v>168</v>
      </c>
      <c r="C57" s="62" t="s">
        <v>169</v>
      </c>
      <c r="D57" s="63">
        <v>0</v>
      </c>
      <c r="E57" s="63"/>
      <c r="F57" s="63">
        <f t="shared" si="5"/>
        <v>0</v>
      </c>
      <c r="G57" s="63">
        <v>0</v>
      </c>
      <c r="H57" s="63"/>
      <c r="I57" s="63">
        <f t="shared" si="0"/>
        <v>0</v>
      </c>
      <c r="J57" s="65"/>
      <c r="K57" s="63"/>
      <c r="L57" s="63">
        <f t="shared" si="1"/>
        <v>0</v>
      </c>
      <c r="M57" s="63"/>
      <c r="N57" s="63">
        <f t="shared" si="2"/>
        <v>0</v>
      </c>
      <c r="O57" s="63">
        <f t="shared" si="3"/>
        <v>0</v>
      </c>
      <c r="P57" s="63">
        <f t="shared" si="4"/>
        <v>0</v>
      </c>
      <c r="Q57" s="65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</row>
    <row r="58" spans="1:133" hidden="1" x14ac:dyDescent="0.2">
      <c r="A58" s="60">
        <v>7935</v>
      </c>
      <c r="B58" s="61" t="s">
        <v>170</v>
      </c>
      <c r="C58" s="62" t="s">
        <v>171</v>
      </c>
      <c r="D58" s="63">
        <v>0</v>
      </c>
      <c r="E58" s="63"/>
      <c r="F58" s="63">
        <f t="shared" si="5"/>
        <v>0</v>
      </c>
      <c r="G58" s="63">
        <v>0</v>
      </c>
      <c r="H58" s="63"/>
      <c r="I58" s="63">
        <f t="shared" si="0"/>
        <v>0</v>
      </c>
      <c r="J58" s="65"/>
      <c r="K58" s="63"/>
      <c r="L58" s="63">
        <f t="shared" si="1"/>
        <v>0</v>
      </c>
      <c r="M58" s="63"/>
      <c r="N58" s="63">
        <f t="shared" si="2"/>
        <v>0</v>
      </c>
      <c r="O58" s="63">
        <f t="shared" si="3"/>
        <v>0</v>
      </c>
      <c r="P58" s="63">
        <f t="shared" si="4"/>
        <v>0</v>
      </c>
      <c r="Q58" s="65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</row>
    <row r="59" spans="1:133" hidden="1" x14ac:dyDescent="0.2">
      <c r="A59" s="60">
        <v>7935</v>
      </c>
      <c r="B59" s="61" t="s">
        <v>172</v>
      </c>
      <c r="C59" s="62" t="s">
        <v>173</v>
      </c>
      <c r="D59" s="63">
        <v>0</v>
      </c>
      <c r="E59" s="63"/>
      <c r="F59" s="63">
        <f t="shared" si="5"/>
        <v>0</v>
      </c>
      <c r="G59" s="63">
        <v>0</v>
      </c>
      <c r="H59" s="63"/>
      <c r="I59" s="63">
        <f t="shared" si="0"/>
        <v>0</v>
      </c>
      <c r="J59" s="65"/>
      <c r="K59" s="63"/>
      <c r="L59" s="63">
        <f t="shared" si="1"/>
        <v>0</v>
      </c>
      <c r="M59" s="63"/>
      <c r="N59" s="63">
        <f t="shared" si="2"/>
        <v>0</v>
      </c>
      <c r="O59" s="63">
        <f t="shared" si="3"/>
        <v>0</v>
      </c>
      <c r="P59" s="63">
        <f t="shared" si="4"/>
        <v>0</v>
      </c>
      <c r="Q59" s="65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</row>
    <row r="60" spans="1:133" x14ac:dyDescent="0.2">
      <c r="A60" s="60">
        <v>7935</v>
      </c>
      <c r="B60" s="61" t="s">
        <v>174</v>
      </c>
      <c r="C60" s="62" t="s">
        <v>175</v>
      </c>
      <c r="D60" s="63">
        <v>9000</v>
      </c>
      <c r="E60" s="63"/>
      <c r="F60" s="63">
        <f t="shared" si="5"/>
        <v>9000</v>
      </c>
      <c r="G60" s="63">
        <v>9000</v>
      </c>
      <c r="H60" s="63"/>
      <c r="I60" s="63">
        <f t="shared" si="0"/>
        <v>9000</v>
      </c>
      <c r="J60" s="65"/>
      <c r="K60" s="63"/>
      <c r="L60" s="63">
        <f t="shared" si="1"/>
        <v>0</v>
      </c>
      <c r="M60" s="63"/>
      <c r="N60" s="63">
        <f t="shared" si="2"/>
        <v>0</v>
      </c>
      <c r="O60" s="63">
        <f t="shared" si="3"/>
        <v>0</v>
      </c>
      <c r="P60" s="63">
        <f t="shared" si="4"/>
        <v>0</v>
      </c>
      <c r="Q60" s="65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</row>
    <row r="61" spans="1:133" hidden="1" x14ac:dyDescent="0.2">
      <c r="A61" s="60">
        <v>7935</v>
      </c>
      <c r="B61" s="61" t="s">
        <v>176</v>
      </c>
      <c r="C61" s="62" t="s">
        <v>177</v>
      </c>
      <c r="D61" s="63">
        <v>0</v>
      </c>
      <c r="E61" s="63"/>
      <c r="F61" s="63">
        <f t="shared" si="5"/>
        <v>0</v>
      </c>
      <c r="G61" s="63">
        <v>0</v>
      </c>
      <c r="H61" s="63"/>
      <c r="I61" s="63">
        <f t="shared" si="0"/>
        <v>0</v>
      </c>
      <c r="J61" s="65"/>
      <c r="K61" s="63"/>
      <c r="L61" s="63">
        <f t="shared" si="1"/>
        <v>0</v>
      </c>
      <c r="M61" s="63"/>
      <c r="N61" s="63">
        <f t="shared" si="2"/>
        <v>0</v>
      </c>
      <c r="O61" s="63">
        <f t="shared" si="3"/>
        <v>0</v>
      </c>
      <c r="P61" s="63">
        <f t="shared" si="4"/>
        <v>0</v>
      </c>
      <c r="Q61" s="65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</row>
    <row r="62" spans="1:133" hidden="1" x14ac:dyDescent="0.2">
      <c r="A62" s="60">
        <v>7935</v>
      </c>
      <c r="B62" s="61" t="s">
        <v>178</v>
      </c>
      <c r="C62" s="62" t="s">
        <v>179</v>
      </c>
      <c r="D62" s="63">
        <v>0</v>
      </c>
      <c r="E62" s="63"/>
      <c r="F62" s="63">
        <f t="shared" si="5"/>
        <v>0</v>
      </c>
      <c r="G62" s="63">
        <v>0</v>
      </c>
      <c r="H62" s="63"/>
      <c r="I62" s="63">
        <f t="shared" si="0"/>
        <v>0</v>
      </c>
      <c r="J62" s="65"/>
      <c r="K62" s="63"/>
      <c r="L62" s="63">
        <f t="shared" si="1"/>
        <v>0</v>
      </c>
      <c r="M62" s="63"/>
      <c r="N62" s="63">
        <f t="shared" si="2"/>
        <v>0</v>
      </c>
      <c r="O62" s="63">
        <f t="shared" si="3"/>
        <v>0</v>
      </c>
      <c r="P62" s="63">
        <f t="shared" si="4"/>
        <v>0</v>
      </c>
      <c r="Q62" s="65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</row>
    <row r="63" spans="1:133" hidden="1" x14ac:dyDescent="0.2">
      <c r="A63" s="60">
        <v>7935</v>
      </c>
      <c r="B63" s="61" t="s">
        <v>180</v>
      </c>
      <c r="C63" s="62" t="s">
        <v>181</v>
      </c>
      <c r="D63" s="63">
        <v>0</v>
      </c>
      <c r="E63" s="63"/>
      <c r="F63" s="63">
        <f t="shared" si="5"/>
        <v>0</v>
      </c>
      <c r="G63" s="63">
        <v>0</v>
      </c>
      <c r="H63" s="63"/>
      <c r="I63" s="63">
        <f t="shared" si="0"/>
        <v>0</v>
      </c>
      <c r="J63" s="65"/>
      <c r="K63" s="63"/>
      <c r="L63" s="63">
        <f t="shared" si="1"/>
        <v>0</v>
      </c>
      <c r="M63" s="63"/>
      <c r="N63" s="63">
        <f t="shared" si="2"/>
        <v>0</v>
      </c>
      <c r="O63" s="63">
        <f t="shared" si="3"/>
        <v>0</v>
      </c>
      <c r="P63" s="63">
        <f t="shared" si="4"/>
        <v>0</v>
      </c>
      <c r="Q63" s="65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</row>
    <row r="64" spans="1:133" hidden="1" x14ac:dyDescent="0.2">
      <c r="A64" s="60">
        <v>7935</v>
      </c>
      <c r="B64" s="61" t="s">
        <v>182</v>
      </c>
      <c r="C64" s="62" t="s">
        <v>183</v>
      </c>
      <c r="D64" s="63">
        <v>0</v>
      </c>
      <c r="E64" s="63"/>
      <c r="F64" s="63">
        <f t="shared" si="5"/>
        <v>0</v>
      </c>
      <c r="G64" s="63">
        <v>0</v>
      </c>
      <c r="H64" s="63"/>
      <c r="I64" s="63">
        <f t="shared" si="0"/>
        <v>0</v>
      </c>
      <c r="J64" s="65"/>
      <c r="K64" s="63"/>
      <c r="L64" s="63">
        <f t="shared" si="1"/>
        <v>0</v>
      </c>
      <c r="M64" s="63"/>
      <c r="N64" s="63">
        <f t="shared" si="2"/>
        <v>0</v>
      </c>
      <c r="O64" s="63">
        <f t="shared" si="3"/>
        <v>0</v>
      </c>
      <c r="P64" s="63">
        <f t="shared" si="4"/>
        <v>0</v>
      </c>
      <c r="Q64" s="65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</row>
    <row r="65" spans="1:133" hidden="1" x14ac:dyDescent="0.2">
      <c r="A65" s="60">
        <v>7935</v>
      </c>
      <c r="B65" s="61" t="s">
        <v>184</v>
      </c>
      <c r="C65" s="62" t="s">
        <v>185</v>
      </c>
      <c r="D65" s="63">
        <v>0</v>
      </c>
      <c r="E65" s="63"/>
      <c r="F65" s="63">
        <f t="shared" si="5"/>
        <v>0</v>
      </c>
      <c r="G65" s="63">
        <v>0</v>
      </c>
      <c r="H65" s="63"/>
      <c r="I65" s="63">
        <f t="shared" si="0"/>
        <v>0</v>
      </c>
      <c r="J65" s="65"/>
      <c r="K65" s="63"/>
      <c r="L65" s="63">
        <f t="shared" si="1"/>
        <v>0</v>
      </c>
      <c r="M65" s="63"/>
      <c r="N65" s="63">
        <f t="shared" si="2"/>
        <v>0</v>
      </c>
      <c r="O65" s="63">
        <f t="shared" si="3"/>
        <v>0</v>
      </c>
      <c r="P65" s="63">
        <f t="shared" si="4"/>
        <v>0</v>
      </c>
      <c r="Q65" s="65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</row>
    <row r="66" spans="1:133" hidden="1" x14ac:dyDescent="0.2">
      <c r="A66" s="60">
        <v>7935</v>
      </c>
      <c r="B66" s="61" t="s">
        <v>186</v>
      </c>
      <c r="C66" s="62" t="s">
        <v>187</v>
      </c>
      <c r="D66" s="63">
        <v>0</v>
      </c>
      <c r="E66" s="63"/>
      <c r="F66" s="63">
        <f t="shared" si="5"/>
        <v>0</v>
      </c>
      <c r="G66" s="63">
        <v>0</v>
      </c>
      <c r="H66" s="63"/>
      <c r="I66" s="63">
        <f t="shared" si="0"/>
        <v>0</v>
      </c>
      <c r="J66" s="65"/>
      <c r="K66" s="63"/>
      <c r="L66" s="63">
        <f t="shared" si="1"/>
        <v>0</v>
      </c>
      <c r="M66" s="63"/>
      <c r="N66" s="63">
        <f t="shared" si="2"/>
        <v>0</v>
      </c>
      <c r="O66" s="63">
        <f t="shared" si="3"/>
        <v>0</v>
      </c>
      <c r="P66" s="63">
        <f t="shared" si="4"/>
        <v>0</v>
      </c>
      <c r="Q66" s="65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</row>
    <row r="67" spans="1:133" hidden="1" x14ac:dyDescent="0.2">
      <c r="A67" s="60">
        <v>7935</v>
      </c>
      <c r="B67" s="61" t="s">
        <v>188</v>
      </c>
      <c r="C67" s="62" t="s">
        <v>189</v>
      </c>
      <c r="D67" s="63">
        <v>0</v>
      </c>
      <c r="E67" s="63"/>
      <c r="F67" s="63">
        <f t="shared" si="5"/>
        <v>0</v>
      </c>
      <c r="G67" s="63">
        <v>0</v>
      </c>
      <c r="H67" s="63"/>
      <c r="I67" s="63">
        <f t="shared" si="0"/>
        <v>0</v>
      </c>
      <c r="J67" s="65"/>
      <c r="K67" s="63"/>
      <c r="L67" s="63">
        <f t="shared" si="1"/>
        <v>0</v>
      </c>
      <c r="M67" s="63"/>
      <c r="N67" s="63">
        <f t="shared" si="2"/>
        <v>0</v>
      </c>
      <c r="O67" s="63">
        <f t="shared" si="3"/>
        <v>0</v>
      </c>
      <c r="P67" s="63">
        <f t="shared" si="4"/>
        <v>0</v>
      </c>
      <c r="Q67" s="65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</row>
    <row r="68" spans="1:133" hidden="1" x14ac:dyDescent="0.2">
      <c r="A68" s="60">
        <v>7935</v>
      </c>
      <c r="B68" s="61" t="s">
        <v>190</v>
      </c>
      <c r="C68" s="62" t="s">
        <v>191</v>
      </c>
      <c r="D68" s="63">
        <v>0</v>
      </c>
      <c r="E68" s="63"/>
      <c r="F68" s="63">
        <f t="shared" si="5"/>
        <v>0</v>
      </c>
      <c r="G68" s="63">
        <v>0</v>
      </c>
      <c r="H68" s="63"/>
      <c r="I68" s="63">
        <f t="shared" si="0"/>
        <v>0</v>
      </c>
      <c r="J68" s="65"/>
      <c r="K68" s="63"/>
      <c r="L68" s="63">
        <f t="shared" si="1"/>
        <v>0</v>
      </c>
      <c r="M68" s="63"/>
      <c r="N68" s="63">
        <f t="shared" si="2"/>
        <v>0</v>
      </c>
      <c r="O68" s="63">
        <f t="shared" si="3"/>
        <v>0</v>
      </c>
      <c r="P68" s="63">
        <f t="shared" si="4"/>
        <v>0</v>
      </c>
      <c r="Q68" s="65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</row>
    <row r="69" spans="1:133" x14ac:dyDescent="0.2">
      <c r="A69" s="60">
        <v>7935</v>
      </c>
      <c r="B69" s="61" t="s">
        <v>192</v>
      </c>
      <c r="C69" s="62" t="s">
        <v>193</v>
      </c>
      <c r="D69" s="63">
        <v>1200</v>
      </c>
      <c r="E69" s="63"/>
      <c r="F69" s="63">
        <f t="shared" si="5"/>
        <v>1200</v>
      </c>
      <c r="G69" s="63">
        <v>1200</v>
      </c>
      <c r="H69" s="63"/>
      <c r="I69" s="63">
        <f t="shared" si="0"/>
        <v>1200</v>
      </c>
      <c r="J69" s="65"/>
      <c r="K69" s="63"/>
      <c r="L69" s="63">
        <f t="shared" si="1"/>
        <v>0</v>
      </c>
      <c r="M69" s="63"/>
      <c r="N69" s="63">
        <f t="shared" si="2"/>
        <v>0</v>
      </c>
      <c r="O69" s="63">
        <f t="shared" si="3"/>
        <v>0</v>
      </c>
      <c r="P69" s="63">
        <f t="shared" si="4"/>
        <v>0</v>
      </c>
      <c r="Q69" s="65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</row>
    <row r="70" spans="1:133" hidden="1" x14ac:dyDescent="0.2">
      <c r="A70" s="60">
        <v>7935</v>
      </c>
      <c r="B70" s="61" t="s">
        <v>194</v>
      </c>
      <c r="C70" s="62" t="s">
        <v>195</v>
      </c>
      <c r="D70" s="63">
        <v>0</v>
      </c>
      <c r="E70" s="63"/>
      <c r="F70" s="63">
        <f t="shared" si="5"/>
        <v>0</v>
      </c>
      <c r="G70" s="63">
        <v>0</v>
      </c>
      <c r="H70" s="63"/>
      <c r="I70" s="63">
        <f t="shared" si="0"/>
        <v>0</v>
      </c>
      <c r="J70" s="65"/>
      <c r="K70" s="63"/>
      <c r="L70" s="63">
        <f t="shared" si="1"/>
        <v>0</v>
      </c>
      <c r="M70" s="63"/>
      <c r="N70" s="63">
        <f t="shared" si="2"/>
        <v>0</v>
      </c>
      <c r="O70" s="63">
        <f t="shared" si="3"/>
        <v>0</v>
      </c>
      <c r="P70" s="63">
        <f t="shared" si="4"/>
        <v>0</v>
      </c>
      <c r="Q70" s="65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</row>
    <row r="71" spans="1:133" hidden="1" x14ac:dyDescent="0.2">
      <c r="A71" s="60">
        <v>7935</v>
      </c>
      <c r="B71" s="61" t="s">
        <v>196</v>
      </c>
      <c r="C71" s="62" t="s">
        <v>197</v>
      </c>
      <c r="D71" s="63">
        <v>0</v>
      </c>
      <c r="E71" s="63"/>
      <c r="F71" s="63">
        <f t="shared" si="5"/>
        <v>0</v>
      </c>
      <c r="G71" s="63">
        <v>0</v>
      </c>
      <c r="H71" s="63"/>
      <c r="I71" s="63">
        <f t="shared" si="0"/>
        <v>0</v>
      </c>
      <c r="J71" s="65"/>
      <c r="K71" s="63"/>
      <c r="L71" s="63">
        <f t="shared" si="1"/>
        <v>0</v>
      </c>
      <c r="M71" s="63"/>
      <c r="N71" s="63">
        <f t="shared" si="2"/>
        <v>0</v>
      </c>
      <c r="O71" s="63">
        <f t="shared" si="3"/>
        <v>0</v>
      </c>
      <c r="P71" s="63">
        <f t="shared" si="4"/>
        <v>0</v>
      </c>
      <c r="Q71" s="65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</row>
    <row r="72" spans="1:133" hidden="1" x14ac:dyDescent="0.2">
      <c r="A72" s="60">
        <v>7935</v>
      </c>
      <c r="B72" s="61" t="s">
        <v>198</v>
      </c>
      <c r="C72" s="62" t="s">
        <v>199</v>
      </c>
      <c r="D72" s="63">
        <v>0</v>
      </c>
      <c r="E72" s="63"/>
      <c r="F72" s="63">
        <f t="shared" si="5"/>
        <v>0</v>
      </c>
      <c r="G72" s="63">
        <v>0</v>
      </c>
      <c r="H72" s="63"/>
      <c r="I72" s="63">
        <f t="shared" ref="I72:I136" si="6">+G72+H72</f>
        <v>0</v>
      </c>
      <c r="J72" s="65"/>
      <c r="K72" s="63"/>
      <c r="L72" s="63">
        <f t="shared" ref="L72:L135" si="7">E72*100%</f>
        <v>0</v>
      </c>
      <c r="M72" s="63"/>
      <c r="N72" s="63">
        <f t="shared" ref="N72:N136" si="8">+L72+M72</f>
        <v>0</v>
      </c>
      <c r="O72" s="63">
        <f t="shared" ref="O72:O135" si="9">H72*100%</f>
        <v>0</v>
      </c>
      <c r="P72" s="63">
        <f t="shared" ref="P72:P136" si="10">+N72+O72</f>
        <v>0</v>
      </c>
      <c r="Q72" s="65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</row>
    <row r="73" spans="1:133" hidden="1" x14ac:dyDescent="0.2">
      <c r="A73" s="60">
        <v>7935</v>
      </c>
      <c r="B73" s="61" t="s">
        <v>200</v>
      </c>
      <c r="C73" s="62" t="s">
        <v>201</v>
      </c>
      <c r="D73" s="63">
        <v>0</v>
      </c>
      <c r="E73" s="63"/>
      <c r="F73" s="63">
        <f t="shared" ref="F73:F137" si="11">+D73+E73</f>
        <v>0</v>
      </c>
      <c r="G73" s="63">
        <v>0</v>
      </c>
      <c r="H73" s="63"/>
      <c r="I73" s="63">
        <f t="shared" si="6"/>
        <v>0</v>
      </c>
      <c r="J73" s="65"/>
      <c r="K73" s="63"/>
      <c r="L73" s="63">
        <f t="shared" si="7"/>
        <v>0</v>
      </c>
      <c r="M73" s="63"/>
      <c r="N73" s="63">
        <f t="shared" si="8"/>
        <v>0</v>
      </c>
      <c r="O73" s="63">
        <f t="shared" si="9"/>
        <v>0</v>
      </c>
      <c r="P73" s="63">
        <f t="shared" si="10"/>
        <v>0</v>
      </c>
      <c r="Q73" s="65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</row>
    <row r="74" spans="1:133" hidden="1" x14ac:dyDescent="0.2">
      <c r="A74" s="60">
        <v>7935</v>
      </c>
      <c r="B74" s="61">
        <v>89</v>
      </c>
      <c r="C74" s="62" t="s">
        <v>202</v>
      </c>
      <c r="D74" s="63">
        <v>0</v>
      </c>
      <c r="E74" s="63"/>
      <c r="F74" s="63">
        <f t="shared" si="11"/>
        <v>0</v>
      </c>
      <c r="G74" s="63">
        <v>0</v>
      </c>
      <c r="H74" s="63"/>
      <c r="I74" s="63">
        <f t="shared" si="6"/>
        <v>0</v>
      </c>
      <c r="J74" s="65"/>
      <c r="K74" s="63"/>
      <c r="L74" s="63">
        <f t="shared" si="7"/>
        <v>0</v>
      </c>
      <c r="M74" s="63"/>
      <c r="N74" s="63">
        <f t="shared" si="8"/>
        <v>0</v>
      </c>
      <c r="O74" s="63">
        <f t="shared" si="9"/>
        <v>0</v>
      </c>
      <c r="P74" s="63">
        <f t="shared" si="10"/>
        <v>0</v>
      </c>
      <c r="Q74" s="65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</row>
    <row r="75" spans="1:133" hidden="1" x14ac:dyDescent="0.2">
      <c r="A75" s="60">
        <v>7935</v>
      </c>
      <c r="B75" s="61">
        <v>100</v>
      </c>
      <c r="C75" s="62" t="s">
        <v>203</v>
      </c>
      <c r="D75" s="63">
        <v>0</v>
      </c>
      <c r="E75" s="63"/>
      <c r="F75" s="63">
        <f t="shared" si="11"/>
        <v>0</v>
      </c>
      <c r="G75" s="63">
        <v>0</v>
      </c>
      <c r="H75" s="63"/>
      <c r="I75" s="63">
        <f t="shared" si="6"/>
        <v>0</v>
      </c>
      <c r="J75" s="65"/>
      <c r="K75" s="63"/>
      <c r="L75" s="63">
        <f t="shared" si="7"/>
        <v>0</v>
      </c>
      <c r="M75" s="63"/>
      <c r="N75" s="63">
        <f t="shared" si="8"/>
        <v>0</v>
      </c>
      <c r="O75" s="63">
        <f t="shared" si="9"/>
        <v>0</v>
      </c>
      <c r="P75" s="63">
        <f t="shared" si="10"/>
        <v>0</v>
      </c>
      <c r="Q75" s="65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</row>
    <row r="76" spans="1:133" hidden="1" x14ac:dyDescent="0.2">
      <c r="A76" s="60">
        <v>7935</v>
      </c>
      <c r="B76" s="61">
        <v>101</v>
      </c>
      <c r="C76" s="62" t="s">
        <v>204</v>
      </c>
      <c r="D76" s="63">
        <v>0</v>
      </c>
      <c r="E76" s="63"/>
      <c r="F76" s="63">
        <f t="shared" si="11"/>
        <v>0</v>
      </c>
      <c r="G76" s="63">
        <v>0</v>
      </c>
      <c r="H76" s="63"/>
      <c r="I76" s="63">
        <f t="shared" si="6"/>
        <v>0</v>
      </c>
      <c r="J76" s="65"/>
      <c r="K76" s="63"/>
      <c r="L76" s="63">
        <f t="shared" si="7"/>
        <v>0</v>
      </c>
      <c r="M76" s="63"/>
      <c r="N76" s="63">
        <f t="shared" si="8"/>
        <v>0</v>
      </c>
      <c r="O76" s="63">
        <f t="shared" si="9"/>
        <v>0</v>
      </c>
      <c r="P76" s="63">
        <f t="shared" si="10"/>
        <v>0</v>
      </c>
      <c r="Q76" s="65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</row>
    <row r="77" spans="1:133" hidden="1" x14ac:dyDescent="0.2">
      <c r="A77" s="60">
        <v>7935</v>
      </c>
      <c r="B77" s="61" t="s">
        <v>205</v>
      </c>
      <c r="C77" s="62" t="s">
        <v>206</v>
      </c>
      <c r="D77" s="63">
        <v>0</v>
      </c>
      <c r="E77" s="63">
        <v>0</v>
      </c>
      <c r="F77" s="63">
        <f t="shared" si="11"/>
        <v>0</v>
      </c>
      <c r="G77" s="63">
        <v>0</v>
      </c>
      <c r="H77" s="63">
        <v>0</v>
      </c>
      <c r="I77" s="63">
        <f t="shared" si="6"/>
        <v>0</v>
      </c>
      <c r="J77" s="65"/>
      <c r="K77" s="63"/>
      <c r="L77" s="63">
        <f t="shared" si="7"/>
        <v>0</v>
      </c>
      <c r="M77" s="63"/>
      <c r="N77" s="63">
        <v>0</v>
      </c>
      <c r="O77" s="63">
        <f t="shared" si="9"/>
        <v>0</v>
      </c>
      <c r="P77" s="63">
        <v>0</v>
      </c>
      <c r="Q77" s="65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</row>
    <row r="78" spans="1:133" hidden="1" x14ac:dyDescent="0.2">
      <c r="A78" s="60">
        <v>7935</v>
      </c>
      <c r="B78" s="61">
        <v>103</v>
      </c>
      <c r="C78" s="62" t="s">
        <v>207</v>
      </c>
      <c r="D78" s="63">
        <v>0</v>
      </c>
      <c r="E78" s="63"/>
      <c r="F78" s="63">
        <f t="shared" si="11"/>
        <v>0</v>
      </c>
      <c r="G78" s="63">
        <v>0</v>
      </c>
      <c r="H78" s="63"/>
      <c r="I78" s="63">
        <f t="shared" si="6"/>
        <v>0</v>
      </c>
      <c r="J78" s="65"/>
      <c r="K78" s="63"/>
      <c r="L78" s="63">
        <f t="shared" si="7"/>
        <v>0</v>
      </c>
      <c r="M78" s="63"/>
      <c r="N78" s="63">
        <f t="shared" si="8"/>
        <v>0</v>
      </c>
      <c r="O78" s="63">
        <f t="shared" si="9"/>
        <v>0</v>
      </c>
      <c r="P78" s="63">
        <f t="shared" si="10"/>
        <v>0</v>
      </c>
      <c r="Q78" s="65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</row>
    <row r="79" spans="1:133" hidden="1" x14ac:dyDescent="0.2">
      <c r="A79" s="60">
        <v>7935</v>
      </c>
      <c r="B79" s="61">
        <v>104</v>
      </c>
      <c r="C79" s="62" t="s">
        <v>208</v>
      </c>
      <c r="D79" s="63">
        <v>0</v>
      </c>
      <c r="E79" s="63"/>
      <c r="F79" s="63">
        <f t="shared" si="11"/>
        <v>0</v>
      </c>
      <c r="G79" s="63">
        <v>0</v>
      </c>
      <c r="H79" s="63"/>
      <c r="I79" s="63">
        <f t="shared" si="6"/>
        <v>0</v>
      </c>
      <c r="J79" s="65"/>
      <c r="K79" s="63"/>
      <c r="L79" s="63">
        <f t="shared" si="7"/>
        <v>0</v>
      </c>
      <c r="M79" s="63"/>
      <c r="N79" s="63">
        <f t="shared" si="8"/>
        <v>0</v>
      </c>
      <c r="O79" s="63">
        <f t="shared" si="9"/>
        <v>0</v>
      </c>
      <c r="P79" s="63">
        <f t="shared" si="10"/>
        <v>0</v>
      </c>
      <c r="Q79" s="65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</row>
    <row r="80" spans="1:133" hidden="1" x14ac:dyDescent="0.2">
      <c r="A80" s="60">
        <v>7935</v>
      </c>
      <c r="B80" s="61">
        <v>105</v>
      </c>
      <c r="C80" s="62" t="s">
        <v>209</v>
      </c>
      <c r="D80" s="63">
        <v>0</v>
      </c>
      <c r="E80" s="63"/>
      <c r="F80" s="63">
        <f t="shared" si="11"/>
        <v>0</v>
      </c>
      <c r="G80" s="63">
        <v>0</v>
      </c>
      <c r="H80" s="63"/>
      <c r="I80" s="63">
        <f t="shared" si="6"/>
        <v>0</v>
      </c>
      <c r="J80" s="65"/>
      <c r="K80" s="63"/>
      <c r="L80" s="63">
        <f t="shared" si="7"/>
        <v>0</v>
      </c>
      <c r="M80" s="63"/>
      <c r="N80" s="63">
        <f t="shared" si="8"/>
        <v>0</v>
      </c>
      <c r="O80" s="63">
        <f t="shared" si="9"/>
        <v>0</v>
      </c>
      <c r="P80" s="63">
        <f t="shared" si="10"/>
        <v>0</v>
      </c>
      <c r="Q80" s="65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</row>
    <row r="81" spans="1:133" hidden="1" x14ac:dyDescent="0.2">
      <c r="A81" s="60">
        <v>7935</v>
      </c>
      <c r="B81" s="61">
        <v>106</v>
      </c>
      <c r="C81" s="62" t="s">
        <v>210</v>
      </c>
      <c r="D81" s="63">
        <v>0</v>
      </c>
      <c r="E81" s="63"/>
      <c r="F81" s="63">
        <f t="shared" si="11"/>
        <v>0</v>
      </c>
      <c r="G81" s="63">
        <v>0</v>
      </c>
      <c r="H81" s="63"/>
      <c r="I81" s="63">
        <f t="shared" si="6"/>
        <v>0</v>
      </c>
      <c r="J81" s="65"/>
      <c r="K81" s="63"/>
      <c r="L81" s="63">
        <f t="shared" si="7"/>
        <v>0</v>
      </c>
      <c r="M81" s="63"/>
      <c r="N81" s="63">
        <f t="shared" si="8"/>
        <v>0</v>
      </c>
      <c r="O81" s="63">
        <f t="shared" si="9"/>
        <v>0</v>
      </c>
      <c r="P81" s="63">
        <f t="shared" si="10"/>
        <v>0</v>
      </c>
      <c r="Q81" s="65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</row>
    <row r="82" spans="1:133" hidden="1" x14ac:dyDescent="0.2">
      <c r="A82" s="60">
        <v>7935</v>
      </c>
      <c r="B82" s="61">
        <v>107</v>
      </c>
      <c r="C82" s="62" t="s">
        <v>211</v>
      </c>
      <c r="D82" s="63">
        <v>0</v>
      </c>
      <c r="E82" s="63"/>
      <c r="F82" s="63">
        <f t="shared" si="11"/>
        <v>0</v>
      </c>
      <c r="G82" s="63">
        <v>0</v>
      </c>
      <c r="H82" s="63"/>
      <c r="I82" s="63">
        <f t="shared" si="6"/>
        <v>0</v>
      </c>
      <c r="J82" s="65"/>
      <c r="K82" s="63"/>
      <c r="L82" s="63">
        <f t="shared" si="7"/>
        <v>0</v>
      </c>
      <c r="M82" s="63"/>
      <c r="N82" s="63">
        <f t="shared" si="8"/>
        <v>0</v>
      </c>
      <c r="O82" s="63">
        <f t="shared" si="9"/>
        <v>0</v>
      </c>
      <c r="P82" s="63">
        <f t="shared" si="10"/>
        <v>0</v>
      </c>
      <c r="Q82" s="65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</row>
    <row r="83" spans="1:133" hidden="1" x14ac:dyDescent="0.2">
      <c r="A83" s="60">
        <v>7935</v>
      </c>
      <c r="B83" s="61">
        <v>108</v>
      </c>
      <c r="C83" s="62" t="s">
        <v>212</v>
      </c>
      <c r="D83" s="63">
        <v>0</v>
      </c>
      <c r="E83" s="63"/>
      <c r="F83" s="63">
        <f t="shared" si="11"/>
        <v>0</v>
      </c>
      <c r="G83" s="63">
        <v>0</v>
      </c>
      <c r="H83" s="63"/>
      <c r="I83" s="63">
        <f t="shared" si="6"/>
        <v>0</v>
      </c>
      <c r="J83" s="65"/>
      <c r="K83" s="63"/>
      <c r="L83" s="63">
        <f t="shared" si="7"/>
        <v>0</v>
      </c>
      <c r="M83" s="63"/>
      <c r="N83" s="63">
        <f t="shared" si="8"/>
        <v>0</v>
      </c>
      <c r="O83" s="63">
        <f t="shared" si="9"/>
        <v>0</v>
      </c>
      <c r="P83" s="63">
        <f t="shared" si="10"/>
        <v>0</v>
      </c>
      <c r="Q83" s="65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</row>
    <row r="84" spans="1:133" hidden="1" x14ac:dyDescent="0.2">
      <c r="A84" s="60">
        <v>7935</v>
      </c>
      <c r="B84" s="61">
        <v>200</v>
      </c>
      <c r="C84" s="62" t="s">
        <v>213</v>
      </c>
      <c r="D84" s="63">
        <v>0</v>
      </c>
      <c r="E84" s="63"/>
      <c r="F84" s="63">
        <f t="shared" si="11"/>
        <v>0</v>
      </c>
      <c r="G84" s="63">
        <v>0</v>
      </c>
      <c r="H84" s="63"/>
      <c r="I84" s="63">
        <f t="shared" si="6"/>
        <v>0</v>
      </c>
      <c r="J84" s="65"/>
      <c r="K84" s="63"/>
      <c r="L84" s="63">
        <f t="shared" si="7"/>
        <v>0</v>
      </c>
      <c r="M84" s="63"/>
      <c r="N84" s="63">
        <f t="shared" si="8"/>
        <v>0</v>
      </c>
      <c r="O84" s="63">
        <f t="shared" si="9"/>
        <v>0</v>
      </c>
      <c r="P84" s="63">
        <f t="shared" si="10"/>
        <v>0</v>
      </c>
      <c r="Q84" s="65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</row>
    <row r="85" spans="1:133" hidden="1" x14ac:dyDescent="0.2">
      <c r="A85" s="60">
        <v>7935</v>
      </c>
      <c r="B85" s="61">
        <v>201</v>
      </c>
      <c r="C85" s="62" t="s">
        <v>214</v>
      </c>
      <c r="D85" s="63">
        <v>0</v>
      </c>
      <c r="E85" s="63"/>
      <c r="F85" s="63">
        <f t="shared" si="11"/>
        <v>0</v>
      </c>
      <c r="G85" s="63">
        <v>0</v>
      </c>
      <c r="H85" s="63"/>
      <c r="I85" s="63">
        <f t="shared" si="6"/>
        <v>0</v>
      </c>
      <c r="J85" s="65"/>
      <c r="K85" s="63"/>
      <c r="L85" s="63">
        <f t="shared" si="7"/>
        <v>0</v>
      </c>
      <c r="M85" s="63"/>
      <c r="N85" s="63">
        <f t="shared" si="8"/>
        <v>0</v>
      </c>
      <c r="O85" s="63">
        <f t="shared" si="9"/>
        <v>0</v>
      </c>
      <c r="P85" s="63">
        <f t="shared" si="10"/>
        <v>0</v>
      </c>
      <c r="Q85" s="65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</row>
    <row r="86" spans="1:133" hidden="1" x14ac:dyDescent="0.2">
      <c r="A86" s="60">
        <v>7935</v>
      </c>
      <c r="B86" s="61">
        <v>202</v>
      </c>
      <c r="C86" s="62" t="s">
        <v>215</v>
      </c>
      <c r="D86" s="63">
        <v>0</v>
      </c>
      <c r="E86" s="63"/>
      <c r="F86" s="63">
        <f t="shared" si="11"/>
        <v>0</v>
      </c>
      <c r="G86" s="63">
        <v>0</v>
      </c>
      <c r="H86" s="63"/>
      <c r="I86" s="63">
        <f t="shared" si="6"/>
        <v>0</v>
      </c>
      <c r="J86" s="65"/>
      <c r="K86" s="63"/>
      <c r="L86" s="63">
        <f t="shared" si="7"/>
        <v>0</v>
      </c>
      <c r="M86" s="63"/>
      <c r="N86" s="63">
        <f t="shared" si="8"/>
        <v>0</v>
      </c>
      <c r="O86" s="63">
        <f t="shared" si="9"/>
        <v>0</v>
      </c>
      <c r="P86" s="63">
        <f t="shared" si="10"/>
        <v>0</v>
      </c>
      <c r="Q86" s="65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</row>
    <row r="87" spans="1:133" hidden="1" x14ac:dyDescent="0.2">
      <c r="A87" s="60">
        <v>7935</v>
      </c>
      <c r="B87" s="61">
        <v>204</v>
      </c>
      <c r="C87" s="62" t="s">
        <v>216</v>
      </c>
      <c r="D87" s="63">
        <v>0</v>
      </c>
      <c r="E87" s="63"/>
      <c r="F87" s="63">
        <f t="shared" si="11"/>
        <v>0</v>
      </c>
      <c r="G87" s="63">
        <v>0</v>
      </c>
      <c r="H87" s="63"/>
      <c r="I87" s="63">
        <f t="shared" si="6"/>
        <v>0</v>
      </c>
      <c r="J87" s="65"/>
      <c r="K87" s="63"/>
      <c r="L87" s="63">
        <f t="shared" si="7"/>
        <v>0</v>
      </c>
      <c r="M87" s="63"/>
      <c r="N87" s="63">
        <f t="shared" si="8"/>
        <v>0</v>
      </c>
      <c r="O87" s="63">
        <f t="shared" si="9"/>
        <v>0</v>
      </c>
      <c r="P87" s="63">
        <f t="shared" si="10"/>
        <v>0</v>
      </c>
      <c r="Q87" s="65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</row>
    <row r="88" spans="1:133" hidden="1" x14ac:dyDescent="0.2">
      <c r="A88" s="60">
        <v>7935</v>
      </c>
      <c r="B88" s="61">
        <v>205</v>
      </c>
      <c r="C88" s="62" t="s">
        <v>217</v>
      </c>
      <c r="D88" s="63">
        <v>0</v>
      </c>
      <c r="E88" s="63"/>
      <c r="F88" s="63">
        <f t="shared" si="11"/>
        <v>0</v>
      </c>
      <c r="G88" s="63">
        <v>0</v>
      </c>
      <c r="H88" s="63"/>
      <c r="I88" s="63">
        <f t="shared" si="6"/>
        <v>0</v>
      </c>
      <c r="J88" s="65"/>
      <c r="K88" s="63"/>
      <c r="L88" s="63">
        <f t="shared" si="7"/>
        <v>0</v>
      </c>
      <c r="M88" s="63"/>
      <c r="N88" s="63">
        <f t="shared" si="8"/>
        <v>0</v>
      </c>
      <c r="O88" s="63">
        <f t="shared" si="9"/>
        <v>0</v>
      </c>
      <c r="P88" s="63">
        <f t="shared" si="10"/>
        <v>0</v>
      </c>
      <c r="Q88" s="65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</row>
    <row r="89" spans="1:133" hidden="1" x14ac:dyDescent="0.2">
      <c r="A89" s="60">
        <v>7935</v>
      </c>
      <c r="B89" s="61">
        <v>206</v>
      </c>
      <c r="C89" s="62" t="s">
        <v>218</v>
      </c>
      <c r="D89" s="63">
        <v>0</v>
      </c>
      <c r="E89" s="63"/>
      <c r="F89" s="63">
        <f t="shared" si="11"/>
        <v>0</v>
      </c>
      <c r="G89" s="63">
        <v>0</v>
      </c>
      <c r="H89" s="63"/>
      <c r="I89" s="63">
        <f t="shared" si="6"/>
        <v>0</v>
      </c>
      <c r="J89" s="65"/>
      <c r="K89" s="63"/>
      <c r="L89" s="63">
        <f t="shared" si="7"/>
        <v>0</v>
      </c>
      <c r="M89" s="63"/>
      <c r="N89" s="63">
        <f t="shared" si="8"/>
        <v>0</v>
      </c>
      <c r="O89" s="63">
        <f t="shared" si="9"/>
        <v>0</v>
      </c>
      <c r="P89" s="63">
        <f t="shared" si="10"/>
        <v>0</v>
      </c>
      <c r="Q89" s="65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</row>
    <row r="90" spans="1:133" hidden="1" x14ac:dyDescent="0.2">
      <c r="A90" s="60">
        <v>7935</v>
      </c>
      <c r="B90" s="61">
        <v>209</v>
      </c>
      <c r="C90" s="62" t="s">
        <v>219</v>
      </c>
      <c r="D90" s="63">
        <v>0</v>
      </c>
      <c r="E90" s="63"/>
      <c r="F90" s="63">
        <f t="shared" si="11"/>
        <v>0</v>
      </c>
      <c r="G90" s="63">
        <v>0</v>
      </c>
      <c r="H90" s="63"/>
      <c r="I90" s="63">
        <f t="shared" si="6"/>
        <v>0</v>
      </c>
      <c r="J90" s="65"/>
      <c r="K90" s="63"/>
      <c r="L90" s="63">
        <f t="shared" si="7"/>
        <v>0</v>
      </c>
      <c r="M90" s="63"/>
      <c r="N90" s="63">
        <f t="shared" si="8"/>
        <v>0</v>
      </c>
      <c r="O90" s="63">
        <f t="shared" si="9"/>
        <v>0</v>
      </c>
      <c r="P90" s="63">
        <f t="shared" si="10"/>
        <v>0</v>
      </c>
      <c r="Q90" s="65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</row>
    <row r="91" spans="1:133" hidden="1" x14ac:dyDescent="0.2">
      <c r="A91" s="60">
        <v>7935</v>
      </c>
      <c r="B91" s="61">
        <v>210</v>
      </c>
      <c r="C91" s="62" t="s">
        <v>220</v>
      </c>
      <c r="D91" s="63">
        <v>0</v>
      </c>
      <c r="E91" s="63"/>
      <c r="F91" s="63">
        <f t="shared" si="11"/>
        <v>0</v>
      </c>
      <c r="G91" s="63">
        <v>0</v>
      </c>
      <c r="H91" s="63"/>
      <c r="I91" s="63">
        <f t="shared" si="6"/>
        <v>0</v>
      </c>
      <c r="J91" s="65"/>
      <c r="K91" s="63"/>
      <c r="L91" s="63">
        <f t="shared" si="7"/>
        <v>0</v>
      </c>
      <c r="M91" s="63"/>
      <c r="N91" s="63">
        <f t="shared" si="8"/>
        <v>0</v>
      </c>
      <c r="O91" s="63">
        <f t="shared" si="9"/>
        <v>0</v>
      </c>
      <c r="P91" s="63">
        <f t="shared" si="10"/>
        <v>0</v>
      </c>
      <c r="Q91" s="65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</row>
    <row r="92" spans="1:133" hidden="1" x14ac:dyDescent="0.2">
      <c r="A92" s="60">
        <v>7935</v>
      </c>
      <c r="B92" s="61">
        <v>211</v>
      </c>
      <c r="C92" s="62" t="s">
        <v>221</v>
      </c>
      <c r="D92" s="63">
        <v>0</v>
      </c>
      <c r="E92" s="63"/>
      <c r="F92" s="63">
        <f t="shared" si="11"/>
        <v>0</v>
      </c>
      <c r="G92" s="63">
        <v>0</v>
      </c>
      <c r="H92" s="63"/>
      <c r="I92" s="63">
        <f t="shared" si="6"/>
        <v>0</v>
      </c>
      <c r="J92" s="65"/>
      <c r="K92" s="63"/>
      <c r="L92" s="63">
        <f t="shared" si="7"/>
        <v>0</v>
      </c>
      <c r="M92" s="63"/>
      <c r="N92" s="63">
        <f t="shared" si="8"/>
        <v>0</v>
      </c>
      <c r="O92" s="63">
        <f t="shared" si="9"/>
        <v>0</v>
      </c>
      <c r="P92" s="63">
        <f t="shared" si="10"/>
        <v>0</v>
      </c>
      <c r="Q92" s="65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</row>
    <row r="93" spans="1:133" hidden="1" x14ac:dyDescent="0.2">
      <c r="A93" s="60">
        <v>7935</v>
      </c>
      <c r="B93" s="61">
        <v>212</v>
      </c>
      <c r="C93" s="62" t="s">
        <v>222</v>
      </c>
      <c r="D93" s="63">
        <v>0</v>
      </c>
      <c r="E93" s="63"/>
      <c r="F93" s="63">
        <f t="shared" si="11"/>
        <v>0</v>
      </c>
      <c r="G93" s="63">
        <v>0</v>
      </c>
      <c r="H93" s="63"/>
      <c r="I93" s="63">
        <f t="shared" si="6"/>
        <v>0</v>
      </c>
      <c r="J93" s="65"/>
      <c r="K93" s="63"/>
      <c r="L93" s="63">
        <f t="shared" si="7"/>
        <v>0</v>
      </c>
      <c r="M93" s="63"/>
      <c r="N93" s="63">
        <f t="shared" si="8"/>
        <v>0</v>
      </c>
      <c r="O93" s="63">
        <f t="shared" si="9"/>
        <v>0</v>
      </c>
      <c r="P93" s="63">
        <f t="shared" si="10"/>
        <v>0</v>
      </c>
      <c r="Q93" s="65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</row>
    <row r="94" spans="1:133" hidden="1" x14ac:dyDescent="0.2">
      <c r="A94" s="60">
        <v>7935</v>
      </c>
      <c r="B94" s="61">
        <v>213</v>
      </c>
      <c r="C94" s="62" t="s">
        <v>223</v>
      </c>
      <c r="D94" s="63">
        <v>0</v>
      </c>
      <c r="E94" s="63"/>
      <c r="F94" s="63">
        <f t="shared" si="11"/>
        <v>0</v>
      </c>
      <c r="G94" s="63">
        <v>0</v>
      </c>
      <c r="H94" s="63"/>
      <c r="I94" s="63">
        <f t="shared" si="6"/>
        <v>0</v>
      </c>
      <c r="J94" s="65"/>
      <c r="K94" s="63"/>
      <c r="L94" s="63">
        <f t="shared" si="7"/>
        <v>0</v>
      </c>
      <c r="M94" s="63"/>
      <c r="N94" s="63">
        <f t="shared" si="8"/>
        <v>0</v>
      </c>
      <c r="O94" s="63">
        <f t="shared" si="9"/>
        <v>0</v>
      </c>
      <c r="P94" s="63">
        <f t="shared" si="10"/>
        <v>0</v>
      </c>
      <c r="Q94" s="65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</row>
    <row r="95" spans="1:133" hidden="1" x14ac:dyDescent="0.2">
      <c r="A95" s="60">
        <v>7935</v>
      </c>
      <c r="B95" s="61">
        <v>215</v>
      </c>
      <c r="C95" s="62" t="s">
        <v>224</v>
      </c>
      <c r="D95" s="63">
        <v>0</v>
      </c>
      <c r="E95" s="63"/>
      <c r="F95" s="63">
        <f t="shared" si="11"/>
        <v>0</v>
      </c>
      <c r="G95" s="63">
        <v>0</v>
      </c>
      <c r="H95" s="63"/>
      <c r="I95" s="63">
        <f t="shared" si="6"/>
        <v>0</v>
      </c>
      <c r="J95" s="65"/>
      <c r="K95" s="63"/>
      <c r="L95" s="63">
        <f t="shared" si="7"/>
        <v>0</v>
      </c>
      <c r="M95" s="63"/>
      <c r="N95" s="63">
        <f t="shared" si="8"/>
        <v>0</v>
      </c>
      <c r="O95" s="63">
        <f t="shared" si="9"/>
        <v>0</v>
      </c>
      <c r="P95" s="63">
        <f t="shared" si="10"/>
        <v>0</v>
      </c>
      <c r="Q95" s="65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</row>
    <row r="96" spans="1:133" hidden="1" x14ac:dyDescent="0.2">
      <c r="A96" s="60">
        <v>7935</v>
      </c>
      <c r="B96" s="61">
        <v>217</v>
      </c>
      <c r="C96" s="62" t="s">
        <v>225</v>
      </c>
      <c r="D96" s="63">
        <v>0</v>
      </c>
      <c r="E96" s="63"/>
      <c r="F96" s="63">
        <f t="shared" si="11"/>
        <v>0</v>
      </c>
      <c r="G96" s="63">
        <v>0</v>
      </c>
      <c r="H96" s="63"/>
      <c r="I96" s="63">
        <f t="shared" si="6"/>
        <v>0</v>
      </c>
      <c r="J96" s="65"/>
      <c r="K96" s="63"/>
      <c r="L96" s="63">
        <f t="shared" si="7"/>
        <v>0</v>
      </c>
      <c r="M96" s="63"/>
      <c r="N96" s="63">
        <f t="shared" si="8"/>
        <v>0</v>
      </c>
      <c r="O96" s="63">
        <f t="shared" si="9"/>
        <v>0</v>
      </c>
      <c r="P96" s="63">
        <f t="shared" si="10"/>
        <v>0</v>
      </c>
      <c r="Q96" s="65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</row>
    <row r="97" spans="1:133" hidden="1" x14ac:dyDescent="0.2">
      <c r="A97" s="60">
        <v>7935</v>
      </c>
      <c r="B97" s="61">
        <v>218</v>
      </c>
      <c r="C97" s="62" t="s">
        <v>226</v>
      </c>
      <c r="D97" s="63">
        <v>0</v>
      </c>
      <c r="E97" s="63"/>
      <c r="F97" s="63">
        <f t="shared" si="11"/>
        <v>0</v>
      </c>
      <c r="G97" s="63">
        <v>0</v>
      </c>
      <c r="H97" s="63"/>
      <c r="I97" s="63">
        <f t="shared" si="6"/>
        <v>0</v>
      </c>
      <c r="J97" s="65"/>
      <c r="K97" s="63"/>
      <c r="L97" s="63">
        <f t="shared" si="7"/>
        <v>0</v>
      </c>
      <c r="M97" s="63"/>
      <c r="N97" s="63">
        <f t="shared" si="8"/>
        <v>0</v>
      </c>
      <c r="O97" s="63">
        <f t="shared" si="9"/>
        <v>0</v>
      </c>
      <c r="P97" s="63">
        <f t="shared" si="10"/>
        <v>0</v>
      </c>
      <c r="Q97" s="65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</row>
    <row r="98" spans="1:133" hidden="1" x14ac:dyDescent="0.2">
      <c r="A98" s="60">
        <v>7935</v>
      </c>
      <c r="B98" s="61">
        <v>219</v>
      </c>
      <c r="C98" s="62" t="s">
        <v>227</v>
      </c>
      <c r="D98" s="63">
        <v>0</v>
      </c>
      <c r="E98" s="63"/>
      <c r="F98" s="63">
        <f t="shared" si="11"/>
        <v>0</v>
      </c>
      <c r="G98" s="63">
        <v>0</v>
      </c>
      <c r="H98" s="63"/>
      <c r="I98" s="63">
        <f t="shared" si="6"/>
        <v>0</v>
      </c>
      <c r="J98" s="65"/>
      <c r="K98" s="63"/>
      <c r="L98" s="63">
        <f t="shared" si="7"/>
        <v>0</v>
      </c>
      <c r="M98" s="63"/>
      <c r="N98" s="63">
        <f t="shared" si="8"/>
        <v>0</v>
      </c>
      <c r="O98" s="63">
        <f t="shared" si="9"/>
        <v>0</v>
      </c>
      <c r="P98" s="63">
        <f t="shared" si="10"/>
        <v>0</v>
      </c>
      <c r="Q98" s="65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</row>
    <row r="99" spans="1:133" hidden="1" x14ac:dyDescent="0.2">
      <c r="A99" s="60">
        <v>7935</v>
      </c>
      <c r="B99" s="61">
        <v>220</v>
      </c>
      <c r="C99" s="62" t="s">
        <v>228</v>
      </c>
      <c r="D99" s="63">
        <v>0</v>
      </c>
      <c r="E99" s="63"/>
      <c r="F99" s="63">
        <f t="shared" si="11"/>
        <v>0</v>
      </c>
      <c r="G99" s="63">
        <v>0</v>
      </c>
      <c r="H99" s="63"/>
      <c r="I99" s="63">
        <f t="shared" si="6"/>
        <v>0</v>
      </c>
      <c r="J99" s="65"/>
      <c r="K99" s="63"/>
      <c r="L99" s="63">
        <f t="shared" si="7"/>
        <v>0</v>
      </c>
      <c r="M99" s="63"/>
      <c r="N99" s="63">
        <f t="shared" si="8"/>
        <v>0</v>
      </c>
      <c r="O99" s="63">
        <f t="shared" si="9"/>
        <v>0</v>
      </c>
      <c r="P99" s="63">
        <f t="shared" si="10"/>
        <v>0</v>
      </c>
      <c r="Q99" s="65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</row>
    <row r="100" spans="1:133" hidden="1" x14ac:dyDescent="0.2">
      <c r="A100" s="60">
        <v>7935</v>
      </c>
      <c r="B100" s="61">
        <v>221</v>
      </c>
      <c r="C100" s="62" t="s">
        <v>229</v>
      </c>
      <c r="D100" s="63">
        <v>0</v>
      </c>
      <c r="E100" s="63"/>
      <c r="F100" s="63">
        <f t="shared" si="11"/>
        <v>0</v>
      </c>
      <c r="G100" s="63">
        <v>0</v>
      </c>
      <c r="H100" s="63"/>
      <c r="I100" s="63">
        <f t="shared" si="6"/>
        <v>0</v>
      </c>
      <c r="J100" s="65"/>
      <c r="K100" s="63"/>
      <c r="L100" s="63">
        <f t="shared" si="7"/>
        <v>0</v>
      </c>
      <c r="M100" s="63"/>
      <c r="N100" s="63">
        <f t="shared" si="8"/>
        <v>0</v>
      </c>
      <c r="O100" s="63">
        <f t="shared" si="9"/>
        <v>0</v>
      </c>
      <c r="P100" s="63">
        <f t="shared" si="10"/>
        <v>0</v>
      </c>
      <c r="Q100" s="65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</row>
    <row r="101" spans="1:133" hidden="1" x14ac:dyDescent="0.2">
      <c r="A101" s="60">
        <v>7935</v>
      </c>
      <c r="B101" s="61">
        <v>226</v>
      </c>
      <c r="C101" s="62" t="s">
        <v>230</v>
      </c>
      <c r="D101" s="63">
        <v>0</v>
      </c>
      <c r="E101" s="63"/>
      <c r="F101" s="63">
        <f t="shared" si="11"/>
        <v>0</v>
      </c>
      <c r="G101" s="63">
        <v>0</v>
      </c>
      <c r="H101" s="63"/>
      <c r="I101" s="63">
        <f t="shared" si="6"/>
        <v>0</v>
      </c>
      <c r="J101" s="65"/>
      <c r="K101" s="63"/>
      <c r="L101" s="63">
        <f t="shared" si="7"/>
        <v>0</v>
      </c>
      <c r="M101" s="63"/>
      <c r="N101" s="63">
        <f t="shared" si="8"/>
        <v>0</v>
      </c>
      <c r="O101" s="63">
        <f t="shared" si="9"/>
        <v>0</v>
      </c>
      <c r="P101" s="63">
        <f t="shared" si="10"/>
        <v>0</v>
      </c>
      <c r="Q101" s="65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</row>
    <row r="102" spans="1:133" hidden="1" x14ac:dyDescent="0.2">
      <c r="A102" s="60">
        <v>7935</v>
      </c>
      <c r="B102" s="61">
        <v>227</v>
      </c>
      <c r="C102" s="62" t="s">
        <v>231</v>
      </c>
      <c r="D102" s="63">
        <v>0</v>
      </c>
      <c r="E102" s="63"/>
      <c r="F102" s="63">
        <f t="shared" si="11"/>
        <v>0</v>
      </c>
      <c r="G102" s="63">
        <v>0</v>
      </c>
      <c r="H102" s="63"/>
      <c r="I102" s="63">
        <f t="shared" si="6"/>
        <v>0</v>
      </c>
      <c r="J102" s="65"/>
      <c r="K102" s="63"/>
      <c r="L102" s="63">
        <f t="shared" si="7"/>
        <v>0</v>
      </c>
      <c r="M102" s="63"/>
      <c r="N102" s="63">
        <f t="shared" si="8"/>
        <v>0</v>
      </c>
      <c r="O102" s="63">
        <f t="shared" si="9"/>
        <v>0</v>
      </c>
      <c r="P102" s="63">
        <f t="shared" si="10"/>
        <v>0</v>
      </c>
      <c r="Q102" s="65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</row>
    <row r="103" spans="1:133" hidden="1" x14ac:dyDescent="0.2">
      <c r="A103" s="60">
        <v>7935</v>
      </c>
      <c r="B103" s="61">
        <v>229</v>
      </c>
      <c r="C103" s="62" t="s">
        <v>232</v>
      </c>
      <c r="D103" s="63">
        <v>0</v>
      </c>
      <c r="E103" s="63"/>
      <c r="F103" s="63">
        <f t="shared" si="11"/>
        <v>0</v>
      </c>
      <c r="G103" s="63">
        <v>0</v>
      </c>
      <c r="H103" s="63"/>
      <c r="I103" s="63">
        <f t="shared" si="6"/>
        <v>0</v>
      </c>
      <c r="J103" s="65"/>
      <c r="K103" s="63"/>
      <c r="L103" s="63">
        <f t="shared" si="7"/>
        <v>0</v>
      </c>
      <c r="M103" s="63"/>
      <c r="N103" s="63">
        <f t="shared" si="8"/>
        <v>0</v>
      </c>
      <c r="O103" s="63">
        <f t="shared" si="9"/>
        <v>0</v>
      </c>
      <c r="P103" s="63">
        <f t="shared" si="10"/>
        <v>0</v>
      </c>
      <c r="Q103" s="65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</row>
    <row r="104" spans="1:133" hidden="1" x14ac:dyDescent="0.2">
      <c r="A104" s="60">
        <v>7935</v>
      </c>
      <c r="B104" s="61">
        <v>230</v>
      </c>
      <c r="C104" s="62" t="s">
        <v>233</v>
      </c>
      <c r="D104" s="63">
        <v>0</v>
      </c>
      <c r="E104" s="63"/>
      <c r="F104" s="63">
        <f t="shared" si="11"/>
        <v>0</v>
      </c>
      <c r="G104" s="63">
        <v>0</v>
      </c>
      <c r="H104" s="63"/>
      <c r="I104" s="63">
        <f t="shared" si="6"/>
        <v>0</v>
      </c>
      <c r="J104" s="65"/>
      <c r="K104" s="63"/>
      <c r="L104" s="63">
        <f t="shared" si="7"/>
        <v>0</v>
      </c>
      <c r="M104" s="63"/>
      <c r="N104" s="63">
        <f t="shared" si="8"/>
        <v>0</v>
      </c>
      <c r="O104" s="63">
        <f t="shared" si="9"/>
        <v>0</v>
      </c>
      <c r="P104" s="63">
        <f t="shared" si="10"/>
        <v>0</v>
      </c>
      <c r="Q104" s="65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</row>
    <row r="105" spans="1:133" hidden="1" x14ac:dyDescent="0.2">
      <c r="A105" s="60">
        <v>7935</v>
      </c>
      <c r="B105" s="61">
        <v>231</v>
      </c>
      <c r="C105" s="62" t="s">
        <v>234</v>
      </c>
      <c r="D105" s="63">
        <v>0</v>
      </c>
      <c r="E105" s="63"/>
      <c r="F105" s="63">
        <f t="shared" si="11"/>
        <v>0</v>
      </c>
      <c r="G105" s="63">
        <v>0</v>
      </c>
      <c r="H105" s="63"/>
      <c r="I105" s="63">
        <f t="shared" si="6"/>
        <v>0</v>
      </c>
      <c r="J105" s="65"/>
      <c r="K105" s="63"/>
      <c r="L105" s="63">
        <f t="shared" si="7"/>
        <v>0</v>
      </c>
      <c r="M105" s="63"/>
      <c r="N105" s="63">
        <f t="shared" si="8"/>
        <v>0</v>
      </c>
      <c r="O105" s="63">
        <f t="shared" si="9"/>
        <v>0</v>
      </c>
      <c r="P105" s="63">
        <f t="shared" si="10"/>
        <v>0</v>
      </c>
      <c r="Q105" s="65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</row>
    <row r="106" spans="1:133" hidden="1" x14ac:dyDescent="0.2">
      <c r="A106" s="60">
        <v>7935</v>
      </c>
      <c r="B106" s="61">
        <v>232</v>
      </c>
      <c r="C106" s="62" t="s">
        <v>235</v>
      </c>
      <c r="D106" s="63">
        <v>0</v>
      </c>
      <c r="E106" s="63"/>
      <c r="F106" s="63">
        <f t="shared" si="11"/>
        <v>0</v>
      </c>
      <c r="G106" s="63">
        <v>0</v>
      </c>
      <c r="H106" s="63"/>
      <c r="I106" s="63">
        <f t="shared" si="6"/>
        <v>0</v>
      </c>
      <c r="J106" s="65"/>
      <c r="K106" s="63"/>
      <c r="L106" s="63">
        <f t="shared" si="7"/>
        <v>0</v>
      </c>
      <c r="M106" s="63"/>
      <c r="N106" s="63">
        <f t="shared" si="8"/>
        <v>0</v>
      </c>
      <c r="O106" s="63">
        <f t="shared" si="9"/>
        <v>0</v>
      </c>
      <c r="P106" s="63">
        <f t="shared" si="10"/>
        <v>0</v>
      </c>
      <c r="Q106" s="65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</row>
    <row r="107" spans="1:133" hidden="1" x14ac:dyDescent="0.2">
      <c r="A107" s="60">
        <v>7935</v>
      </c>
      <c r="B107" s="61">
        <v>233</v>
      </c>
      <c r="C107" s="62" t="s">
        <v>236</v>
      </c>
      <c r="D107" s="63">
        <v>0</v>
      </c>
      <c r="E107" s="63"/>
      <c r="F107" s="63">
        <f t="shared" si="11"/>
        <v>0</v>
      </c>
      <c r="G107" s="63">
        <v>0</v>
      </c>
      <c r="H107" s="63"/>
      <c r="I107" s="63">
        <f t="shared" si="6"/>
        <v>0</v>
      </c>
      <c r="J107" s="65"/>
      <c r="K107" s="63"/>
      <c r="L107" s="63">
        <f t="shared" si="7"/>
        <v>0</v>
      </c>
      <c r="M107" s="63"/>
      <c r="N107" s="63">
        <f t="shared" si="8"/>
        <v>0</v>
      </c>
      <c r="O107" s="63">
        <f t="shared" si="9"/>
        <v>0</v>
      </c>
      <c r="P107" s="63">
        <f t="shared" si="10"/>
        <v>0</v>
      </c>
      <c r="Q107" s="65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</row>
    <row r="108" spans="1:133" hidden="1" x14ac:dyDescent="0.2">
      <c r="A108" s="60">
        <v>7935</v>
      </c>
      <c r="B108" s="61">
        <v>234</v>
      </c>
      <c r="C108" s="62" t="s">
        <v>237</v>
      </c>
      <c r="D108" s="63">
        <v>0</v>
      </c>
      <c r="E108" s="63"/>
      <c r="F108" s="63">
        <f t="shared" si="11"/>
        <v>0</v>
      </c>
      <c r="G108" s="63">
        <v>0</v>
      </c>
      <c r="H108" s="63"/>
      <c r="I108" s="63">
        <f t="shared" si="6"/>
        <v>0</v>
      </c>
      <c r="J108" s="65"/>
      <c r="K108" s="63"/>
      <c r="L108" s="63">
        <f t="shared" si="7"/>
        <v>0</v>
      </c>
      <c r="M108" s="63"/>
      <c r="N108" s="63">
        <f t="shared" si="8"/>
        <v>0</v>
      </c>
      <c r="O108" s="63">
        <f t="shared" si="9"/>
        <v>0</v>
      </c>
      <c r="P108" s="63">
        <f t="shared" si="10"/>
        <v>0</v>
      </c>
      <c r="Q108" s="65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</row>
    <row r="109" spans="1:133" hidden="1" x14ac:dyDescent="0.2">
      <c r="A109" s="60">
        <v>7935</v>
      </c>
      <c r="B109" s="61">
        <v>235</v>
      </c>
      <c r="C109" s="62" t="s">
        <v>238</v>
      </c>
      <c r="D109" s="63">
        <v>0</v>
      </c>
      <c r="E109" s="63"/>
      <c r="F109" s="63">
        <f t="shared" si="11"/>
        <v>0</v>
      </c>
      <c r="G109" s="63">
        <v>0</v>
      </c>
      <c r="H109" s="63"/>
      <c r="I109" s="63">
        <f t="shared" si="6"/>
        <v>0</v>
      </c>
      <c r="J109" s="65"/>
      <c r="K109" s="63"/>
      <c r="L109" s="63">
        <f t="shared" si="7"/>
        <v>0</v>
      </c>
      <c r="M109" s="63"/>
      <c r="N109" s="63">
        <f t="shared" si="8"/>
        <v>0</v>
      </c>
      <c r="O109" s="63">
        <f t="shared" si="9"/>
        <v>0</v>
      </c>
      <c r="P109" s="63">
        <f t="shared" si="10"/>
        <v>0</v>
      </c>
      <c r="Q109" s="65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</row>
    <row r="110" spans="1:133" hidden="1" x14ac:dyDescent="0.2">
      <c r="A110" s="60">
        <v>7935</v>
      </c>
      <c r="B110" s="61">
        <v>236</v>
      </c>
      <c r="C110" s="62" t="s">
        <v>239</v>
      </c>
      <c r="D110" s="63">
        <v>0</v>
      </c>
      <c r="E110" s="63"/>
      <c r="F110" s="63">
        <f t="shared" si="11"/>
        <v>0</v>
      </c>
      <c r="G110" s="63">
        <v>0</v>
      </c>
      <c r="H110" s="63"/>
      <c r="I110" s="63">
        <f t="shared" si="6"/>
        <v>0</v>
      </c>
      <c r="J110" s="65"/>
      <c r="K110" s="63"/>
      <c r="L110" s="63">
        <f t="shared" si="7"/>
        <v>0</v>
      </c>
      <c r="M110" s="63"/>
      <c r="N110" s="63">
        <f t="shared" si="8"/>
        <v>0</v>
      </c>
      <c r="O110" s="63">
        <f t="shared" si="9"/>
        <v>0</v>
      </c>
      <c r="P110" s="63">
        <f t="shared" si="10"/>
        <v>0</v>
      </c>
      <c r="Q110" s="65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</row>
    <row r="111" spans="1:133" hidden="1" x14ac:dyDescent="0.2">
      <c r="A111" s="60">
        <v>7935</v>
      </c>
      <c r="B111" s="61">
        <v>237</v>
      </c>
      <c r="C111" s="62" t="s">
        <v>240</v>
      </c>
      <c r="D111" s="63">
        <v>0</v>
      </c>
      <c r="E111" s="63"/>
      <c r="F111" s="63">
        <f t="shared" si="11"/>
        <v>0</v>
      </c>
      <c r="G111" s="63">
        <v>0</v>
      </c>
      <c r="H111" s="63"/>
      <c r="I111" s="63">
        <f t="shared" si="6"/>
        <v>0</v>
      </c>
      <c r="J111" s="65"/>
      <c r="K111" s="63"/>
      <c r="L111" s="63">
        <f t="shared" si="7"/>
        <v>0</v>
      </c>
      <c r="M111" s="63"/>
      <c r="N111" s="63">
        <f t="shared" si="8"/>
        <v>0</v>
      </c>
      <c r="O111" s="63">
        <f t="shared" si="9"/>
        <v>0</v>
      </c>
      <c r="P111" s="63">
        <f t="shared" si="10"/>
        <v>0</v>
      </c>
      <c r="Q111" s="65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</row>
    <row r="112" spans="1:133" hidden="1" x14ac:dyDescent="0.2">
      <c r="A112" s="60">
        <v>7935</v>
      </c>
      <c r="B112" s="61">
        <v>238</v>
      </c>
      <c r="C112" s="62" t="s">
        <v>241</v>
      </c>
      <c r="D112" s="63">
        <v>0</v>
      </c>
      <c r="E112" s="63"/>
      <c r="F112" s="63">
        <f t="shared" si="11"/>
        <v>0</v>
      </c>
      <c r="G112" s="63">
        <v>0</v>
      </c>
      <c r="H112" s="63"/>
      <c r="I112" s="63">
        <f t="shared" si="6"/>
        <v>0</v>
      </c>
      <c r="J112" s="65"/>
      <c r="K112" s="63"/>
      <c r="L112" s="63">
        <f t="shared" si="7"/>
        <v>0</v>
      </c>
      <c r="M112" s="63"/>
      <c r="N112" s="63">
        <f t="shared" si="8"/>
        <v>0</v>
      </c>
      <c r="O112" s="63">
        <f t="shared" si="9"/>
        <v>0</v>
      </c>
      <c r="P112" s="63">
        <f t="shared" si="10"/>
        <v>0</v>
      </c>
      <c r="Q112" s="65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</row>
    <row r="113" spans="1:133" hidden="1" x14ac:dyDescent="0.2">
      <c r="A113" s="60">
        <v>7935</v>
      </c>
      <c r="B113" s="61">
        <v>242</v>
      </c>
      <c r="C113" s="62" t="s">
        <v>242</v>
      </c>
      <c r="D113" s="63">
        <v>0</v>
      </c>
      <c r="E113" s="63"/>
      <c r="F113" s="63">
        <f t="shared" si="11"/>
        <v>0</v>
      </c>
      <c r="G113" s="63">
        <v>0</v>
      </c>
      <c r="H113" s="63"/>
      <c r="I113" s="63">
        <f t="shared" si="6"/>
        <v>0</v>
      </c>
      <c r="J113" s="65"/>
      <c r="K113" s="63"/>
      <c r="L113" s="63">
        <f t="shared" si="7"/>
        <v>0</v>
      </c>
      <c r="M113" s="63"/>
      <c r="N113" s="63">
        <f t="shared" si="8"/>
        <v>0</v>
      </c>
      <c r="O113" s="63">
        <f t="shared" si="9"/>
        <v>0</v>
      </c>
      <c r="P113" s="63">
        <f t="shared" si="10"/>
        <v>0</v>
      </c>
      <c r="Q113" s="65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</row>
    <row r="114" spans="1:133" hidden="1" x14ac:dyDescent="0.2">
      <c r="A114" s="60">
        <v>7935</v>
      </c>
      <c r="B114" s="61">
        <v>244</v>
      </c>
      <c r="C114" s="62" t="s">
        <v>243</v>
      </c>
      <c r="D114" s="63">
        <v>0</v>
      </c>
      <c r="E114" s="63"/>
      <c r="F114" s="63">
        <f t="shared" si="11"/>
        <v>0</v>
      </c>
      <c r="G114" s="63">
        <v>0</v>
      </c>
      <c r="H114" s="63"/>
      <c r="I114" s="63">
        <f t="shared" si="6"/>
        <v>0</v>
      </c>
      <c r="J114" s="65"/>
      <c r="K114" s="63"/>
      <c r="L114" s="63">
        <f t="shared" si="7"/>
        <v>0</v>
      </c>
      <c r="M114" s="63"/>
      <c r="N114" s="63">
        <f t="shared" si="8"/>
        <v>0</v>
      </c>
      <c r="O114" s="63">
        <f t="shared" si="9"/>
        <v>0</v>
      </c>
      <c r="P114" s="63">
        <f t="shared" si="10"/>
        <v>0</v>
      </c>
      <c r="Q114" s="65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</row>
    <row r="115" spans="1:133" hidden="1" x14ac:dyDescent="0.2">
      <c r="A115" s="60">
        <v>7935</v>
      </c>
      <c r="B115" s="61">
        <v>245</v>
      </c>
      <c r="C115" s="62" t="s">
        <v>244</v>
      </c>
      <c r="D115" s="63">
        <v>0</v>
      </c>
      <c r="E115" s="63"/>
      <c r="F115" s="63">
        <f t="shared" si="11"/>
        <v>0</v>
      </c>
      <c r="G115" s="63">
        <v>0</v>
      </c>
      <c r="H115" s="63"/>
      <c r="I115" s="63">
        <f t="shared" si="6"/>
        <v>0</v>
      </c>
      <c r="J115" s="65"/>
      <c r="K115" s="63"/>
      <c r="L115" s="63">
        <f t="shared" si="7"/>
        <v>0</v>
      </c>
      <c r="M115" s="63"/>
      <c r="N115" s="63">
        <f t="shared" si="8"/>
        <v>0</v>
      </c>
      <c r="O115" s="63">
        <f t="shared" si="9"/>
        <v>0</v>
      </c>
      <c r="P115" s="63">
        <f t="shared" si="10"/>
        <v>0</v>
      </c>
      <c r="Q115" s="65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</row>
    <row r="116" spans="1:133" hidden="1" x14ac:dyDescent="0.2">
      <c r="A116" s="60">
        <v>7935</v>
      </c>
      <c r="B116" s="61">
        <v>246</v>
      </c>
      <c r="C116" s="62" t="s">
        <v>245</v>
      </c>
      <c r="D116" s="63">
        <v>0</v>
      </c>
      <c r="E116" s="63"/>
      <c r="F116" s="63">
        <f t="shared" si="11"/>
        <v>0</v>
      </c>
      <c r="G116" s="63">
        <v>0</v>
      </c>
      <c r="H116" s="63"/>
      <c r="I116" s="63">
        <f t="shared" si="6"/>
        <v>0</v>
      </c>
      <c r="J116" s="65"/>
      <c r="K116" s="63"/>
      <c r="L116" s="63">
        <f t="shared" si="7"/>
        <v>0</v>
      </c>
      <c r="M116" s="63"/>
      <c r="N116" s="63">
        <f t="shared" si="8"/>
        <v>0</v>
      </c>
      <c r="O116" s="63">
        <f t="shared" si="9"/>
        <v>0</v>
      </c>
      <c r="P116" s="63">
        <f t="shared" si="10"/>
        <v>0</v>
      </c>
      <c r="Q116" s="65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</row>
    <row r="117" spans="1:133" hidden="1" x14ac:dyDescent="0.2">
      <c r="A117" s="60">
        <v>7935</v>
      </c>
      <c r="B117" s="61">
        <v>247</v>
      </c>
      <c r="C117" s="62" t="s">
        <v>246</v>
      </c>
      <c r="D117" s="63">
        <v>0</v>
      </c>
      <c r="E117" s="63"/>
      <c r="F117" s="63">
        <f t="shared" si="11"/>
        <v>0</v>
      </c>
      <c r="G117" s="63">
        <v>0</v>
      </c>
      <c r="H117" s="63"/>
      <c r="I117" s="63">
        <f t="shared" si="6"/>
        <v>0</v>
      </c>
      <c r="J117" s="65"/>
      <c r="K117" s="63"/>
      <c r="L117" s="63">
        <f t="shared" si="7"/>
        <v>0</v>
      </c>
      <c r="M117" s="63"/>
      <c r="N117" s="63">
        <f t="shared" si="8"/>
        <v>0</v>
      </c>
      <c r="O117" s="63">
        <f t="shared" si="9"/>
        <v>0</v>
      </c>
      <c r="P117" s="63">
        <f t="shared" si="10"/>
        <v>0</v>
      </c>
      <c r="Q117" s="65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</row>
    <row r="118" spans="1:133" hidden="1" x14ac:dyDescent="0.2">
      <c r="A118" s="60">
        <v>7935</v>
      </c>
      <c r="B118" s="61">
        <v>248</v>
      </c>
      <c r="C118" s="62" t="s">
        <v>247</v>
      </c>
      <c r="D118" s="63">
        <v>0</v>
      </c>
      <c r="E118" s="63"/>
      <c r="F118" s="63">
        <f t="shared" si="11"/>
        <v>0</v>
      </c>
      <c r="G118" s="63">
        <v>0</v>
      </c>
      <c r="H118" s="63"/>
      <c r="I118" s="63">
        <f t="shared" si="6"/>
        <v>0</v>
      </c>
      <c r="J118" s="65"/>
      <c r="K118" s="63"/>
      <c r="L118" s="63">
        <f t="shared" si="7"/>
        <v>0</v>
      </c>
      <c r="M118" s="63"/>
      <c r="N118" s="63">
        <f t="shared" si="8"/>
        <v>0</v>
      </c>
      <c r="O118" s="63">
        <f t="shared" si="9"/>
        <v>0</v>
      </c>
      <c r="P118" s="63">
        <f t="shared" si="10"/>
        <v>0</v>
      </c>
      <c r="Q118" s="65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</row>
    <row r="119" spans="1:133" hidden="1" x14ac:dyDescent="0.2">
      <c r="A119" s="60">
        <v>7935</v>
      </c>
      <c r="B119" s="61">
        <v>249</v>
      </c>
      <c r="C119" s="62" t="s">
        <v>248</v>
      </c>
      <c r="D119" s="63">
        <v>0</v>
      </c>
      <c r="E119" s="63"/>
      <c r="F119" s="63">
        <f t="shared" si="11"/>
        <v>0</v>
      </c>
      <c r="G119" s="63">
        <v>0</v>
      </c>
      <c r="H119" s="63"/>
      <c r="I119" s="63">
        <f t="shared" si="6"/>
        <v>0</v>
      </c>
      <c r="J119" s="65"/>
      <c r="K119" s="63"/>
      <c r="L119" s="63">
        <f t="shared" si="7"/>
        <v>0</v>
      </c>
      <c r="M119" s="63"/>
      <c r="N119" s="63">
        <f t="shared" si="8"/>
        <v>0</v>
      </c>
      <c r="O119" s="63">
        <f t="shared" si="9"/>
        <v>0</v>
      </c>
      <c r="P119" s="63">
        <f t="shared" si="10"/>
        <v>0</v>
      </c>
      <c r="Q119" s="65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</row>
    <row r="120" spans="1:133" hidden="1" x14ac:dyDescent="0.2">
      <c r="A120" s="60">
        <v>7935</v>
      </c>
      <c r="B120" s="61">
        <v>250</v>
      </c>
      <c r="C120" s="62" t="s">
        <v>249</v>
      </c>
      <c r="D120" s="63">
        <v>0</v>
      </c>
      <c r="E120" s="63"/>
      <c r="F120" s="63">
        <f t="shared" si="11"/>
        <v>0</v>
      </c>
      <c r="G120" s="63">
        <v>0</v>
      </c>
      <c r="H120" s="63"/>
      <c r="I120" s="63">
        <f t="shared" si="6"/>
        <v>0</v>
      </c>
      <c r="J120" s="65"/>
      <c r="K120" s="63"/>
      <c r="L120" s="63">
        <f t="shared" si="7"/>
        <v>0</v>
      </c>
      <c r="M120" s="63"/>
      <c r="N120" s="63">
        <f t="shared" si="8"/>
        <v>0</v>
      </c>
      <c r="O120" s="63">
        <f t="shared" si="9"/>
        <v>0</v>
      </c>
      <c r="P120" s="63">
        <f t="shared" si="10"/>
        <v>0</v>
      </c>
      <c r="Q120" s="65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</row>
    <row r="121" spans="1:133" hidden="1" x14ac:dyDescent="0.2">
      <c r="A121" s="60">
        <v>7935</v>
      </c>
      <c r="B121" s="61">
        <v>252</v>
      </c>
      <c r="C121" s="62" t="s">
        <v>250</v>
      </c>
      <c r="D121" s="63">
        <v>0</v>
      </c>
      <c r="E121" s="63"/>
      <c r="F121" s="63">
        <f t="shared" si="11"/>
        <v>0</v>
      </c>
      <c r="G121" s="63">
        <v>0</v>
      </c>
      <c r="H121" s="63"/>
      <c r="I121" s="63">
        <f t="shared" si="6"/>
        <v>0</v>
      </c>
      <c r="J121" s="65"/>
      <c r="K121" s="63"/>
      <c r="L121" s="63">
        <f t="shared" si="7"/>
        <v>0</v>
      </c>
      <c r="M121" s="63"/>
      <c r="N121" s="63">
        <f t="shared" si="8"/>
        <v>0</v>
      </c>
      <c r="O121" s="63">
        <f t="shared" si="9"/>
        <v>0</v>
      </c>
      <c r="P121" s="63">
        <f t="shared" si="10"/>
        <v>0</v>
      </c>
      <c r="Q121" s="65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</row>
    <row r="122" spans="1:133" hidden="1" x14ac:dyDescent="0.2">
      <c r="A122" s="60">
        <v>7935</v>
      </c>
      <c r="B122" s="61">
        <v>254</v>
      </c>
      <c r="C122" s="62" t="s">
        <v>251</v>
      </c>
      <c r="D122" s="63">
        <v>0</v>
      </c>
      <c r="E122" s="63"/>
      <c r="F122" s="63">
        <f t="shared" si="11"/>
        <v>0</v>
      </c>
      <c r="G122" s="63">
        <v>0</v>
      </c>
      <c r="H122" s="63"/>
      <c r="I122" s="63">
        <f t="shared" si="6"/>
        <v>0</v>
      </c>
      <c r="J122" s="65"/>
      <c r="K122" s="63"/>
      <c r="L122" s="63">
        <f t="shared" si="7"/>
        <v>0</v>
      </c>
      <c r="M122" s="63"/>
      <c r="N122" s="63">
        <f t="shared" si="8"/>
        <v>0</v>
      </c>
      <c r="O122" s="63">
        <f t="shared" si="9"/>
        <v>0</v>
      </c>
      <c r="P122" s="63">
        <f t="shared" si="10"/>
        <v>0</v>
      </c>
      <c r="Q122" s="65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</row>
    <row r="123" spans="1:133" hidden="1" x14ac:dyDescent="0.2">
      <c r="A123" s="60">
        <v>7935</v>
      </c>
      <c r="B123" s="61">
        <v>255</v>
      </c>
      <c r="C123" s="62" t="s">
        <v>252</v>
      </c>
      <c r="D123" s="63">
        <v>0</v>
      </c>
      <c r="E123" s="63"/>
      <c r="F123" s="63">
        <f t="shared" si="11"/>
        <v>0</v>
      </c>
      <c r="G123" s="63">
        <v>0</v>
      </c>
      <c r="H123" s="63"/>
      <c r="I123" s="63">
        <f t="shared" si="6"/>
        <v>0</v>
      </c>
      <c r="J123" s="65"/>
      <c r="K123" s="63"/>
      <c r="L123" s="63">
        <f t="shared" si="7"/>
        <v>0</v>
      </c>
      <c r="M123" s="63"/>
      <c r="N123" s="63">
        <f t="shared" si="8"/>
        <v>0</v>
      </c>
      <c r="O123" s="63">
        <f t="shared" si="9"/>
        <v>0</v>
      </c>
      <c r="P123" s="63">
        <f t="shared" si="10"/>
        <v>0</v>
      </c>
      <c r="Q123" s="65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</row>
    <row r="124" spans="1:133" hidden="1" x14ac:dyDescent="0.2">
      <c r="A124" s="60">
        <v>7935</v>
      </c>
      <c r="B124" s="61">
        <v>285</v>
      </c>
      <c r="C124" s="62" t="s">
        <v>253</v>
      </c>
      <c r="D124" s="63">
        <v>0</v>
      </c>
      <c r="E124" s="63"/>
      <c r="F124" s="63">
        <f t="shared" si="11"/>
        <v>0</v>
      </c>
      <c r="G124" s="63">
        <v>0</v>
      </c>
      <c r="H124" s="63"/>
      <c r="I124" s="63">
        <f t="shared" si="6"/>
        <v>0</v>
      </c>
      <c r="J124" s="65"/>
      <c r="K124" s="63"/>
      <c r="L124" s="63">
        <f t="shared" si="7"/>
        <v>0</v>
      </c>
      <c r="M124" s="63"/>
      <c r="N124" s="63">
        <f t="shared" si="8"/>
        <v>0</v>
      </c>
      <c r="O124" s="63">
        <f t="shared" si="9"/>
        <v>0</v>
      </c>
      <c r="P124" s="63">
        <f t="shared" si="10"/>
        <v>0</v>
      </c>
      <c r="Q124" s="65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</row>
    <row r="125" spans="1:133" hidden="1" x14ac:dyDescent="0.2">
      <c r="A125" s="60">
        <v>7935</v>
      </c>
      <c r="B125" s="61">
        <v>286</v>
      </c>
      <c r="C125" s="62" t="s">
        <v>254</v>
      </c>
      <c r="D125" s="63">
        <v>0</v>
      </c>
      <c r="E125" s="63"/>
      <c r="F125" s="63">
        <f t="shared" si="11"/>
        <v>0</v>
      </c>
      <c r="G125" s="63">
        <v>0</v>
      </c>
      <c r="H125" s="63"/>
      <c r="I125" s="63">
        <f t="shared" si="6"/>
        <v>0</v>
      </c>
      <c r="J125" s="65"/>
      <c r="K125" s="63"/>
      <c r="L125" s="63">
        <f t="shared" si="7"/>
        <v>0</v>
      </c>
      <c r="M125" s="63"/>
      <c r="N125" s="63">
        <f t="shared" si="8"/>
        <v>0</v>
      </c>
      <c r="O125" s="63">
        <f t="shared" si="9"/>
        <v>0</v>
      </c>
      <c r="P125" s="63">
        <f t="shared" si="10"/>
        <v>0</v>
      </c>
      <c r="Q125" s="65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</row>
    <row r="126" spans="1:133" hidden="1" x14ac:dyDescent="0.2">
      <c r="A126" s="60">
        <v>7935</v>
      </c>
      <c r="B126" s="61">
        <v>287</v>
      </c>
      <c r="C126" s="62" t="s">
        <v>255</v>
      </c>
      <c r="D126" s="63">
        <v>0</v>
      </c>
      <c r="E126" s="63"/>
      <c r="F126" s="63">
        <f t="shared" si="11"/>
        <v>0</v>
      </c>
      <c r="G126" s="63">
        <v>0</v>
      </c>
      <c r="H126" s="63"/>
      <c r="I126" s="63">
        <f t="shared" si="6"/>
        <v>0</v>
      </c>
      <c r="J126" s="65"/>
      <c r="K126" s="63"/>
      <c r="L126" s="63">
        <f t="shared" si="7"/>
        <v>0</v>
      </c>
      <c r="M126" s="63"/>
      <c r="N126" s="63">
        <f t="shared" si="8"/>
        <v>0</v>
      </c>
      <c r="O126" s="63">
        <f t="shared" si="9"/>
        <v>0</v>
      </c>
      <c r="P126" s="63">
        <f t="shared" si="10"/>
        <v>0</v>
      </c>
      <c r="Q126" s="65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</row>
    <row r="127" spans="1:133" hidden="1" x14ac:dyDescent="0.2">
      <c r="A127" s="60">
        <v>7935</v>
      </c>
      <c r="B127" s="61">
        <v>288</v>
      </c>
      <c r="C127" s="62" t="s">
        <v>256</v>
      </c>
      <c r="D127" s="63">
        <v>0</v>
      </c>
      <c r="E127" s="63"/>
      <c r="F127" s="63">
        <f t="shared" si="11"/>
        <v>0</v>
      </c>
      <c r="G127" s="63">
        <v>0</v>
      </c>
      <c r="H127" s="63"/>
      <c r="I127" s="63">
        <f t="shared" si="6"/>
        <v>0</v>
      </c>
      <c r="J127" s="65"/>
      <c r="K127" s="63"/>
      <c r="L127" s="63">
        <f t="shared" si="7"/>
        <v>0</v>
      </c>
      <c r="M127" s="63"/>
      <c r="N127" s="63">
        <f t="shared" si="8"/>
        <v>0</v>
      </c>
      <c r="O127" s="63">
        <f t="shared" si="9"/>
        <v>0</v>
      </c>
      <c r="P127" s="63">
        <f t="shared" si="10"/>
        <v>0</v>
      </c>
      <c r="Q127" s="65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</row>
    <row r="128" spans="1:133" hidden="1" x14ac:dyDescent="0.2">
      <c r="A128" s="60">
        <v>7935</v>
      </c>
      <c r="B128" s="61">
        <v>289</v>
      </c>
      <c r="C128" s="62" t="s">
        <v>257</v>
      </c>
      <c r="D128" s="63">
        <v>0</v>
      </c>
      <c r="E128" s="63"/>
      <c r="F128" s="63">
        <f t="shared" si="11"/>
        <v>0</v>
      </c>
      <c r="G128" s="63">
        <v>0</v>
      </c>
      <c r="H128" s="63"/>
      <c r="I128" s="63">
        <f t="shared" si="6"/>
        <v>0</v>
      </c>
      <c r="J128" s="65"/>
      <c r="K128" s="63"/>
      <c r="L128" s="63">
        <f t="shared" si="7"/>
        <v>0</v>
      </c>
      <c r="M128" s="63"/>
      <c r="N128" s="63">
        <f t="shared" si="8"/>
        <v>0</v>
      </c>
      <c r="O128" s="63">
        <f t="shared" si="9"/>
        <v>0</v>
      </c>
      <c r="P128" s="63">
        <f t="shared" si="10"/>
        <v>0</v>
      </c>
      <c r="Q128" s="65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</row>
    <row r="129" spans="1:133" hidden="1" x14ac:dyDescent="0.2">
      <c r="A129" s="60">
        <v>7935</v>
      </c>
      <c r="B129" s="61">
        <v>290</v>
      </c>
      <c r="C129" s="62" t="s">
        <v>258</v>
      </c>
      <c r="D129" s="63">
        <v>0</v>
      </c>
      <c r="E129" s="63"/>
      <c r="F129" s="63">
        <f t="shared" si="11"/>
        <v>0</v>
      </c>
      <c r="G129" s="63">
        <v>0</v>
      </c>
      <c r="H129" s="63"/>
      <c r="I129" s="63">
        <f t="shared" si="6"/>
        <v>0</v>
      </c>
      <c r="J129" s="65"/>
      <c r="K129" s="63"/>
      <c r="L129" s="63">
        <f t="shared" si="7"/>
        <v>0</v>
      </c>
      <c r="M129" s="63"/>
      <c r="N129" s="63">
        <f t="shared" si="8"/>
        <v>0</v>
      </c>
      <c r="O129" s="63">
        <f t="shared" si="9"/>
        <v>0</v>
      </c>
      <c r="P129" s="63">
        <f t="shared" si="10"/>
        <v>0</v>
      </c>
      <c r="Q129" s="65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</row>
    <row r="130" spans="1:133" hidden="1" x14ac:dyDescent="0.2">
      <c r="A130" s="60">
        <v>7935</v>
      </c>
      <c r="B130" s="61">
        <v>291</v>
      </c>
      <c r="C130" s="62" t="s">
        <v>259</v>
      </c>
      <c r="D130" s="63">
        <v>0</v>
      </c>
      <c r="E130" s="63"/>
      <c r="F130" s="63">
        <f t="shared" si="11"/>
        <v>0</v>
      </c>
      <c r="G130" s="63">
        <v>0</v>
      </c>
      <c r="H130" s="63"/>
      <c r="I130" s="63">
        <f t="shared" si="6"/>
        <v>0</v>
      </c>
      <c r="J130" s="65"/>
      <c r="K130" s="63"/>
      <c r="L130" s="63">
        <f t="shared" si="7"/>
        <v>0</v>
      </c>
      <c r="M130" s="63"/>
      <c r="N130" s="63">
        <f t="shared" si="8"/>
        <v>0</v>
      </c>
      <c r="O130" s="63">
        <f t="shared" si="9"/>
        <v>0</v>
      </c>
      <c r="P130" s="63">
        <f t="shared" si="10"/>
        <v>0</v>
      </c>
      <c r="Q130" s="65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</row>
    <row r="131" spans="1:133" hidden="1" x14ac:dyDescent="0.2">
      <c r="A131" s="60">
        <v>7935</v>
      </c>
      <c r="B131" s="61">
        <v>292</v>
      </c>
      <c r="C131" s="62" t="s">
        <v>260</v>
      </c>
      <c r="D131" s="63">
        <v>0</v>
      </c>
      <c r="E131" s="63"/>
      <c r="F131" s="63">
        <f t="shared" si="11"/>
        <v>0</v>
      </c>
      <c r="G131" s="63">
        <v>0</v>
      </c>
      <c r="H131" s="63"/>
      <c r="I131" s="63">
        <f t="shared" si="6"/>
        <v>0</v>
      </c>
      <c r="J131" s="65"/>
      <c r="K131" s="63"/>
      <c r="L131" s="63">
        <f t="shared" si="7"/>
        <v>0</v>
      </c>
      <c r="M131" s="63"/>
      <c r="N131" s="63">
        <f t="shared" si="8"/>
        <v>0</v>
      </c>
      <c r="O131" s="63">
        <f t="shared" si="9"/>
        <v>0</v>
      </c>
      <c r="P131" s="63">
        <f t="shared" si="10"/>
        <v>0</v>
      </c>
      <c r="Q131" s="65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</row>
    <row r="132" spans="1:133" hidden="1" x14ac:dyDescent="0.2">
      <c r="A132" s="60">
        <v>7935</v>
      </c>
      <c r="B132" s="61">
        <v>293</v>
      </c>
      <c r="C132" s="62" t="s">
        <v>261</v>
      </c>
      <c r="D132" s="63">
        <v>0</v>
      </c>
      <c r="E132" s="63"/>
      <c r="F132" s="63">
        <f t="shared" si="11"/>
        <v>0</v>
      </c>
      <c r="G132" s="63">
        <v>0</v>
      </c>
      <c r="H132" s="63"/>
      <c r="I132" s="63">
        <f t="shared" si="6"/>
        <v>0</v>
      </c>
      <c r="J132" s="65"/>
      <c r="K132" s="63"/>
      <c r="L132" s="63">
        <f t="shared" si="7"/>
        <v>0</v>
      </c>
      <c r="M132" s="63"/>
      <c r="N132" s="63">
        <f t="shared" si="8"/>
        <v>0</v>
      </c>
      <c r="O132" s="63">
        <f t="shared" si="9"/>
        <v>0</v>
      </c>
      <c r="P132" s="63">
        <f t="shared" si="10"/>
        <v>0</v>
      </c>
      <c r="Q132" s="65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</row>
    <row r="133" spans="1:133" hidden="1" x14ac:dyDescent="0.2">
      <c r="A133" s="60">
        <v>7935</v>
      </c>
      <c r="B133" s="61">
        <v>294</v>
      </c>
      <c r="C133" s="62" t="s">
        <v>262</v>
      </c>
      <c r="D133" s="63">
        <v>0</v>
      </c>
      <c r="E133" s="63"/>
      <c r="F133" s="63">
        <f t="shared" si="11"/>
        <v>0</v>
      </c>
      <c r="G133" s="63">
        <v>0</v>
      </c>
      <c r="H133" s="63"/>
      <c r="I133" s="63">
        <f t="shared" si="6"/>
        <v>0</v>
      </c>
      <c r="J133" s="65"/>
      <c r="K133" s="63"/>
      <c r="L133" s="63">
        <f t="shared" si="7"/>
        <v>0</v>
      </c>
      <c r="M133" s="63"/>
      <c r="N133" s="63">
        <f t="shared" si="8"/>
        <v>0</v>
      </c>
      <c r="O133" s="63">
        <f t="shared" si="9"/>
        <v>0</v>
      </c>
      <c r="P133" s="63">
        <f t="shared" si="10"/>
        <v>0</v>
      </c>
      <c r="Q133" s="65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</row>
    <row r="134" spans="1:133" hidden="1" x14ac:dyDescent="0.2">
      <c r="A134" s="60">
        <v>7935</v>
      </c>
      <c r="B134" s="61">
        <v>300</v>
      </c>
      <c r="C134" s="62" t="s">
        <v>263</v>
      </c>
      <c r="D134" s="63">
        <v>0</v>
      </c>
      <c r="E134" s="63"/>
      <c r="F134" s="63">
        <f t="shared" si="11"/>
        <v>0</v>
      </c>
      <c r="G134" s="63">
        <v>0</v>
      </c>
      <c r="H134" s="63"/>
      <c r="I134" s="63">
        <f t="shared" si="6"/>
        <v>0</v>
      </c>
      <c r="J134" s="65"/>
      <c r="K134" s="63"/>
      <c r="L134" s="63">
        <f t="shared" si="7"/>
        <v>0</v>
      </c>
      <c r="M134" s="63"/>
      <c r="N134" s="63">
        <f t="shared" si="8"/>
        <v>0</v>
      </c>
      <c r="O134" s="63">
        <f t="shared" si="9"/>
        <v>0</v>
      </c>
      <c r="P134" s="63">
        <f t="shared" si="10"/>
        <v>0</v>
      </c>
      <c r="Q134" s="65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</row>
    <row r="135" spans="1:133" hidden="1" x14ac:dyDescent="0.2">
      <c r="A135" s="60">
        <v>7935</v>
      </c>
      <c r="B135" s="61">
        <v>301</v>
      </c>
      <c r="C135" s="62" t="s">
        <v>264</v>
      </c>
      <c r="D135" s="63">
        <v>0</v>
      </c>
      <c r="E135" s="63"/>
      <c r="F135" s="63">
        <f t="shared" si="11"/>
        <v>0</v>
      </c>
      <c r="G135" s="63">
        <v>0</v>
      </c>
      <c r="H135" s="63"/>
      <c r="I135" s="63">
        <f t="shared" si="6"/>
        <v>0</v>
      </c>
      <c r="J135" s="65"/>
      <c r="K135" s="63"/>
      <c r="L135" s="63">
        <f t="shared" si="7"/>
        <v>0</v>
      </c>
      <c r="M135" s="63"/>
      <c r="N135" s="63">
        <f t="shared" si="8"/>
        <v>0</v>
      </c>
      <c r="O135" s="63">
        <f t="shared" si="9"/>
        <v>0</v>
      </c>
      <c r="P135" s="63">
        <f t="shared" si="10"/>
        <v>0</v>
      </c>
      <c r="Q135" s="65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</row>
    <row r="136" spans="1:133" hidden="1" x14ac:dyDescent="0.2">
      <c r="A136" s="60">
        <v>7935</v>
      </c>
      <c r="B136" s="61">
        <v>302</v>
      </c>
      <c r="C136" s="62" t="s">
        <v>265</v>
      </c>
      <c r="D136" s="63">
        <v>0</v>
      </c>
      <c r="E136" s="63"/>
      <c r="F136" s="63">
        <f t="shared" si="11"/>
        <v>0</v>
      </c>
      <c r="G136" s="63">
        <v>0</v>
      </c>
      <c r="H136" s="63"/>
      <c r="I136" s="63">
        <f t="shared" si="6"/>
        <v>0</v>
      </c>
      <c r="J136" s="65"/>
      <c r="K136" s="63"/>
      <c r="L136" s="63">
        <f t="shared" ref="L136:L199" si="12">E136*100%</f>
        <v>0</v>
      </c>
      <c r="M136" s="63"/>
      <c r="N136" s="63">
        <f t="shared" si="8"/>
        <v>0</v>
      </c>
      <c r="O136" s="63">
        <f t="shared" ref="O136:O199" si="13">H136*100%</f>
        <v>0</v>
      </c>
      <c r="P136" s="63">
        <f t="shared" si="10"/>
        <v>0</v>
      </c>
      <c r="Q136" s="65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</row>
    <row r="137" spans="1:133" hidden="1" x14ac:dyDescent="0.2">
      <c r="A137" s="60">
        <v>7935</v>
      </c>
      <c r="B137" s="61">
        <v>303</v>
      </c>
      <c r="C137" s="62" t="s">
        <v>266</v>
      </c>
      <c r="D137" s="63">
        <v>0</v>
      </c>
      <c r="E137" s="63"/>
      <c r="F137" s="63">
        <f t="shared" si="11"/>
        <v>0</v>
      </c>
      <c r="G137" s="63">
        <v>0</v>
      </c>
      <c r="H137" s="63"/>
      <c r="I137" s="63">
        <f t="shared" ref="I137:I200" si="14">+G137+H137</f>
        <v>0</v>
      </c>
      <c r="J137" s="65"/>
      <c r="K137" s="63"/>
      <c r="L137" s="63">
        <f t="shared" si="12"/>
        <v>0</v>
      </c>
      <c r="M137" s="63"/>
      <c r="N137" s="63">
        <f t="shared" ref="N137:N200" si="15">+L137+M137</f>
        <v>0</v>
      </c>
      <c r="O137" s="63">
        <f t="shared" si="13"/>
        <v>0</v>
      </c>
      <c r="P137" s="63">
        <f t="shared" ref="P137:P200" si="16">+N137+O137</f>
        <v>0</v>
      </c>
      <c r="Q137" s="65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</row>
    <row r="138" spans="1:133" hidden="1" x14ac:dyDescent="0.2">
      <c r="A138" s="60">
        <v>7935</v>
      </c>
      <c r="B138" s="61">
        <v>304</v>
      </c>
      <c r="C138" s="62" t="s">
        <v>267</v>
      </c>
      <c r="D138" s="63">
        <v>0</v>
      </c>
      <c r="E138" s="63"/>
      <c r="F138" s="63">
        <f t="shared" ref="F138:F201" si="17">+D138+E138</f>
        <v>0</v>
      </c>
      <c r="G138" s="63">
        <v>0</v>
      </c>
      <c r="H138" s="63"/>
      <c r="I138" s="63">
        <f t="shared" si="14"/>
        <v>0</v>
      </c>
      <c r="J138" s="65"/>
      <c r="K138" s="63"/>
      <c r="L138" s="63">
        <f t="shared" si="12"/>
        <v>0</v>
      </c>
      <c r="M138" s="63"/>
      <c r="N138" s="63">
        <f t="shared" si="15"/>
        <v>0</v>
      </c>
      <c r="O138" s="63">
        <f t="shared" si="13"/>
        <v>0</v>
      </c>
      <c r="P138" s="63">
        <f t="shared" si="16"/>
        <v>0</v>
      </c>
      <c r="Q138" s="65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</row>
    <row r="139" spans="1:133" hidden="1" x14ac:dyDescent="0.2">
      <c r="A139" s="60">
        <v>7935</v>
      </c>
      <c r="B139" s="61">
        <v>305</v>
      </c>
      <c r="C139" s="62" t="s">
        <v>268</v>
      </c>
      <c r="D139" s="63">
        <v>0</v>
      </c>
      <c r="E139" s="63"/>
      <c r="F139" s="63">
        <f t="shared" si="17"/>
        <v>0</v>
      </c>
      <c r="G139" s="63">
        <v>0</v>
      </c>
      <c r="H139" s="63"/>
      <c r="I139" s="63">
        <f t="shared" si="14"/>
        <v>0</v>
      </c>
      <c r="J139" s="65"/>
      <c r="K139" s="63"/>
      <c r="L139" s="63">
        <f t="shared" si="12"/>
        <v>0</v>
      </c>
      <c r="M139" s="63"/>
      <c r="N139" s="63">
        <f t="shared" si="15"/>
        <v>0</v>
      </c>
      <c r="O139" s="63">
        <f t="shared" si="13"/>
        <v>0</v>
      </c>
      <c r="P139" s="63">
        <f t="shared" si="16"/>
        <v>0</v>
      </c>
      <c r="Q139" s="65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</row>
    <row r="140" spans="1:133" hidden="1" x14ac:dyDescent="0.2">
      <c r="A140" s="60">
        <v>7935</v>
      </c>
      <c r="B140" s="61">
        <v>307</v>
      </c>
      <c r="C140" s="62" t="s">
        <v>269</v>
      </c>
      <c r="D140" s="63">
        <v>0</v>
      </c>
      <c r="E140" s="63"/>
      <c r="F140" s="63">
        <f t="shared" si="17"/>
        <v>0</v>
      </c>
      <c r="G140" s="63">
        <v>0</v>
      </c>
      <c r="H140" s="63"/>
      <c r="I140" s="63">
        <f t="shared" si="14"/>
        <v>0</v>
      </c>
      <c r="J140" s="65"/>
      <c r="K140" s="63"/>
      <c r="L140" s="63">
        <f t="shared" si="12"/>
        <v>0</v>
      </c>
      <c r="M140" s="63"/>
      <c r="N140" s="63">
        <f t="shared" si="15"/>
        <v>0</v>
      </c>
      <c r="O140" s="63">
        <f t="shared" si="13"/>
        <v>0</v>
      </c>
      <c r="P140" s="63">
        <f t="shared" si="16"/>
        <v>0</v>
      </c>
      <c r="Q140" s="65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</row>
    <row r="141" spans="1:133" hidden="1" x14ac:dyDescent="0.2">
      <c r="A141" s="60">
        <v>7935</v>
      </c>
      <c r="B141" s="61">
        <v>308</v>
      </c>
      <c r="C141" s="62" t="s">
        <v>270</v>
      </c>
      <c r="D141" s="63">
        <v>0</v>
      </c>
      <c r="E141" s="63"/>
      <c r="F141" s="63">
        <f t="shared" si="17"/>
        <v>0</v>
      </c>
      <c r="G141" s="63">
        <v>0</v>
      </c>
      <c r="H141" s="63"/>
      <c r="I141" s="63">
        <f t="shared" si="14"/>
        <v>0</v>
      </c>
      <c r="J141" s="65"/>
      <c r="K141" s="63"/>
      <c r="L141" s="63">
        <f t="shared" si="12"/>
        <v>0</v>
      </c>
      <c r="M141" s="63"/>
      <c r="N141" s="63">
        <f t="shared" si="15"/>
        <v>0</v>
      </c>
      <c r="O141" s="63">
        <f t="shared" si="13"/>
        <v>0</v>
      </c>
      <c r="P141" s="63">
        <f t="shared" si="16"/>
        <v>0</v>
      </c>
      <c r="Q141" s="65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</row>
    <row r="142" spans="1:133" hidden="1" x14ac:dyDescent="0.2">
      <c r="A142" s="60">
        <v>7935</v>
      </c>
      <c r="B142" s="61">
        <v>400</v>
      </c>
      <c r="C142" s="62" t="s">
        <v>271</v>
      </c>
      <c r="D142" s="63">
        <v>0</v>
      </c>
      <c r="E142" s="63"/>
      <c r="F142" s="63">
        <f t="shared" si="17"/>
        <v>0</v>
      </c>
      <c r="G142" s="63">
        <v>0</v>
      </c>
      <c r="H142" s="63"/>
      <c r="I142" s="63">
        <f t="shared" si="14"/>
        <v>0</v>
      </c>
      <c r="J142" s="65"/>
      <c r="K142" s="63"/>
      <c r="L142" s="63">
        <f t="shared" si="12"/>
        <v>0</v>
      </c>
      <c r="M142" s="63"/>
      <c r="N142" s="63">
        <f t="shared" si="15"/>
        <v>0</v>
      </c>
      <c r="O142" s="63">
        <f t="shared" si="13"/>
        <v>0</v>
      </c>
      <c r="P142" s="63">
        <f t="shared" si="16"/>
        <v>0</v>
      </c>
      <c r="Q142" s="65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</row>
    <row r="143" spans="1:133" hidden="1" x14ac:dyDescent="0.2">
      <c r="A143" s="60">
        <v>7935</v>
      </c>
      <c r="B143" s="61">
        <v>402</v>
      </c>
      <c r="C143" s="62" t="s">
        <v>272</v>
      </c>
      <c r="D143" s="63">
        <v>0</v>
      </c>
      <c r="E143" s="63"/>
      <c r="F143" s="63">
        <f t="shared" si="17"/>
        <v>0</v>
      </c>
      <c r="G143" s="63">
        <v>0</v>
      </c>
      <c r="H143" s="63"/>
      <c r="I143" s="63">
        <f t="shared" si="14"/>
        <v>0</v>
      </c>
      <c r="J143" s="65"/>
      <c r="K143" s="63"/>
      <c r="L143" s="63">
        <f t="shared" si="12"/>
        <v>0</v>
      </c>
      <c r="M143" s="63"/>
      <c r="N143" s="63">
        <f t="shared" si="15"/>
        <v>0</v>
      </c>
      <c r="O143" s="63">
        <f t="shared" si="13"/>
        <v>0</v>
      </c>
      <c r="P143" s="63">
        <f t="shared" si="16"/>
        <v>0</v>
      </c>
      <c r="Q143" s="65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</row>
    <row r="144" spans="1:133" hidden="1" x14ac:dyDescent="0.2">
      <c r="A144" s="60">
        <v>7935</v>
      </c>
      <c r="B144" s="61">
        <v>403</v>
      </c>
      <c r="C144" s="62" t="s">
        <v>273</v>
      </c>
      <c r="D144" s="63">
        <v>0</v>
      </c>
      <c r="E144" s="63"/>
      <c r="F144" s="63">
        <f t="shared" si="17"/>
        <v>0</v>
      </c>
      <c r="G144" s="63">
        <v>0</v>
      </c>
      <c r="H144" s="63"/>
      <c r="I144" s="63">
        <f t="shared" si="14"/>
        <v>0</v>
      </c>
      <c r="J144" s="65"/>
      <c r="K144" s="63"/>
      <c r="L144" s="63">
        <f t="shared" si="12"/>
        <v>0</v>
      </c>
      <c r="M144" s="63"/>
      <c r="N144" s="63">
        <f t="shared" si="15"/>
        <v>0</v>
      </c>
      <c r="O144" s="63">
        <f t="shared" si="13"/>
        <v>0</v>
      </c>
      <c r="P144" s="63">
        <f t="shared" si="16"/>
        <v>0</v>
      </c>
      <c r="Q144" s="65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</row>
    <row r="145" spans="1:133" hidden="1" x14ac:dyDescent="0.2">
      <c r="A145" s="60">
        <v>7935</v>
      </c>
      <c r="B145" s="61">
        <v>404</v>
      </c>
      <c r="C145" s="62" t="s">
        <v>274</v>
      </c>
      <c r="D145" s="63">
        <v>0</v>
      </c>
      <c r="E145" s="63"/>
      <c r="F145" s="63">
        <f t="shared" si="17"/>
        <v>0</v>
      </c>
      <c r="G145" s="63">
        <v>0</v>
      </c>
      <c r="H145" s="63"/>
      <c r="I145" s="63">
        <f t="shared" si="14"/>
        <v>0</v>
      </c>
      <c r="J145" s="65"/>
      <c r="K145" s="63"/>
      <c r="L145" s="63">
        <f t="shared" si="12"/>
        <v>0</v>
      </c>
      <c r="M145" s="63"/>
      <c r="N145" s="63">
        <f t="shared" si="15"/>
        <v>0</v>
      </c>
      <c r="O145" s="63">
        <f t="shared" si="13"/>
        <v>0</v>
      </c>
      <c r="P145" s="63">
        <f t="shared" si="16"/>
        <v>0</v>
      </c>
      <c r="Q145" s="65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</row>
    <row r="146" spans="1:133" hidden="1" x14ac:dyDescent="0.2">
      <c r="A146" s="60">
        <v>7935</v>
      </c>
      <c r="B146" s="61">
        <v>405</v>
      </c>
      <c r="C146" s="62" t="s">
        <v>275</v>
      </c>
      <c r="D146" s="63">
        <v>0</v>
      </c>
      <c r="E146" s="63"/>
      <c r="F146" s="63">
        <f t="shared" si="17"/>
        <v>0</v>
      </c>
      <c r="G146" s="63">
        <v>0</v>
      </c>
      <c r="H146" s="63"/>
      <c r="I146" s="63">
        <f t="shared" si="14"/>
        <v>0</v>
      </c>
      <c r="J146" s="65"/>
      <c r="K146" s="63"/>
      <c r="L146" s="63">
        <f t="shared" si="12"/>
        <v>0</v>
      </c>
      <c r="M146" s="63"/>
      <c r="N146" s="63">
        <f t="shared" si="15"/>
        <v>0</v>
      </c>
      <c r="O146" s="63">
        <f t="shared" si="13"/>
        <v>0</v>
      </c>
      <c r="P146" s="63">
        <f t="shared" si="16"/>
        <v>0</v>
      </c>
      <c r="Q146" s="65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</row>
    <row r="147" spans="1:133" hidden="1" x14ac:dyDescent="0.2">
      <c r="A147" s="60">
        <v>7935</v>
      </c>
      <c r="B147" s="61">
        <v>406</v>
      </c>
      <c r="C147" s="62" t="s">
        <v>276</v>
      </c>
      <c r="D147" s="63">
        <v>0</v>
      </c>
      <c r="E147" s="63"/>
      <c r="F147" s="63">
        <f t="shared" si="17"/>
        <v>0</v>
      </c>
      <c r="G147" s="63">
        <v>0</v>
      </c>
      <c r="H147" s="63"/>
      <c r="I147" s="63">
        <f t="shared" si="14"/>
        <v>0</v>
      </c>
      <c r="J147" s="65"/>
      <c r="K147" s="63"/>
      <c r="L147" s="63">
        <f t="shared" si="12"/>
        <v>0</v>
      </c>
      <c r="M147" s="63"/>
      <c r="N147" s="63">
        <f t="shared" si="15"/>
        <v>0</v>
      </c>
      <c r="O147" s="63">
        <f t="shared" si="13"/>
        <v>0</v>
      </c>
      <c r="P147" s="63">
        <f t="shared" si="16"/>
        <v>0</v>
      </c>
      <c r="Q147" s="65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</row>
    <row r="148" spans="1:133" hidden="1" x14ac:dyDescent="0.2">
      <c r="A148" s="60">
        <v>7935</v>
      </c>
      <c r="B148" s="61">
        <v>407</v>
      </c>
      <c r="C148" s="62" t="s">
        <v>277</v>
      </c>
      <c r="D148" s="63">
        <v>0</v>
      </c>
      <c r="E148" s="63"/>
      <c r="F148" s="63">
        <f t="shared" si="17"/>
        <v>0</v>
      </c>
      <c r="G148" s="63">
        <v>0</v>
      </c>
      <c r="H148" s="63"/>
      <c r="I148" s="63">
        <f t="shared" si="14"/>
        <v>0</v>
      </c>
      <c r="J148" s="65"/>
      <c r="K148" s="63"/>
      <c r="L148" s="63">
        <f t="shared" si="12"/>
        <v>0</v>
      </c>
      <c r="M148" s="63"/>
      <c r="N148" s="63">
        <f t="shared" si="15"/>
        <v>0</v>
      </c>
      <c r="O148" s="63">
        <f t="shared" si="13"/>
        <v>0</v>
      </c>
      <c r="P148" s="63">
        <f t="shared" si="16"/>
        <v>0</v>
      </c>
      <c r="Q148" s="65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</row>
    <row r="149" spans="1:133" hidden="1" x14ac:dyDescent="0.2">
      <c r="A149" s="60">
        <v>7935</v>
      </c>
      <c r="B149" s="61">
        <v>409</v>
      </c>
      <c r="C149" s="62" t="s">
        <v>278</v>
      </c>
      <c r="D149" s="63">
        <v>0</v>
      </c>
      <c r="E149" s="63"/>
      <c r="F149" s="63">
        <f t="shared" si="17"/>
        <v>0</v>
      </c>
      <c r="G149" s="63">
        <v>0</v>
      </c>
      <c r="H149" s="63"/>
      <c r="I149" s="63">
        <f t="shared" si="14"/>
        <v>0</v>
      </c>
      <c r="J149" s="65"/>
      <c r="K149" s="63"/>
      <c r="L149" s="63">
        <f t="shared" si="12"/>
        <v>0</v>
      </c>
      <c r="M149" s="63"/>
      <c r="N149" s="63">
        <f t="shared" si="15"/>
        <v>0</v>
      </c>
      <c r="O149" s="63">
        <f t="shared" si="13"/>
        <v>0</v>
      </c>
      <c r="P149" s="63">
        <f t="shared" si="16"/>
        <v>0</v>
      </c>
      <c r="Q149" s="65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</row>
    <row r="150" spans="1:133" hidden="1" x14ac:dyDescent="0.2">
      <c r="A150" s="60">
        <v>7935</v>
      </c>
      <c r="B150" s="61">
        <v>411</v>
      </c>
      <c r="C150" s="62" t="s">
        <v>279</v>
      </c>
      <c r="D150" s="63">
        <v>0</v>
      </c>
      <c r="E150" s="63"/>
      <c r="F150" s="63">
        <f t="shared" si="17"/>
        <v>0</v>
      </c>
      <c r="G150" s="63">
        <v>0</v>
      </c>
      <c r="H150" s="63"/>
      <c r="I150" s="63">
        <f t="shared" si="14"/>
        <v>0</v>
      </c>
      <c r="J150" s="65"/>
      <c r="K150" s="63"/>
      <c r="L150" s="63">
        <f t="shared" si="12"/>
        <v>0</v>
      </c>
      <c r="M150" s="63"/>
      <c r="N150" s="63">
        <f t="shared" si="15"/>
        <v>0</v>
      </c>
      <c r="O150" s="63">
        <f t="shared" si="13"/>
        <v>0</v>
      </c>
      <c r="P150" s="63">
        <f t="shared" si="16"/>
        <v>0</v>
      </c>
      <c r="Q150" s="65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</row>
    <row r="151" spans="1:133" hidden="1" x14ac:dyDescent="0.2">
      <c r="A151" s="60">
        <v>7935</v>
      </c>
      <c r="B151" s="61">
        <v>414</v>
      </c>
      <c r="C151" s="62" t="s">
        <v>280</v>
      </c>
      <c r="D151" s="63">
        <v>0</v>
      </c>
      <c r="E151" s="63"/>
      <c r="F151" s="63">
        <f t="shared" si="17"/>
        <v>0</v>
      </c>
      <c r="G151" s="63">
        <v>0</v>
      </c>
      <c r="H151" s="63"/>
      <c r="I151" s="63">
        <f t="shared" si="14"/>
        <v>0</v>
      </c>
      <c r="J151" s="65"/>
      <c r="K151" s="63"/>
      <c r="L151" s="63">
        <f t="shared" si="12"/>
        <v>0</v>
      </c>
      <c r="M151" s="63"/>
      <c r="N151" s="63">
        <f t="shared" si="15"/>
        <v>0</v>
      </c>
      <c r="O151" s="63">
        <f t="shared" si="13"/>
        <v>0</v>
      </c>
      <c r="P151" s="63">
        <f t="shared" si="16"/>
        <v>0</v>
      </c>
      <c r="Q151" s="65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</row>
    <row r="152" spans="1:133" hidden="1" x14ac:dyDescent="0.2">
      <c r="A152" s="60">
        <v>7935</v>
      </c>
      <c r="B152" s="61">
        <v>416</v>
      </c>
      <c r="C152" s="62" t="s">
        <v>281</v>
      </c>
      <c r="D152" s="63">
        <v>0</v>
      </c>
      <c r="E152" s="63"/>
      <c r="F152" s="63">
        <f t="shared" si="17"/>
        <v>0</v>
      </c>
      <c r="G152" s="63">
        <v>0</v>
      </c>
      <c r="H152" s="63"/>
      <c r="I152" s="63">
        <f t="shared" si="14"/>
        <v>0</v>
      </c>
      <c r="J152" s="65"/>
      <c r="K152" s="63"/>
      <c r="L152" s="63">
        <f t="shared" si="12"/>
        <v>0</v>
      </c>
      <c r="M152" s="63"/>
      <c r="N152" s="63">
        <f t="shared" si="15"/>
        <v>0</v>
      </c>
      <c r="O152" s="63">
        <f t="shared" si="13"/>
        <v>0</v>
      </c>
      <c r="P152" s="63">
        <f t="shared" si="16"/>
        <v>0</v>
      </c>
      <c r="Q152" s="65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</row>
    <row r="153" spans="1:133" hidden="1" x14ac:dyDescent="0.2">
      <c r="A153" s="60">
        <v>7935</v>
      </c>
      <c r="B153" s="61">
        <v>501</v>
      </c>
      <c r="C153" s="62" t="s">
        <v>282</v>
      </c>
      <c r="D153" s="63">
        <v>0</v>
      </c>
      <c r="E153" s="63"/>
      <c r="F153" s="63">
        <f t="shared" si="17"/>
        <v>0</v>
      </c>
      <c r="G153" s="63">
        <v>0</v>
      </c>
      <c r="H153" s="63"/>
      <c r="I153" s="63">
        <f t="shared" si="14"/>
        <v>0</v>
      </c>
      <c r="J153" s="65"/>
      <c r="K153" s="63"/>
      <c r="L153" s="63">
        <f t="shared" si="12"/>
        <v>0</v>
      </c>
      <c r="M153" s="63"/>
      <c r="N153" s="63">
        <f t="shared" si="15"/>
        <v>0</v>
      </c>
      <c r="O153" s="63">
        <f t="shared" si="13"/>
        <v>0</v>
      </c>
      <c r="P153" s="63">
        <f t="shared" si="16"/>
        <v>0</v>
      </c>
      <c r="Q153" s="65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</row>
    <row r="154" spans="1:133" hidden="1" x14ac:dyDescent="0.2">
      <c r="A154" s="60">
        <v>7935</v>
      </c>
      <c r="B154" s="61">
        <v>502</v>
      </c>
      <c r="C154" s="62" t="s">
        <v>283</v>
      </c>
      <c r="D154" s="63">
        <f>+'[2]9500-7209-SFY22-A'!E152</f>
        <v>0</v>
      </c>
      <c r="E154" s="63"/>
      <c r="F154" s="63">
        <f t="shared" si="17"/>
        <v>0</v>
      </c>
      <c r="G154" s="63">
        <f>+'[2]9500-7209-SFY23-A'!E152</f>
        <v>0</v>
      </c>
      <c r="H154" s="63"/>
      <c r="I154" s="63">
        <f t="shared" si="14"/>
        <v>0</v>
      </c>
      <c r="J154" s="65"/>
      <c r="K154" s="63"/>
      <c r="L154" s="63">
        <f t="shared" si="12"/>
        <v>0</v>
      </c>
      <c r="M154" s="63"/>
      <c r="N154" s="63">
        <f t="shared" si="15"/>
        <v>0</v>
      </c>
      <c r="O154" s="63">
        <f t="shared" si="13"/>
        <v>0</v>
      </c>
      <c r="P154" s="63">
        <f t="shared" si="16"/>
        <v>0</v>
      </c>
      <c r="Q154" s="65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</row>
    <row r="155" spans="1:133" hidden="1" x14ac:dyDescent="0.2">
      <c r="A155" s="60">
        <v>7935</v>
      </c>
      <c r="B155" s="61">
        <v>503</v>
      </c>
      <c r="C155" s="62" t="s">
        <v>284</v>
      </c>
      <c r="D155" s="63">
        <f>+'[2]9500-7209-SFY22-A'!E153</f>
        <v>0</v>
      </c>
      <c r="E155" s="63"/>
      <c r="F155" s="63">
        <f t="shared" si="17"/>
        <v>0</v>
      </c>
      <c r="G155" s="63">
        <f>+'[2]9500-7209-SFY23-A'!E153</f>
        <v>0</v>
      </c>
      <c r="H155" s="63"/>
      <c r="I155" s="63">
        <f t="shared" si="14"/>
        <v>0</v>
      </c>
      <c r="J155" s="65"/>
      <c r="K155" s="63"/>
      <c r="L155" s="63">
        <f t="shared" si="12"/>
        <v>0</v>
      </c>
      <c r="M155" s="63"/>
      <c r="N155" s="63">
        <f t="shared" si="15"/>
        <v>0</v>
      </c>
      <c r="O155" s="63">
        <f t="shared" si="13"/>
        <v>0</v>
      </c>
      <c r="P155" s="63">
        <f t="shared" si="16"/>
        <v>0</v>
      </c>
      <c r="Q155" s="65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</row>
    <row r="156" spans="1:133" hidden="1" x14ac:dyDescent="0.2">
      <c r="A156" s="60">
        <v>7935</v>
      </c>
      <c r="B156" s="61">
        <v>504</v>
      </c>
      <c r="C156" s="62" t="s">
        <v>285</v>
      </c>
      <c r="D156" s="63">
        <f>+'[2]9500-7209-SFY22-A'!E154</f>
        <v>0</v>
      </c>
      <c r="E156" s="63"/>
      <c r="F156" s="63">
        <f t="shared" si="17"/>
        <v>0</v>
      </c>
      <c r="G156" s="63">
        <f>+'[2]9500-7209-SFY23-A'!E154</f>
        <v>0</v>
      </c>
      <c r="H156" s="63"/>
      <c r="I156" s="63">
        <f t="shared" si="14"/>
        <v>0</v>
      </c>
      <c r="J156" s="65"/>
      <c r="K156" s="63"/>
      <c r="L156" s="63">
        <f t="shared" si="12"/>
        <v>0</v>
      </c>
      <c r="M156" s="63"/>
      <c r="N156" s="63">
        <f t="shared" si="15"/>
        <v>0</v>
      </c>
      <c r="O156" s="63">
        <f t="shared" si="13"/>
        <v>0</v>
      </c>
      <c r="P156" s="63">
        <f t="shared" si="16"/>
        <v>0</v>
      </c>
      <c r="Q156" s="65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</row>
    <row r="157" spans="1:133" hidden="1" x14ac:dyDescent="0.2">
      <c r="A157" s="60">
        <v>7935</v>
      </c>
      <c r="B157" s="61">
        <v>505</v>
      </c>
      <c r="C157" s="62" t="s">
        <v>286</v>
      </c>
      <c r="D157" s="63">
        <f>+'[2]9500-7209-SFY22-A'!E155</f>
        <v>0</v>
      </c>
      <c r="E157" s="63"/>
      <c r="F157" s="63">
        <f t="shared" si="17"/>
        <v>0</v>
      </c>
      <c r="G157" s="63">
        <f>+'[2]9500-7209-SFY23-A'!E155</f>
        <v>0</v>
      </c>
      <c r="H157" s="63"/>
      <c r="I157" s="63">
        <f t="shared" si="14"/>
        <v>0</v>
      </c>
      <c r="J157" s="65"/>
      <c r="K157" s="63"/>
      <c r="L157" s="63">
        <f t="shared" si="12"/>
        <v>0</v>
      </c>
      <c r="M157" s="63"/>
      <c r="N157" s="63">
        <f t="shared" si="15"/>
        <v>0</v>
      </c>
      <c r="O157" s="63">
        <f t="shared" si="13"/>
        <v>0</v>
      </c>
      <c r="P157" s="63">
        <f t="shared" si="16"/>
        <v>0</v>
      </c>
      <c r="Q157" s="65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</row>
    <row r="158" spans="1:133" hidden="1" x14ac:dyDescent="0.2">
      <c r="A158" s="60">
        <v>7935</v>
      </c>
      <c r="B158" s="61">
        <v>506</v>
      </c>
      <c r="C158" s="62" t="s">
        <v>287</v>
      </c>
      <c r="D158" s="63">
        <f>+'[2]9500-7209-SFY22-A'!E156</f>
        <v>0</v>
      </c>
      <c r="E158" s="63"/>
      <c r="F158" s="63">
        <f t="shared" si="17"/>
        <v>0</v>
      </c>
      <c r="G158" s="63">
        <f>+'[2]9500-7209-SFY23-A'!E156</f>
        <v>0</v>
      </c>
      <c r="H158" s="63"/>
      <c r="I158" s="63">
        <f t="shared" si="14"/>
        <v>0</v>
      </c>
      <c r="J158" s="65"/>
      <c r="K158" s="63"/>
      <c r="L158" s="63">
        <f t="shared" si="12"/>
        <v>0</v>
      </c>
      <c r="M158" s="63"/>
      <c r="N158" s="63">
        <f t="shared" si="15"/>
        <v>0</v>
      </c>
      <c r="O158" s="63">
        <f t="shared" si="13"/>
        <v>0</v>
      </c>
      <c r="P158" s="63">
        <f t="shared" si="16"/>
        <v>0</v>
      </c>
      <c r="Q158" s="65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</row>
    <row r="159" spans="1:133" hidden="1" x14ac:dyDescent="0.2">
      <c r="A159" s="60">
        <v>7935</v>
      </c>
      <c r="B159" s="61">
        <v>509</v>
      </c>
      <c r="C159" s="62" t="s">
        <v>288</v>
      </c>
      <c r="D159" s="63">
        <f>+'[2]9500-7209-SFY22-A'!E157</f>
        <v>0</v>
      </c>
      <c r="E159" s="63"/>
      <c r="F159" s="63">
        <f t="shared" si="17"/>
        <v>0</v>
      </c>
      <c r="G159" s="63">
        <f>+'[2]9500-7209-SFY23-A'!E157</f>
        <v>0</v>
      </c>
      <c r="H159" s="63"/>
      <c r="I159" s="63">
        <f t="shared" si="14"/>
        <v>0</v>
      </c>
      <c r="J159" s="65"/>
      <c r="K159" s="63"/>
      <c r="L159" s="63">
        <f t="shared" si="12"/>
        <v>0</v>
      </c>
      <c r="M159" s="63"/>
      <c r="N159" s="63">
        <f t="shared" si="15"/>
        <v>0</v>
      </c>
      <c r="O159" s="63">
        <f t="shared" si="13"/>
        <v>0</v>
      </c>
      <c r="P159" s="63">
        <f t="shared" si="16"/>
        <v>0</v>
      </c>
      <c r="Q159" s="65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</row>
    <row r="160" spans="1:133" hidden="1" x14ac:dyDescent="0.2">
      <c r="A160" s="60">
        <v>7935</v>
      </c>
      <c r="B160" s="61">
        <v>510</v>
      </c>
      <c r="C160" s="62" t="s">
        <v>289</v>
      </c>
      <c r="D160" s="63">
        <f>+'[2]9500-7209-SFY22-A'!E158</f>
        <v>0</v>
      </c>
      <c r="E160" s="63"/>
      <c r="F160" s="63">
        <f t="shared" si="17"/>
        <v>0</v>
      </c>
      <c r="G160" s="63">
        <f>+'[2]9500-7209-SFY23-A'!E158</f>
        <v>0</v>
      </c>
      <c r="H160" s="63"/>
      <c r="I160" s="63">
        <f t="shared" si="14"/>
        <v>0</v>
      </c>
      <c r="J160" s="65"/>
      <c r="K160" s="63"/>
      <c r="L160" s="63">
        <f t="shared" si="12"/>
        <v>0</v>
      </c>
      <c r="M160" s="63"/>
      <c r="N160" s="63">
        <f t="shared" si="15"/>
        <v>0</v>
      </c>
      <c r="O160" s="63">
        <f t="shared" si="13"/>
        <v>0</v>
      </c>
      <c r="P160" s="63">
        <f t="shared" si="16"/>
        <v>0</v>
      </c>
      <c r="Q160" s="65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</row>
    <row r="161" spans="1:133" hidden="1" x14ac:dyDescent="0.2">
      <c r="A161" s="60">
        <v>7935</v>
      </c>
      <c r="B161" s="61">
        <v>511</v>
      </c>
      <c r="C161" s="62" t="s">
        <v>290</v>
      </c>
      <c r="D161" s="63">
        <f>+'[2]9500-7209-SFY22-A'!E159</f>
        <v>0</v>
      </c>
      <c r="E161" s="63"/>
      <c r="F161" s="63">
        <f t="shared" si="17"/>
        <v>0</v>
      </c>
      <c r="G161" s="63">
        <f>+'[2]9500-7209-SFY23-A'!E159</f>
        <v>0</v>
      </c>
      <c r="H161" s="63"/>
      <c r="I161" s="63">
        <f t="shared" si="14"/>
        <v>0</v>
      </c>
      <c r="J161" s="65"/>
      <c r="K161" s="63"/>
      <c r="L161" s="63">
        <f t="shared" si="12"/>
        <v>0</v>
      </c>
      <c r="M161" s="63"/>
      <c r="N161" s="63">
        <f t="shared" si="15"/>
        <v>0</v>
      </c>
      <c r="O161" s="63">
        <f t="shared" si="13"/>
        <v>0</v>
      </c>
      <c r="P161" s="63">
        <f t="shared" si="16"/>
        <v>0</v>
      </c>
      <c r="Q161" s="65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</row>
    <row r="162" spans="1:133" hidden="1" x14ac:dyDescent="0.2">
      <c r="A162" s="60">
        <v>7935</v>
      </c>
      <c r="B162" s="61">
        <v>512</v>
      </c>
      <c r="C162" s="62" t="s">
        <v>291</v>
      </c>
      <c r="D162" s="63">
        <f>+'[2]9500-7209-SFY22-A'!E160</f>
        <v>0</v>
      </c>
      <c r="E162" s="63"/>
      <c r="F162" s="63">
        <f t="shared" si="17"/>
        <v>0</v>
      </c>
      <c r="G162" s="63">
        <f>+'[2]9500-7209-SFY23-A'!E160</f>
        <v>0</v>
      </c>
      <c r="H162" s="63"/>
      <c r="I162" s="63">
        <f t="shared" si="14"/>
        <v>0</v>
      </c>
      <c r="J162" s="65"/>
      <c r="K162" s="63"/>
      <c r="L162" s="63">
        <f t="shared" si="12"/>
        <v>0</v>
      </c>
      <c r="M162" s="63"/>
      <c r="N162" s="63">
        <f t="shared" si="15"/>
        <v>0</v>
      </c>
      <c r="O162" s="63">
        <f t="shared" si="13"/>
        <v>0</v>
      </c>
      <c r="P162" s="63">
        <f t="shared" si="16"/>
        <v>0</v>
      </c>
      <c r="Q162" s="65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</row>
    <row r="163" spans="1:133" hidden="1" x14ac:dyDescent="0.2">
      <c r="A163" s="60">
        <v>7935</v>
      </c>
      <c r="B163" s="61">
        <v>513</v>
      </c>
      <c r="C163" s="62" t="s">
        <v>292</v>
      </c>
      <c r="D163" s="63">
        <f>+'[2]9500-7209-SFY22-A'!E161</f>
        <v>0</v>
      </c>
      <c r="E163" s="63"/>
      <c r="F163" s="63">
        <f t="shared" si="17"/>
        <v>0</v>
      </c>
      <c r="G163" s="63">
        <f>+'[2]9500-7209-SFY23-A'!E161</f>
        <v>0</v>
      </c>
      <c r="H163" s="63"/>
      <c r="I163" s="63">
        <f t="shared" si="14"/>
        <v>0</v>
      </c>
      <c r="J163" s="65"/>
      <c r="K163" s="63"/>
      <c r="L163" s="63">
        <f t="shared" si="12"/>
        <v>0</v>
      </c>
      <c r="M163" s="63"/>
      <c r="N163" s="63">
        <f t="shared" si="15"/>
        <v>0</v>
      </c>
      <c r="O163" s="63">
        <f t="shared" si="13"/>
        <v>0</v>
      </c>
      <c r="P163" s="63">
        <f t="shared" si="16"/>
        <v>0</v>
      </c>
      <c r="Q163" s="65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</row>
    <row r="164" spans="1:133" hidden="1" x14ac:dyDescent="0.2">
      <c r="A164" s="60">
        <v>7935</v>
      </c>
      <c r="B164" s="61">
        <v>514</v>
      </c>
      <c r="C164" s="62" t="s">
        <v>293</v>
      </c>
      <c r="D164" s="63">
        <f>+'[2]9500-7209-SFY22-A'!E162</f>
        <v>0</v>
      </c>
      <c r="E164" s="63"/>
      <c r="F164" s="63">
        <f t="shared" si="17"/>
        <v>0</v>
      </c>
      <c r="G164" s="63">
        <f>+'[2]9500-7209-SFY23-A'!E162</f>
        <v>0</v>
      </c>
      <c r="H164" s="63"/>
      <c r="I164" s="63">
        <f t="shared" si="14"/>
        <v>0</v>
      </c>
      <c r="J164" s="65"/>
      <c r="K164" s="63"/>
      <c r="L164" s="63">
        <f t="shared" si="12"/>
        <v>0</v>
      </c>
      <c r="M164" s="63"/>
      <c r="N164" s="63">
        <f t="shared" si="15"/>
        <v>0</v>
      </c>
      <c r="O164" s="63">
        <f t="shared" si="13"/>
        <v>0</v>
      </c>
      <c r="P164" s="63">
        <f t="shared" si="16"/>
        <v>0</v>
      </c>
      <c r="Q164" s="65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</row>
    <row r="165" spans="1:133" hidden="1" x14ac:dyDescent="0.2">
      <c r="A165" s="60">
        <v>7935</v>
      </c>
      <c r="B165" s="61">
        <v>515</v>
      </c>
      <c r="C165" s="62" t="s">
        <v>294</v>
      </c>
      <c r="D165" s="63">
        <f>+'[2]9500-7209-SFY22-A'!E163</f>
        <v>0</v>
      </c>
      <c r="E165" s="63"/>
      <c r="F165" s="63">
        <f t="shared" si="17"/>
        <v>0</v>
      </c>
      <c r="G165" s="63">
        <f>+'[2]9500-7209-SFY23-A'!E163</f>
        <v>0</v>
      </c>
      <c r="H165" s="63"/>
      <c r="I165" s="63">
        <f t="shared" si="14"/>
        <v>0</v>
      </c>
      <c r="J165" s="65"/>
      <c r="K165" s="63"/>
      <c r="L165" s="63">
        <f t="shared" si="12"/>
        <v>0</v>
      </c>
      <c r="M165" s="63"/>
      <c r="N165" s="63">
        <f t="shared" si="15"/>
        <v>0</v>
      </c>
      <c r="O165" s="63">
        <f t="shared" si="13"/>
        <v>0</v>
      </c>
      <c r="P165" s="63">
        <f t="shared" si="16"/>
        <v>0</v>
      </c>
      <c r="Q165" s="65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</row>
    <row r="166" spans="1:133" hidden="1" x14ac:dyDescent="0.2">
      <c r="A166" s="60">
        <v>7935</v>
      </c>
      <c r="B166" s="61">
        <v>516</v>
      </c>
      <c r="C166" s="62" t="s">
        <v>295</v>
      </c>
      <c r="D166" s="63">
        <f>+'[2]9500-7209-SFY22-A'!E164</f>
        <v>0</v>
      </c>
      <c r="E166" s="63"/>
      <c r="F166" s="63">
        <f t="shared" si="17"/>
        <v>0</v>
      </c>
      <c r="G166" s="63">
        <f>+'[2]9500-7209-SFY23-A'!E164</f>
        <v>0</v>
      </c>
      <c r="H166" s="63"/>
      <c r="I166" s="63">
        <f t="shared" si="14"/>
        <v>0</v>
      </c>
      <c r="J166" s="65"/>
      <c r="K166" s="63"/>
      <c r="L166" s="63">
        <f t="shared" si="12"/>
        <v>0</v>
      </c>
      <c r="M166" s="63"/>
      <c r="N166" s="63">
        <f t="shared" si="15"/>
        <v>0</v>
      </c>
      <c r="O166" s="63">
        <f t="shared" si="13"/>
        <v>0</v>
      </c>
      <c r="P166" s="63">
        <f t="shared" si="16"/>
        <v>0</v>
      </c>
      <c r="Q166" s="65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</row>
    <row r="167" spans="1:133" hidden="1" x14ac:dyDescent="0.2">
      <c r="A167" s="60">
        <v>7935</v>
      </c>
      <c r="B167" s="61">
        <v>517</v>
      </c>
      <c r="C167" s="62" t="s">
        <v>296</v>
      </c>
      <c r="D167" s="63">
        <f>+'[2]9500-7209-SFY22-A'!E165</f>
        <v>0</v>
      </c>
      <c r="E167" s="63"/>
      <c r="F167" s="63">
        <f t="shared" si="17"/>
        <v>0</v>
      </c>
      <c r="G167" s="63">
        <f>+'[2]9500-7209-SFY23-A'!E165</f>
        <v>0</v>
      </c>
      <c r="H167" s="63"/>
      <c r="I167" s="63">
        <f t="shared" si="14"/>
        <v>0</v>
      </c>
      <c r="J167" s="65"/>
      <c r="K167" s="63"/>
      <c r="L167" s="63">
        <f t="shared" si="12"/>
        <v>0</v>
      </c>
      <c r="M167" s="63"/>
      <c r="N167" s="63">
        <f t="shared" si="15"/>
        <v>0</v>
      </c>
      <c r="O167" s="63">
        <f t="shared" si="13"/>
        <v>0</v>
      </c>
      <c r="P167" s="63">
        <f t="shared" si="16"/>
        <v>0</v>
      </c>
      <c r="Q167" s="65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</row>
    <row r="168" spans="1:133" hidden="1" x14ac:dyDescent="0.2">
      <c r="A168" s="60">
        <v>7935</v>
      </c>
      <c r="B168" s="61">
        <v>518</v>
      </c>
      <c r="C168" s="62" t="s">
        <v>297</v>
      </c>
      <c r="D168" s="63">
        <f>+'[2]9500-7209-SFY22-A'!E166</f>
        <v>0</v>
      </c>
      <c r="E168" s="63"/>
      <c r="F168" s="63">
        <f t="shared" si="17"/>
        <v>0</v>
      </c>
      <c r="G168" s="63">
        <f>+'[2]9500-7209-SFY23-A'!E166</f>
        <v>0</v>
      </c>
      <c r="H168" s="63"/>
      <c r="I168" s="63">
        <f t="shared" si="14"/>
        <v>0</v>
      </c>
      <c r="J168" s="65"/>
      <c r="K168" s="63"/>
      <c r="L168" s="63">
        <f t="shared" si="12"/>
        <v>0</v>
      </c>
      <c r="M168" s="63"/>
      <c r="N168" s="63">
        <f t="shared" si="15"/>
        <v>0</v>
      </c>
      <c r="O168" s="63">
        <f t="shared" si="13"/>
        <v>0</v>
      </c>
      <c r="P168" s="63">
        <f t="shared" si="16"/>
        <v>0</v>
      </c>
      <c r="Q168" s="65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</row>
    <row r="169" spans="1:133" hidden="1" x14ac:dyDescent="0.2">
      <c r="A169" s="60">
        <v>7935</v>
      </c>
      <c r="B169" s="61">
        <v>519</v>
      </c>
      <c r="C169" s="62" t="s">
        <v>298</v>
      </c>
      <c r="D169" s="63">
        <f>+'[2]9500-7209-SFY22-A'!E167</f>
        <v>0</v>
      </c>
      <c r="E169" s="63"/>
      <c r="F169" s="63">
        <f t="shared" si="17"/>
        <v>0</v>
      </c>
      <c r="G169" s="63">
        <f>+'[2]9500-7209-SFY23-A'!E167</f>
        <v>0</v>
      </c>
      <c r="H169" s="63"/>
      <c r="I169" s="63">
        <f t="shared" si="14"/>
        <v>0</v>
      </c>
      <c r="J169" s="65"/>
      <c r="K169" s="63"/>
      <c r="L169" s="63">
        <f t="shared" si="12"/>
        <v>0</v>
      </c>
      <c r="M169" s="63"/>
      <c r="N169" s="63">
        <f t="shared" si="15"/>
        <v>0</v>
      </c>
      <c r="O169" s="63">
        <f t="shared" si="13"/>
        <v>0</v>
      </c>
      <c r="P169" s="63">
        <f t="shared" si="16"/>
        <v>0</v>
      </c>
      <c r="Q169" s="65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</row>
    <row r="170" spans="1:133" hidden="1" x14ac:dyDescent="0.2">
      <c r="A170" s="60">
        <v>7935</v>
      </c>
      <c r="B170" s="61">
        <v>520</v>
      </c>
      <c r="C170" s="62" t="s">
        <v>299</v>
      </c>
      <c r="D170" s="63">
        <f>+'[2]9500-7209-SFY22-A'!E168</f>
        <v>0</v>
      </c>
      <c r="E170" s="63"/>
      <c r="F170" s="63">
        <f t="shared" si="17"/>
        <v>0</v>
      </c>
      <c r="G170" s="63">
        <f>+'[2]9500-7209-SFY23-A'!E168</f>
        <v>0</v>
      </c>
      <c r="H170" s="63"/>
      <c r="I170" s="63">
        <f t="shared" si="14"/>
        <v>0</v>
      </c>
      <c r="J170" s="65"/>
      <c r="K170" s="63"/>
      <c r="L170" s="63">
        <f t="shared" si="12"/>
        <v>0</v>
      </c>
      <c r="M170" s="63"/>
      <c r="N170" s="63">
        <f t="shared" si="15"/>
        <v>0</v>
      </c>
      <c r="O170" s="63">
        <f t="shared" si="13"/>
        <v>0</v>
      </c>
      <c r="P170" s="63">
        <f t="shared" si="16"/>
        <v>0</v>
      </c>
      <c r="Q170" s="65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</row>
    <row r="171" spans="1:133" hidden="1" x14ac:dyDescent="0.2">
      <c r="A171" s="60">
        <v>7935</v>
      </c>
      <c r="B171" s="61">
        <v>521</v>
      </c>
      <c r="C171" s="62" t="s">
        <v>300</v>
      </c>
      <c r="D171" s="63">
        <f>+'[2]9500-7209-SFY22-A'!E169</f>
        <v>0</v>
      </c>
      <c r="E171" s="63"/>
      <c r="F171" s="63">
        <f t="shared" si="17"/>
        <v>0</v>
      </c>
      <c r="G171" s="63">
        <f>+'[2]9500-7209-SFY23-A'!E169</f>
        <v>0</v>
      </c>
      <c r="H171" s="63"/>
      <c r="I171" s="63">
        <f t="shared" si="14"/>
        <v>0</v>
      </c>
      <c r="J171" s="65"/>
      <c r="K171" s="63"/>
      <c r="L171" s="63">
        <f t="shared" si="12"/>
        <v>0</v>
      </c>
      <c r="M171" s="63"/>
      <c r="N171" s="63">
        <f t="shared" si="15"/>
        <v>0</v>
      </c>
      <c r="O171" s="63">
        <f t="shared" si="13"/>
        <v>0</v>
      </c>
      <c r="P171" s="63">
        <f t="shared" si="16"/>
        <v>0</v>
      </c>
      <c r="Q171" s="65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</row>
    <row r="172" spans="1:133" hidden="1" x14ac:dyDescent="0.2">
      <c r="A172" s="60">
        <v>7935</v>
      </c>
      <c r="B172" s="61">
        <v>522</v>
      </c>
      <c r="C172" s="62" t="s">
        <v>301</v>
      </c>
      <c r="D172" s="63">
        <f>+'[2]9500-7209-SFY22-A'!E170</f>
        <v>0</v>
      </c>
      <c r="E172" s="63"/>
      <c r="F172" s="63">
        <f t="shared" si="17"/>
        <v>0</v>
      </c>
      <c r="G172" s="63">
        <f>+'[2]9500-7209-SFY23-A'!E170</f>
        <v>0</v>
      </c>
      <c r="H172" s="63"/>
      <c r="I172" s="63">
        <f t="shared" si="14"/>
        <v>0</v>
      </c>
      <c r="J172" s="65"/>
      <c r="K172" s="63"/>
      <c r="L172" s="63">
        <f t="shared" si="12"/>
        <v>0</v>
      </c>
      <c r="M172" s="63"/>
      <c r="N172" s="63">
        <f t="shared" si="15"/>
        <v>0</v>
      </c>
      <c r="O172" s="63">
        <f t="shared" si="13"/>
        <v>0</v>
      </c>
      <c r="P172" s="63">
        <f t="shared" si="16"/>
        <v>0</v>
      </c>
      <c r="Q172" s="65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</row>
    <row r="173" spans="1:133" hidden="1" x14ac:dyDescent="0.2">
      <c r="A173" s="60">
        <v>7935</v>
      </c>
      <c r="B173" s="61">
        <v>523</v>
      </c>
      <c r="C173" s="62" t="s">
        <v>302</v>
      </c>
      <c r="D173" s="63">
        <f>+'[2]9500-7209-SFY22-A'!E171</f>
        <v>0</v>
      </c>
      <c r="E173" s="63"/>
      <c r="F173" s="63">
        <f t="shared" si="17"/>
        <v>0</v>
      </c>
      <c r="G173" s="63">
        <f>+'[2]9500-7209-SFY23-A'!E171</f>
        <v>0</v>
      </c>
      <c r="H173" s="63"/>
      <c r="I173" s="63">
        <f t="shared" si="14"/>
        <v>0</v>
      </c>
      <c r="J173" s="65"/>
      <c r="K173" s="63"/>
      <c r="L173" s="63">
        <f t="shared" si="12"/>
        <v>0</v>
      </c>
      <c r="M173" s="63"/>
      <c r="N173" s="63">
        <f t="shared" si="15"/>
        <v>0</v>
      </c>
      <c r="O173" s="63">
        <f t="shared" si="13"/>
        <v>0</v>
      </c>
      <c r="P173" s="63">
        <f t="shared" si="16"/>
        <v>0</v>
      </c>
      <c r="Q173" s="65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</row>
    <row r="174" spans="1:133" hidden="1" x14ac:dyDescent="0.2">
      <c r="A174" s="60">
        <v>7935</v>
      </c>
      <c r="B174" s="61">
        <v>529</v>
      </c>
      <c r="C174" s="62" t="s">
        <v>303</v>
      </c>
      <c r="D174" s="63">
        <f>+'[2]9500-7209-SFY22-A'!E172</f>
        <v>0</v>
      </c>
      <c r="E174" s="63"/>
      <c r="F174" s="63">
        <f t="shared" si="17"/>
        <v>0</v>
      </c>
      <c r="G174" s="63">
        <f>+'[2]9500-7209-SFY23-A'!E172</f>
        <v>0</v>
      </c>
      <c r="H174" s="63"/>
      <c r="I174" s="63">
        <f t="shared" si="14"/>
        <v>0</v>
      </c>
      <c r="J174" s="65"/>
      <c r="K174" s="63"/>
      <c r="L174" s="63">
        <f t="shared" si="12"/>
        <v>0</v>
      </c>
      <c r="M174" s="63"/>
      <c r="N174" s="63">
        <f t="shared" si="15"/>
        <v>0</v>
      </c>
      <c r="O174" s="63">
        <f t="shared" si="13"/>
        <v>0</v>
      </c>
      <c r="P174" s="63">
        <f t="shared" si="16"/>
        <v>0</v>
      </c>
      <c r="Q174" s="65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</row>
    <row r="175" spans="1:133" hidden="1" x14ac:dyDescent="0.2">
      <c r="A175" s="60">
        <v>7935</v>
      </c>
      <c r="B175" s="61">
        <v>530</v>
      </c>
      <c r="C175" s="62" t="s">
        <v>304</v>
      </c>
      <c r="D175" s="63">
        <f>+'[2]9500-7209-SFY22-A'!E173</f>
        <v>0</v>
      </c>
      <c r="E175" s="63"/>
      <c r="F175" s="63">
        <f t="shared" si="17"/>
        <v>0</v>
      </c>
      <c r="G175" s="63">
        <f>+'[2]9500-7209-SFY23-A'!E173</f>
        <v>0</v>
      </c>
      <c r="H175" s="63"/>
      <c r="I175" s="63">
        <f t="shared" si="14"/>
        <v>0</v>
      </c>
      <c r="J175" s="65"/>
      <c r="K175" s="63"/>
      <c r="L175" s="63">
        <f t="shared" si="12"/>
        <v>0</v>
      </c>
      <c r="M175" s="63"/>
      <c r="N175" s="63">
        <f t="shared" si="15"/>
        <v>0</v>
      </c>
      <c r="O175" s="63">
        <f t="shared" si="13"/>
        <v>0</v>
      </c>
      <c r="P175" s="63">
        <f t="shared" si="16"/>
        <v>0</v>
      </c>
      <c r="Q175" s="65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</row>
    <row r="176" spans="1:133" hidden="1" x14ac:dyDescent="0.2">
      <c r="A176" s="60">
        <v>7935</v>
      </c>
      <c r="B176" s="61">
        <v>531</v>
      </c>
      <c r="C176" s="62" t="s">
        <v>305</v>
      </c>
      <c r="D176" s="63">
        <f>+'[2]9500-7209-SFY22-A'!E174</f>
        <v>0</v>
      </c>
      <c r="E176" s="63"/>
      <c r="F176" s="63">
        <f t="shared" si="17"/>
        <v>0</v>
      </c>
      <c r="G176" s="63">
        <f>+'[2]9500-7209-SFY23-A'!E174</f>
        <v>0</v>
      </c>
      <c r="H176" s="63"/>
      <c r="I176" s="63">
        <f t="shared" si="14"/>
        <v>0</v>
      </c>
      <c r="J176" s="65"/>
      <c r="K176" s="63"/>
      <c r="L176" s="63">
        <f t="shared" si="12"/>
        <v>0</v>
      </c>
      <c r="M176" s="63"/>
      <c r="N176" s="63">
        <f t="shared" si="15"/>
        <v>0</v>
      </c>
      <c r="O176" s="63">
        <f t="shared" si="13"/>
        <v>0</v>
      </c>
      <c r="P176" s="63">
        <f t="shared" si="16"/>
        <v>0</v>
      </c>
      <c r="Q176" s="65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</row>
    <row r="177" spans="1:133" hidden="1" x14ac:dyDescent="0.2">
      <c r="A177" s="60">
        <v>7935</v>
      </c>
      <c r="B177" s="61">
        <v>533</v>
      </c>
      <c r="C177" s="62" t="s">
        <v>306</v>
      </c>
      <c r="D177" s="63">
        <f>+'[2]9500-7209-SFY22-A'!E175</f>
        <v>0</v>
      </c>
      <c r="E177" s="63"/>
      <c r="F177" s="63">
        <f t="shared" si="17"/>
        <v>0</v>
      </c>
      <c r="G177" s="63">
        <f>+'[2]9500-7209-SFY23-A'!E175</f>
        <v>0</v>
      </c>
      <c r="H177" s="63"/>
      <c r="I177" s="63">
        <f t="shared" si="14"/>
        <v>0</v>
      </c>
      <c r="J177" s="65"/>
      <c r="K177" s="63"/>
      <c r="L177" s="63">
        <f t="shared" si="12"/>
        <v>0</v>
      </c>
      <c r="M177" s="63"/>
      <c r="N177" s="63">
        <f t="shared" si="15"/>
        <v>0</v>
      </c>
      <c r="O177" s="63">
        <f t="shared" si="13"/>
        <v>0</v>
      </c>
      <c r="P177" s="63">
        <f t="shared" si="16"/>
        <v>0</v>
      </c>
      <c r="Q177" s="65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</row>
    <row r="178" spans="1:133" hidden="1" x14ac:dyDescent="0.2">
      <c r="A178" s="60">
        <v>7935</v>
      </c>
      <c r="B178" s="61">
        <v>534</v>
      </c>
      <c r="C178" s="62" t="s">
        <v>307</v>
      </c>
      <c r="D178" s="63">
        <f>+'[2]9500-7209-SFY22-A'!E176</f>
        <v>0</v>
      </c>
      <c r="E178" s="63"/>
      <c r="F178" s="63">
        <f t="shared" si="17"/>
        <v>0</v>
      </c>
      <c r="G178" s="63">
        <f>+'[2]9500-7209-SFY23-A'!E176</f>
        <v>0</v>
      </c>
      <c r="H178" s="63"/>
      <c r="I178" s="63">
        <f t="shared" si="14"/>
        <v>0</v>
      </c>
      <c r="J178" s="65"/>
      <c r="K178" s="63"/>
      <c r="L178" s="63">
        <f t="shared" si="12"/>
        <v>0</v>
      </c>
      <c r="M178" s="63"/>
      <c r="N178" s="63">
        <f t="shared" si="15"/>
        <v>0</v>
      </c>
      <c r="O178" s="63">
        <f t="shared" si="13"/>
        <v>0</v>
      </c>
      <c r="P178" s="63">
        <f t="shared" si="16"/>
        <v>0</v>
      </c>
      <c r="Q178" s="65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</row>
    <row r="179" spans="1:133" hidden="1" x14ac:dyDescent="0.2">
      <c r="A179" s="60">
        <v>7935</v>
      </c>
      <c r="B179" s="61">
        <v>535</v>
      </c>
      <c r="C179" s="62" t="s">
        <v>308</v>
      </c>
      <c r="D179" s="63">
        <f>+'[2]9500-7209-SFY22-A'!E177</f>
        <v>0</v>
      </c>
      <c r="E179" s="63"/>
      <c r="F179" s="63">
        <f t="shared" si="17"/>
        <v>0</v>
      </c>
      <c r="G179" s="63">
        <f>+'[2]9500-7209-SFY23-A'!E177</f>
        <v>0</v>
      </c>
      <c r="H179" s="63"/>
      <c r="I179" s="63">
        <f t="shared" si="14"/>
        <v>0</v>
      </c>
      <c r="J179" s="65"/>
      <c r="K179" s="63"/>
      <c r="L179" s="63">
        <f t="shared" si="12"/>
        <v>0</v>
      </c>
      <c r="M179" s="63"/>
      <c r="N179" s="63">
        <f t="shared" si="15"/>
        <v>0</v>
      </c>
      <c r="O179" s="63">
        <f t="shared" si="13"/>
        <v>0</v>
      </c>
      <c r="P179" s="63">
        <f t="shared" si="16"/>
        <v>0</v>
      </c>
      <c r="Q179" s="65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</row>
    <row r="180" spans="1:133" hidden="1" x14ac:dyDescent="0.2">
      <c r="A180" s="60">
        <v>7935</v>
      </c>
      <c r="B180" s="61">
        <v>536</v>
      </c>
      <c r="C180" s="62" t="s">
        <v>309</v>
      </c>
      <c r="D180" s="63">
        <f>+'[2]9500-7209-SFY22-A'!E178</f>
        <v>0</v>
      </c>
      <c r="E180" s="63"/>
      <c r="F180" s="63">
        <f t="shared" si="17"/>
        <v>0</v>
      </c>
      <c r="G180" s="63">
        <f>+'[2]9500-7209-SFY23-A'!E178</f>
        <v>0</v>
      </c>
      <c r="H180" s="63"/>
      <c r="I180" s="63">
        <f t="shared" si="14"/>
        <v>0</v>
      </c>
      <c r="J180" s="65"/>
      <c r="K180" s="63"/>
      <c r="L180" s="63">
        <f t="shared" si="12"/>
        <v>0</v>
      </c>
      <c r="M180" s="63"/>
      <c r="N180" s="63">
        <f t="shared" si="15"/>
        <v>0</v>
      </c>
      <c r="O180" s="63">
        <f t="shared" si="13"/>
        <v>0</v>
      </c>
      <c r="P180" s="63">
        <f t="shared" si="16"/>
        <v>0</v>
      </c>
      <c r="Q180" s="65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</row>
    <row r="181" spans="1:133" hidden="1" x14ac:dyDescent="0.2">
      <c r="A181" s="60">
        <v>7935</v>
      </c>
      <c r="B181" s="61">
        <v>537</v>
      </c>
      <c r="C181" s="62" t="s">
        <v>310</v>
      </c>
      <c r="D181" s="63">
        <f>+'[2]9500-7209-SFY22-A'!E179</f>
        <v>0</v>
      </c>
      <c r="E181" s="63"/>
      <c r="F181" s="63">
        <f t="shared" si="17"/>
        <v>0</v>
      </c>
      <c r="G181" s="63">
        <f>+'[2]9500-7209-SFY23-A'!E179</f>
        <v>0</v>
      </c>
      <c r="H181" s="63"/>
      <c r="I181" s="63">
        <f t="shared" si="14"/>
        <v>0</v>
      </c>
      <c r="J181" s="65"/>
      <c r="K181" s="63"/>
      <c r="L181" s="63">
        <f t="shared" si="12"/>
        <v>0</v>
      </c>
      <c r="M181" s="63"/>
      <c r="N181" s="63">
        <f t="shared" si="15"/>
        <v>0</v>
      </c>
      <c r="O181" s="63">
        <f t="shared" si="13"/>
        <v>0</v>
      </c>
      <c r="P181" s="63">
        <f t="shared" si="16"/>
        <v>0</v>
      </c>
      <c r="Q181" s="65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</row>
    <row r="182" spans="1:133" hidden="1" x14ac:dyDescent="0.2">
      <c r="A182" s="60">
        <v>7935</v>
      </c>
      <c r="B182" s="61">
        <v>538</v>
      </c>
      <c r="C182" s="62" t="s">
        <v>311</v>
      </c>
      <c r="D182" s="63">
        <f>+'[2]9500-7209-SFY22-A'!E180</f>
        <v>0</v>
      </c>
      <c r="E182" s="63"/>
      <c r="F182" s="63">
        <f t="shared" si="17"/>
        <v>0</v>
      </c>
      <c r="G182" s="63">
        <f>+'[2]9500-7209-SFY23-A'!E180</f>
        <v>0</v>
      </c>
      <c r="H182" s="63"/>
      <c r="I182" s="63">
        <f t="shared" si="14"/>
        <v>0</v>
      </c>
      <c r="J182" s="65"/>
      <c r="K182" s="63"/>
      <c r="L182" s="63">
        <f t="shared" si="12"/>
        <v>0</v>
      </c>
      <c r="M182" s="63"/>
      <c r="N182" s="63">
        <f t="shared" si="15"/>
        <v>0</v>
      </c>
      <c r="O182" s="63">
        <f t="shared" si="13"/>
        <v>0</v>
      </c>
      <c r="P182" s="63">
        <f t="shared" si="16"/>
        <v>0</v>
      </c>
      <c r="Q182" s="65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</row>
    <row r="183" spans="1:133" hidden="1" x14ac:dyDescent="0.2">
      <c r="A183" s="60">
        <v>7935</v>
      </c>
      <c r="B183" s="61">
        <v>540</v>
      </c>
      <c r="C183" s="62" t="s">
        <v>312</v>
      </c>
      <c r="D183" s="63">
        <f>+'[2]9500-7209-SFY22-A'!E181</f>
        <v>0</v>
      </c>
      <c r="E183" s="63"/>
      <c r="F183" s="63">
        <f t="shared" si="17"/>
        <v>0</v>
      </c>
      <c r="G183" s="63">
        <f>+'[2]9500-7209-SFY23-A'!E181</f>
        <v>0</v>
      </c>
      <c r="H183" s="63"/>
      <c r="I183" s="63">
        <f t="shared" si="14"/>
        <v>0</v>
      </c>
      <c r="J183" s="65"/>
      <c r="K183" s="63"/>
      <c r="L183" s="63">
        <f t="shared" si="12"/>
        <v>0</v>
      </c>
      <c r="M183" s="63"/>
      <c r="N183" s="63">
        <f t="shared" si="15"/>
        <v>0</v>
      </c>
      <c r="O183" s="63">
        <f t="shared" si="13"/>
        <v>0</v>
      </c>
      <c r="P183" s="63">
        <f t="shared" si="16"/>
        <v>0</v>
      </c>
      <c r="Q183" s="65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</row>
    <row r="184" spans="1:133" hidden="1" x14ac:dyDescent="0.2">
      <c r="A184" s="60">
        <v>7935</v>
      </c>
      <c r="B184" s="61">
        <v>541</v>
      </c>
      <c r="C184" s="62" t="s">
        <v>313</v>
      </c>
      <c r="D184" s="63">
        <f>+'[2]9500-7209-SFY22-A'!E182</f>
        <v>0</v>
      </c>
      <c r="E184" s="63"/>
      <c r="F184" s="63">
        <f t="shared" si="17"/>
        <v>0</v>
      </c>
      <c r="G184" s="63">
        <f>+'[2]9500-7209-SFY23-A'!E182</f>
        <v>0</v>
      </c>
      <c r="H184" s="63"/>
      <c r="I184" s="63">
        <f t="shared" si="14"/>
        <v>0</v>
      </c>
      <c r="J184" s="65"/>
      <c r="K184" s="63"/>
      <c r="L184" s="63">
        <f t="shared" si="12"/>
        <v>0</v>
      </c>
      <c r="M184" s="63"/>
      <c r="N184" s="63">
        <f t="shared" si="15"/>
        <v>0</v>
      </c>
      <c r="O184" s="63">
        <f t="shared" si="13"/>
        <v>0</v>
      </c>
      <c r="P184" s="63">
        <f t="shared" si="16"/>
        <v>0</v>
      </c>
      <c r="Q184" s="65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</row>
    <row r="185" spans="1:133" hidden="1" x14ac:dyDescent="0.2">
      <c r="A185" s="60">
        <v>7935</v>
      </c>
      <c r="B185" s="61">
        <v>542</v>
      </c>
      <c r="C185" s="62" t="s">
        <v>314</v>
      </c>
      <c r="D185" s="63">
        <f>+'[2]9500-7209-SFY22-A'!E183</f>
        <v>0</v>
      </c>
      <c r="E185" s="63"/>
      <c r="F185" s="63">
        <f t="shared" si="17"/>
        <v>0</v>
      </c>
      <c r="G185" s="63">
        <f>+'[2]9500-7209-SFY23-A'!E183</f>
        <v>0</v>
      </c>
      <c r="H185" s="63"/>
      <c r="I185" s="63">
        <f t="shared" si="14"/>
        <v>0</v>
      </c>
      <c r="J185" s="65"/>
      <c r="K185" s="63"/>
      <c r="L185" s="63">
        <f t="shared" si="12"/>
        <v>0</v>
      </c>
      <c r="M185" s="63"/>
      <c r="N185" s="63">
        <f t="shared" si="15"/>
        <v>0</v>
      </c>
      <c r="O185" s="63">
        <f t="shared" si="13"/>
        <v>0</v>
      </c>
      <c r="P185" s="63">
        <f t="shared" si="16"/>
        <v>0</v>
      </c>
      <c r="Q185" s="65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</row>
    <row r="186" spans="1:133" hidden="1" x14ac:dyDescent="0.2">
      <c r="A186" s="60">
        <v>7935</v>
      </c>
      <c r="B186" s="61">
        <v>543</v>
      </c>
      <c r="C186" s="62" t="s">
        <v>315</v>
      </c>
      <c r="D186" s="63">
        <f>+'[2]9500-7209-SFY22-A'!E184</f>
        <v>0</v>
      </c>
      <c r="E186" s="63"/>
      <c r="F186" s="63">
        <f t="shared" si="17"/>
        <v>0</v>
      </c>
      <c r="G186" s="63">
        <f>+'[2]9500-7209-SFY23-A'!E184</f>
        <v>0</v>
      </c>
      <c r="H186" s="63"/>
      <c r="I186" s="63">
        <f t="shared" si="14"/>
        <v>0</v>
      </c>
      <c r="J186" s="65"/>
      <c r="K186" s="63"/>
      <c r="L186" s="63">
        <f t="shared" si="12"/>
        <v>0</v>
      </c>
      <c r="M186" s="63"/>
      <c r="N186" s="63">
        <f t="shared" si="15"/>
        <v>0</v>
      </c>
      <c r="O186" s="63">
        <f t="shared" si="13"/>
        <v>0</v>
      </c>
      <c r="P186" s="63">
        <f t="shared" si="16"/>
        <v>0</v>
      </c>
      <c r="Q186" s="65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</row>
    <row r="187" spans="1:133" hidden="1" x14ac:dyDescent="0.2">
      <c r="A187" s="60">
        <v>7935</v>
      </c>
      <c r="B187" s="61">
        <v>544</v>
      </c>
      <c r="C187" s="62" t="s">
        <v>316</v>
      </c>
      <c r="D187" s="63">
        <f>+'[2]9500-7209-SFY22-A'!E185</f>
        <v>0</v>
      </c>
      <c r="E187" s="63"/>
      <c r="F187" s="63">
        <f t="shared" si="17"/>
        <v>0</v>
      </c>
      <c r="G187" s="63">
        <f>+'[2]9500-7209-SFY23-A'!E185</f>
        <v>0</v>
      </c>
      <c r="H187" s="63"/>
      <c r="I187" s="63">
        <f t="shared" si="14"/>
        <v>0</v>
      </c>
      <c r="J187" s="65"/>
      <c r="K187" s="63"/>
      <c r="L187" s="63">
        <f t="shared" si="12"/>
        <v>0</v>
      </c>
      <c r="M187" s="63"/>
      <c r="N187" s="63">
        <f t="shared" si="15"/>
        <v>0</v>
      </c>
      <c r="O187" s="63">
        <f t="shared" si="13"/>
        <v>0</v>
      </c>
      <c r="P187" s="63">
        <f t="shared" si="16"/>
        <v>0</v>
      </c>
      <c r="Q187" s="65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</row>
    <row r="188" spans="1:133" hidden="1" x14ac:dyDescent="0.2">
      <c r="A188" s="60">
        <v>7935</v>
      </c>
      <c r="B188" s="61">
        <v>545</v>
      </c>
      <c r="C188" s="62" t="s">
        <v>317</v>
      </c>
      <c r="D188" s="63">
        <f>+'[2]9500-7209-SFY22-A'!E186</f>
        <v>0</v>
      </c>
      <c r="E188" s="63"/>
      <c r="F188" s="63">
        <f t="shared" si="17"/>
        <v>0</v>
      </c>
      <c r="G188" s="63">
        <f>+'[2]9500-7209-SFY23-A'!E186</f>
        <v>0</v>
      </c>
      <c r="H188" s="63"/>
      <c r="I188" s="63">
        <f t="shared" si="14"/>
        <v>0</v>
      </c>
      <c r="J188" s="65"/>
      <c r="K188" s="63"/>
      <c r="L188" s="63">
        <f t="shared" si="12"/>
        <v>0</v>
      </c>
      <c r="M188" s="63"/>
      <c r="N188" s="63">
        <f t="shared" si="15"/>
        <v>0</v>
      </c>
      <c r="O188" s="63">
        <f t="shared" si="13"/>
        <v>0</v>
      </c>
      <c r="P188" s="63">
        <f t="shared" si="16"/>
        <v>0</v>
      </c>
      <c r="Q188" s="65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</row>
    <row r="189" spans="1:133" hidden="1" x14ac:dyDescent="0.2">
      <c r="A189" s="60">
        <v>7935</v>
      </c>
      <c r="B189" s="61">
        <v>546</v>
      </c>
      <c r="C189" s="62" t="s">
        <v>318</v>
      </c>
      <c r="D189" s="63">
        <f>+'[2]9500-7209-SFY22-A'!E187</f>
        <v>0</v>
      </c>
      <c r="E189" s="63"/>
      <c r="F189" s="63">
        <f t="shared" si="17"/>
        <v>0</v>
      </c>
      <c r="G189" s="63">
        <f>+'[2]9500-7209-SFY23-A'!E187</f>
        <v>0</v>
      </c>
      <c r="H189" s="63"/>
      <c r="I189" s="63">
        <f t="shared" si="14"/>
        <v>0</v>
      </c>
      <c r="J189" s="65"/>
      <c r="K189" s="63"/>
      <c r="L189" s="63">
        <f t="shared" si="12"/>
        <v>0</v>
      </c>
      <c r="M189" s="63"/>
      <c r="N189" s="63">
        <f t="shared" si="15"/>
        <v>0</v>
      </c>
      <c r="O189" s="63">
        <f t="shared" si="13"/>
        <v>0</v>
      </c>
      <c r="P189" s="63">
        <f t="shared" si="16"/>
        <v>0</v>
      </c>
      <c r="Q189" s="65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</row>
    <row r="190" spans="1:133" hidden="1" x14ac:dyDescent="0.2">
      <c r="A190" s="60">
        <v>7935</v>
      </c>
      <c r="B190" s="61">
        <v>547</v>
      </c>
      <c r="C190" s="62" t="s">
        <v>319</v>
      </c>
      <c r="D190" s="63">
        <f>+'[2]9500-7209-SFY22-A'!E188</f>
        <v>0</v>
      </c>
      <c r="E190" s="63"/>
      <c r="F190" s="63">
        <f t="shared" si="17"/>
        <v>0</v>
      </c>
      <c r="G190" s="63">
        <f>+'[2]9500-7209-SFY23-A'!E188</f>
        <v>0</v>
      </c>
      <c r="H190" s="63"/>
      <c r="I190" s="63">
        <f t="shared" si="14"/>
        <v>0</v>
      </c>
      <c r="J190" s="65"/>
      <c r="K190" s="63"/>
      <c r="L190" s="63">
        <f t="shared" si="12"/>
        <v>0</v>
      </c>
      <c r="M190" s="63"/>
      <c r="N190" s="63">
        <f t="shared" si="15"/>
        <v>0</v>
      </c>
      <c r="O190" s="63">
        <f t="shared" si="13"/>
        <v>0</v>
      </c>
      <c r="P190" s="63">
        <f t="shared" si="16"/>
        <v>0</v>
      </c>
      <c r="Q190" s="65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</row>
    <row r="191" spans="1:133" hidden="1" x14ac:dyDescent="0.2">
      <c r="A191" s="60">
        <v>7935</v>
      </c>
      <c r="B191" s="61">
        <v>548</v>
      </c>
      <c r="C191" s="62" t="s">
        <v>320</v>
      </c>
      <c r="D191" s="63">
        <f>+'[2]9500-7209-SFY22-A'!E189</f>
        <v>0</v>
      </c>
      <c r="E191" s="63"/>
      <c r="F191" s="63">
        <f t="shared" si="17"/>
        <v>0</v>
      </c>
      <c r="G191" s="63">
        <f>+'[2]9500-7209-SFY23-A'!E189</f>
        <v>0</v>
      </c>
      <c r="H191" s="63"/>
      <c r="I191" s="63">
        <f t="shared" si="14"/>
        <v>0</v>
      </c>
      <c r="J191" s="65"/>
      <c r="K191" s="63"/>
      <c r="L191" s="63">
        <f t="shared" si="12"/>
        <v>0</v>
      </c>
      <c r="M191" s="63"/>
      <c r="N191" s="63">
        <f t="shared" si="15"/>
        <v>0</v>
      </c>
      <c r="O191" s="63">
        <f t="shared" si="13"/>
        <v>0</v>
      </c>
      <c r="P191" s="63">
        <f t="shared" si="16"/>
        <v>0</v>
      </c>
      <c r="Q191" s="65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</row>
    <row r="192" spans="1:133" hidden="1" x14ac:dyDescent="0.2">
      <c r="A192" s="60">
        <v>7935</v>
      </c>
      <c r="B192" s="61">
        <v>549</v>
      </c>
      <c r="C192" s="62" t="s">
        <v>321</v>
      </c>
      <c r="D192" s="63">
        <f>+'[2]9500-7209-SFY22-A'!E190</f>
        <v>0</v>
      </c>
      <c r="E192" s="63"/>
      <c r="F192" s="63">
        <f t="shared" si="17"/>
        <v>0</v>
      </c>
      <c r="G192" s="63">
        <f>+'[2]9500-7209-SFY23-A'!E190</f>
        <v>0</v>
      </c>
      <c r="H192" s="63"/>
      <c r="I192" s="63">
        <f t="shared" si="14"/>
        <v>0</v>
      </c>
      <c r="J192" s="65"/>
      <c r="K192" s="63"/>
      <c r="L192" s="63">
        <f t="shared" si="12"/>
        <v>0</v>
      </c>
      <c r="M192" s="63"/>
      <c r="N192" s="63">
        <f t="shared" si="15"/>
        <v>0</v>
      </c>
      <c r="O192" s="63">
        <f t="shared" si="13"/>
        <v>0</v>
      </c>
      <c r="P192" s="63">
        <f t="shared" si="16"/>
        <v>0</v>
      </c>
      <c r="Q192" s="65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</row>
    <row r="193" spans="1:133" hidden="1" x14ac:dyDescent="0.2">
      <c r="A193" s="60">
        <v>7935</v>
      </c>
      <c r="B193" s="61">
        <v>550</v>
      </c>
      <c r="C193" s="62" t="s">
        <v>322</v>
      </c>
      <c r="D193" s="63">
        <f>+'[2]9500-7209-SFY22-A'!E191</f>
        <v>0</v>
      </c>
      <c r="E193" s="63"/>
      <c r="F193" s="63">
        <f t="shared" si="17"/>
        <v>0</v>
      </c>
      <c r="G193" s="63">
        <f>+'[2]9500-7209-SFY23-A'!E191</f>
        <v>0</v>
      </c>
      <c r="H193" s="63"/>
      <c r="I193" s="63">
        <f t="shared" si="14"/>
        <v>0</v>
      </c>
      <c r="J193" s="65"/>
      <c r="K193" s="63"/>
      <c r="L193" s="63">
        <f t="shared" si="12"/>
        <v>0</v>
      </c>
      <c r="M193" s="63"/>
      <c r="N193" s="63">
        <f t="shared" si="15"/>
        <v>0</v>
      </c>
      <c r="O193" s="63">
        <f t="shared" si="13"/>
        <v>0</v>
      </c>
      <c r="P193" s="63">
        <f t="shared" si="16"/>
        <v>0</v>
      </c>
      <c r="Q193" s="65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</row>
    <row r="194" spans="1:133" hidden="1" x14ac:dyDescent="0.2">
      <c r="A194" s="60">
        <v>7935</v>
      </c>
      <c r="B194" s="61">
        <v>557</v>
      </c>
      <c r="C194" s="62" t="s">
        <v>323</v>
      </c>
      <c r="D194" s="63">
        <f>+'[2]9500-7209-SFY22-A'!E192</f>
        <v>0</v>
      </c>
      <c r="E194" s="63"/>
      <c r="F194" s="63">
        <f t="shared" si="17"/>
        <v>0</v>
      </c>
      <c r="G194" s="63">
        <f>+'[2]9500-7209-SFY23-A'!E192</f>
        <v>0</v>
      </c>
      <c r="H194" s="63"/>
      <c r="I194" s="63">
        <f t="shared" si="14"/>
        <v>0</v>
      </c>
      <c r="J194" s="65"/>
      <c r="K194" s="63"/>
      <c r="L194" s="63">
        <f t="shared" si="12"/>
        <v>0</v>
      </c>
      <c r="M194" s="63"/>
      <c r="N194" s="63">
        <f t="shared" si="15"/>
        <v>0</v>
      </c>
      <c r="O194" s="63">
        <f t="shared" si="13"/>
        <v>0</v>
      </c>
      <c r="P194" s="63">
        <f t="shared" si="16"/>
        <v>0</v>
      </c>
      <c r="Q194" s="65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</row>
    <row r="195" spans="1:133" hidden="1" x14ac:dyDescent="0.2">
      <c r="A195" s="60">
        <v>7935</v>
      </c>
      <c r="B195" s="61">
        <v>558</v>
      </c>
      <c r="C195" s="62" t="s">
        <v>324</v>
      </c>
      <c r="D195" s="63">
        <f>+'[2]9500-7209-SFY22-A'!E193</f>
        <v>0</v>
      </c>
      <c r="E195" s="63"/>
      <c r="F195" s="63">
        <f t="shared" si="17"/>
        <v>0</v>
      </c>
      <c r="G195" s="63">
        <f>+'[2]9500-7209-SFY23-A'!E193</f>
        <v>0</v>
      </c>
      <c r="H195" s="63"/>
      <c r="I195" s="63">
        <f t="shared" si="14"/>
        <v>0</v>
      </c>
      <c r="J195" s="65"/>
      <c r="K195" s="63"/>
      <c r="L195" s="63">
        <f t="shared" si="12"/>
        <v>0</v>
      </c>
      <c r="M195" s="63"/>
      <c r="N195" s="63">
        <f t="shared" si="15"/>
        <v>0</v>
      </c>
      <c r="O195" s="63">
        <f t="shared" si="13"/>
        <v>0</v>
      </c>
      <c r="P195" s="63">
        <f t="shared" si="16"/>
        <v>0</v>
      </c>
      <c r="Q195" s="65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</row>
    <row r="196" spans="1:133" hidden="1" x14ac:dyDescent="0.2">
      <c r="A196" s="60">
        <v>7935</v>
      </c>
      <c r="B196" s="61">
        <v>561</v>
      </c>
      <c r="C196" s="62" t="s">
        <v>325</v>
      </c>
      <c r="D196" s="63">
        <f>+'[2]9500-7209-SFY22-A'!E194</f>
        <v>0</v>
      </c>
      <c r="E196" s="63"/>
      <c r="F196" s="63">
        <f t="shared" si="17"/>
        <v>0</v>
      </c>
      <c r="G196" s="63">
        <f>+'[2]9500-7209-SFY23-A'!E194</f>
        <v>0</v>
      </c>
      <c r="H196" s="63"/>
      <c r="I196" s="63">
        <f t="shared" si="14"/>
        <v>0</v>
      </c>
      <c r="J196" s="65"/>
      <c r="K196" s="63"/>
      <c r="L196" s="63">
        <f t="shared" si="12"/>
        <v>0</v>
      </c>
      <c r="M196" s="63"/>
      <c r="N196" s="63">
        <f t="shared" si="15"/>
        <v>0</v>
      </c>
      <c r="O196" s="63">
        <f t="shared" si="13"/>
        <v>0</v>
      </c>
      <c r="P196" s="63">
        <f t="shared" si="16"/>
        <v>0</v>
      </c>
      <c r="Q196" s="65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</row>
    <row r="197" spans="1:133" hidden="1" x14ac:dyDescent="0.2">
      <c r="A197" s="60">
        <v>7935</v>
      </c>
      <c r="B197" s="61">
        <v>562</v>
      </c>
      <c r="C197" s="62" t="s">
        <v>326</v>
      </c>
      <c r="D197" s="63">
        <f>+'[2]9500-7209-SFY22-A'!E195</f>
        <v>0</v>
      </c>
      <c r="E197" s="63"/>
      <c r="F197" s="63">
        <f t="shared" si="17"/>
        <v>0</v>
      </c>
      <c r="G197" s="63">
        <f>+'[2]9500-7209-SFY23-A'!E195</f>
        <v>0</v>
      </c>
      <c r="H197" s="63"/>
      <c r="I197" s="63">
        <f t="shared" si="14"/>
        <v>0</v>
      </c>
      <c r="J197" s="65"/>
      <c r="K197" s="63"/>
      <c r="L197" s="63">
        <f t="shared" si="12"/>
        <v>0</v>
      </c>
      <c r="M197" s="63"/>
      <c r="N197" s="63">
        <f t="shared" si="15"/>
        <v>0</v>
      </c>
      <c r="O197" s="63">
        <f t="shared" si="13"/>
        <v>0</v>
      </c>
      <c r="P197" s="63">
        <f t="shared" si="16"/>
        <v>0</v>
      </c>
      <c r="Q197" s="65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</row>
    <row r="198" spans="1:133" hidden="1" x14ac:dyDescent="0.2">
      <c r="A198" s="60">
        <v>7935</v>
      </c>
      <c r="B198" s="61">
        <v>563</v>
      </c>
      <c r="C198" s="62" t="s">
        <v>327</v>
      </c>
      <c r="D198" s="63">
        <f>+'[2]9500-7209-SFY22-A'!E196</f>
        <v>0</v>
      </c>
      <c r="E198" s="63"/>
      <c r="F198" s="63">
        <f t="shared" si="17"/>
        <v>0</v>
      </c>
      <c r="G198" s="63">
        <f>+'[2]9500-7209-SFY23-A'!E196</f>
        <v>0</v>
      </c>
      <c r="H198" s="63"/>
      <c r="I198" s="63">
        <f t="shared" si="14"/>
        <v>0</v>
      </c>
      <c r="J198" s="65"/>
      <c r="K198" s="63"/>
      <c r="L198" s="63">
        <f t="shared" si="12"/>
        <v>0</v>
      </c>
      <c r="M198" s="63"/>
      <c r="N198" s="63">
        <f t="shared" si="15"/>
        <v>0</v>
      </c>
      <c r="O198" s="63">
        <f t="shared" si="13"/>
        <v>0</v>
      </c>
      <c r="P198" s="63">
        <f t="shared" si="16"/>
        <v>0</v>
      </c>
      <c r="Q198" s="65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</row>
    <row r="199" spans="1:133" hidden="1" x14ac:dyDescent="0.2">
      <c r="A199" s="60">
        <v>7935</v>
      </c>
      <c r="B199" s="61">
        <v>564</v>
      </c>
      <c r="C199" s="62" t="s">
        <v>328</v>
      </c>
      <c r="D199" s="63">
        <f>+'[2]9500-7209-SFY22-A'!E197</f>
        <v>0</v>
      </c>
      <c r="E199" s="63"/>
      <c r="F199" s="63">
        <f t="shared" si="17"/>
        <v>0</v>
      </c>
      <c r="G199" s="63">
        <f>+'[2]9500-7209-SFY23-A'!E197</f>
        <v>0</v>
      </c>
      <c r="H199" s="63"/>
      <c r="I199" s="63">
        <f t="shared" si="14"/>
        <v>0</v>
      </c>
      <c r="J199" s="65"/>
      <c r="K199" s="63"/>
      <c r="L199" s="63">
        <f t="shared" si="12"/>
        <v>0</v>
      </c>
      <c r="M199" s="63"/>
      <c r="N199" s="63">
        <f t="shared" si="15"/>
        <v>0</v>
      </c>
      <c r="O199" s="63">
        <f t="shared" si="13"/>
        <v>0</v>
      </c>
      <c r="P199" s="63">
        <f t="shared" si="16"/>
        <v>0</v>
      </c>
      <c r="Q199" s="65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</row>
    <row r="200" spans="1:133" hidden="1" x14ac:dyDescent="0.2">
      <c r="A200" s="60">
        <v>7935</v>
      </c>
      <c r="B200" s="61">
        <v>565</v>
      </c>
      <c r="C200" s="62" t="s">
        <v>329</v>
      </c>
      <c r="D200" s="63">
        <f>+'[2]9500-7209-SFY22-A'!E198</f>
        <v>0</v>
      </c>
      <c r="E200" s="63"/>
      <c r="F200" s="63">
        <f t="shared" si="17"/>
        <v>0</v>
      </c>
      <c r="G200" s="63">
        <f>+'[2]9500-7209-SFY23-A'!E198</f>
        <v>0</v>
      </c>
      <c r="H200" s="63"/>
      <c r="I200" s="63">
        <f t="shared" si="14"/>
        <v>0</v>
      </c>
      <c r="J200" s="65"/>
      <c r="K200" s="63"/>
      <c r="L200" s="63">
        <f t="shared" ref="L200:L221" si="18">E200*100%</f>
        <v>0</v>
      </c>
      <c r="M200" s="63"/>
      <c r="N200" s="63">
        <f t="shared" si="15"/>
        <v>0</v>
      </c>
      <c r="O200" s="63">
        <f t="shared" ref="O200:O221" si="19">H200*100%</f>
        <v>0</v>
      </c>
      <c r="P200" s="63">
        <f t="shared" si="16"/>
        <v>0</v>
      </c>
      <c r="Q200" s="65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</row>
    <row r="201" spans="1:133" hidden="1" x14ac:dyDescent="0.2">
      <c r="A201" s="60">
        <v>7935</v>
      </c>
      <c r="B201" s="61">
        <v>566</v>
      </c>
      <c r="C201" s="62" t="s">
        <v>330</v>
      </c>
      <c r="D201" s="63">
        <f>+'[2]9500-7209-SFY22-A'!E199</f>
        <v>0</v>
      </c>
      <c r="E201" s="63"/>
      <c r="F201" s="63">
        <f t="shared" si="17"/>
        <v>0</v>
      </c>
      <c r="G201" s="63">
        <f>+'[2]9500-7209-SFY23-A'!E199</f>
        <v>0</v>
      </c>
      <c r="H201" s="63"/>
      <c r="I201" s="63">
        <f t="shared" ref="I201:I221" si="20">+G201+H201</f>
        <v>0</v>
      </c>
      <c r="J201" s="65"/>
      <c r="K201" s="63"/>
      <c r="L201" s="63">
        <f t="shared" si="18"/>
        <v>0</v>
      </c>
      <c r="M201" s="63"/>
      <c r="N201" s="63">
        <f t="shared" ref="N201:N221" si="21">+L201+M201</f>
        <v>0</v>
      </c>
      <c r="O201" s="63">
        <f t="shared" si="19"/>
        <v>0</v>
      </c>
      <c r="P201" s="63">
        <f t="shared" ref="P201:P221" si="22">+N201+O201</f>
        <v>0</v>
      </c>
      <c r="Q201" s="65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</row>
    <row r="202" spans="1:133" hidden="1" x14ac:dyDescent="0.2">
      <c r="A202" s="60">
        <v>7935</v>
      </c>
      <c r="B202" s="61">
        <v>567</v>
      </c>
      <c r="C202" s="62" t="s">
        <v>331</v>
      </c>
      <c r="D202" s="63">
        <f>+'[2]9500-7209-SFY22-A'!E200</f>
        <v>0</v>
      </c>
      <c r="E202" s="63"/>
      <c r="F202" s="63">
        <f t="shared" ref="F202:F221" si="23">+D202+E202</f>
        <v>0</v>
      </c>
      <c r="G202" s="63">
        <f>+'[2]9500-7209-SFY23-A'!E200</f>
        <v>0</v>
      </c>
      <c r="H202" s="63"/>
      <c r="I202" s="63">
        <f t="shared" si="20"/>
        <v>0</v>
      </c>
      <c r="J202" s="65"/>
      <c r="K202" s="63"/>
      <c r="L202" s="63">
        <f t="shared" si="18"/>
        <v>0</v>
      </c>
      <c r="M202" s="63"/>
      <c r="N202" s="63">
        <f t="shared" si="21"/>
        <v>0</v>
      </c>
      <c r="O202" s="63">
        <f t="shared" si="19"/>
        <v>0</v>
      </c>
      <c r="P202" s="63">
        <f t="shared" si="22"/>
        <v>0</v>
      </c>
      <c r="Q202" s="65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</row>
    <row r="203" spans="1:133" hidden="1" x14ac:dyDescent="0.2">
      <c r="A203" s="60">
        <v>7935</v>
      </c>
      <c r="B203" s="61">
        <v>568</v>
      </c>
      <c r="C203" s="62" t="s">
        <v>332</v>
      </c>
      <c r="D203" s="63">
        <f>+'[2]9500-7209-SFY22-A'!E201</f>
        <v>0</v>
      </c>
      <c r="E203" s="63"/>
      <c r="F203" s="63">
        <f t="shared" si="23"/>
        <v>0</v>
      </c>
      <c r="G203" s="63">
        <f>+'[2]9500-7209-SFY23-A'!E201</f>
        <v>0</v>
      </c>
      <c r="H203" s="63"/>
      <c r="I203" s="63">
        <f t="shared" si="20"/>
        <v>0</v>
      </c>
      <c r="J203" s="65"/>
      <c r="K203" s="63"/>
      <c r="L203" s="63">
        <f t="shared" si="18"/>
        <v>0</v>
      </c>
      <c r="M203" s="63"/>
      <c r="N203" s="63">
        <f t="shared" si="21"/>
        <v>0</v>
      </c>
      <c r="O203" s="63">
        <f t="shared" si="19"/>
        <v>0</v>
      </c>
      <c r="P203" s="63">
        <f t="shared" si="22"/>
        <v>0</v>
      </c>
      <c r="Q203" s="65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</row>
    <row r="204" spans="1:133" hidden="1" x14ac:dyDescent="0.2">
      <c r="A204" s="60">
        <v>7935</v>
      </c>
      <c r="B204" s="61">
        <v>570</v>
      </c>
      <c r="C204" s="62" t="s">
        <v>333</v>
      </c>
      <c r="D204" s="63">
        <f>+'[2]9500-7209-SFY22-A'!E202</f>
        <v>0</v>
      </c>
      <c r="E204" s="63"/>
      <c r="F204" s="63">
        <f t="shared" si="23"/>
        <v>0</v>
      </c>
      <c r="G204" s="63">
        <f>+'[2]9500-7209-SFY23-A'!E202</f>
        <v>0</v>
      </c>
      <c r="H204" s="63"/>
      <c r="I204" s="63">
        <f t="shared" si="20"/>
        <v>0</v>
      </c>
      <c r="J204" s="65"/>
      <c r="K204" s="63"/>
      <c r="L204" s="63">
        <f t="shared" si="18"/>
        <v>0</v>
      </c>
      <c r="M204" s="63"/>
      <c r="N204" s="63">
        <f t="shared" si="21"/>
        <v>0</v>
      </c>
      <c r="O204" s="63">
        <f t="shared" si="19"/>
        <v>0</v>
      </c>
      <c r="P204" s="63">
        <f t="shared" si="22"/>
        <v>0</v>
      </c>
      <c r="Q204" s="65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</row>
    <row r="205" spans="1:133" hidden="1" x14ac:dyDescent="0.2">
      <c r="A205" s="60">
        <v>7935</v>
      </c>
      <c r="B205" s="61">
        <v>571</v>
      </c>
      <c r="C205" s="62" t="s">
        <v>334</v>
      </c>
      <c r="D205" s="63">
        <f>+'[2]9500-7209-SFY22-A'!E203</f>
        <v>0</v>
      </c>
      <c r="E205" s="63"/>
      <c r="F205" s="63">
        <f t="shared" si="23"/>
        <v>0</v>
      </c>
      <c r="G205" s="63">
        <f>+'[2]9500-7209-SFY23-A'!E203</f>
        <v>0</v>
      </c>
      <c r="H205" s="63"/>
      <c r="I205" s="63">
        <f t="shared" si="20"/>
        <v>0</v>
      </c>
      <c r="J205" s="65"/>
      <c r="K205" s="63"/>
      <c r="L205" s="63">
        <f t="shared" si="18"/>
        <v>0</v>
      </c>
      <c r="M205" s="63"/>
      <c r="N205" s="63">
        <f t="shared" si="21"/>
        <v>0</v>
      </c>
      <c r="O205" s="63">
        <f t="shared" si="19"/>
        <v>0</v>
      </c>
      <c r="P205" s="63">
        <f t="shared" si="22"/>
        <v>0</v>
      </c>
      <c r="Q205" s="65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</row>
    <row r="206" spans="1:133" hidden="1" x14ac:dyDescent="0.2">
      <c r="A206" s="60">
        <v>7935</v>
      </c>
      <c r="B206" s="61">
        <v>573</v>
      </c>
      <c r="C206" s="62" t="s">
        <v>335</v>
      </c>
      <c r="D206" s="63">
        <f>+'[2]9500-7209-SFY22-A'!E204</f>
        <v>0</v>
      </c>
      <c r="E206" s="63"/>
      <c r="F206" s="63">
        <f t="shared" si="23"/>
        <v>0</v>
      </c>
      <c r="G206" s="63">
        <f>+'[2]9500-7209-SFY23-A'!E204</f>
        <v>0</v>
      </c>
      <c r="H206" s="63"/>
      <c r="I206" s="63">
        <f t="shared" si="20"/>
        <v>0</v>
      </c>
      <c r="J206" s="65"/>
      <c r="K206" s="63"/>
      <c r="L206" s="63">
        <f t="shared" si="18"/>
        <v>0</v>
      </c>
      <c r="M206" s="63"/>
      <c r="N206" s="63">
        <f t="shared" si="21"/>
        <v>0</v>
      </c>
      <c r="O206" s="63">
        <f t="shared" si="19"/>
        <v>0</v>
      </c>
      <c r="P206" s="63">
        <f t="shared" si="22"/>
        <v>0</v>
      </c>
      <c r="Q206" s="65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</row>
    <row r="207" spans="1:133" hidden="1" x14ac:dyDescent="0.2">
      <c r="A207" s="60">
        <v>7935</v>
      </c>
      <c r="B207" s="61">
        <v>574</v>
      </c>
      <c r="C207" s="62" t="s">
        <v>336</v>
      </c>
      <c r="D207" s="63">
        <f>+'[2]9500-7209-SFY22-A'!E205</f>
        <v>0</v>
      </c>
      <c r="E207" s="63"/>
      <c r="F207" s="63">
        <f t="shared" si="23"/>
        <v>0</v>
      </c>
      <c r="G207" s="63">
        <f>+'[2]9500-7209-SFY23-A'!E205</f>
        <v>0</v>
      </c>
      <c r="H207" s="63"/>
      <c r="I207" s="63">
        <f t="shared" si="20"/>
        <v>0</v>
      </c>
      <c r="J207" s="65"/>
      <c r="K207" s="63"/>
      <c r="L207" s="63">
        <f t="shared" si="18"/>
        <v>0</v>
      </c>
      <c r="M207" s="63"/>
      <c r="N207" s="63">
        <f t="shared" si="21"/>
        <v>0</v>
      </c>
      <c r="O207" s="63">
        <f t="shared" si="19"/>
        <v>0</v>
      </c>
      <c r="P207" s="63">
        <f t="shared" si="22"/>
        <v>0</v>
      </c>
      <c r="Q207" s="65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</row>
    <row r="208" spans="1:133" hidden="1" x14ac:dyDescent="0.2">
      <c r="A208" s="60">
        <v>7935</v>
      </c>
      <c r="B208" s="61">
        <v>575</v>
      </c>
      <c r="C208" s="62" t="s">
        <v>337</v>
      </c>
      <c r="D208" s="63">
        <f>+'[2]9500-7209-SFY22-A'!E206</f>
        <v>0</v>
      </c>
      <c r="E208" s="63"/>
      <c r="F208" s="63">
        <f t="shared" si="23"/>
        <v>0</v>
      </c>
      <c r="G208" s="63">
        <f>+'[2]9500-7209-SFY23-A'!E206</f>
        <v>0</v>
      </c>
      <c r="H208" s="63"/>
      <c r="I208" s="63">
        <f t="shared" si="20"/>
        <v>0</v>
      </c>
      <c r="J208" s="65"/>
      <c r="K208" s="63"/>
      <c r="L208" s="63">
        <f t="shared" si="18"/>
        <v>0</v>
      </c>
      <c r="M208" s="63"/>
      <c r="N208" s="63">
        <f t="shared" si="21"/>
        <v>0</v>
      </c>
      <c r="O208" s="63">
        <f t="shared" si="19"/>
        <v>0</v>
      </c>
      <c r="P208" s="63">
        <f t="shared" si="22"/>
        <v>0</v>
      </c>
      <c r="Q208" s="65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</row>
    <row r="209" spans="1:133" hidden="1" x14ac:dyDescent="0.2">
      <c r="A209" s="60">
        <v>7935</v>
      </c>
      <c r="B209" s="61">
        <v>600</v>
      </c>
      <c r="C209" s="62" t="s">
        <v>338</v>
      </c>
      <c r="D209" s="63">
        <f>+'[2]9500-7209-SFY22-A'!E207</f>
        <v>0</v>
      </c>
      <c r="E209" s="63"/>
      <c r="F209" s="63">
        <f t="shared" si="23"/>
        <v>0</v>
      </c>
      <c r="G209" s="63">
        <f>+'[2]9500-7209-SFY23-A'!E207</f>
        <v>0</v>
      </c>
      <c r="H209" s="63"/>
      <c r="I209" s="63">
        <f t="shared" si="20"/>
        <v>0</v>
      </c>
      <c r="J209" s="65"/>
      <c r="K209" s="63"/>
      <c r="L209" s="63">
        <f t="shared" si="18"/>
        <v>0</v>
      </c>
      <c r="M209" s="63"/>
      <c r="N209" s="63">
        <f t="shared" si="21"/>
        <v>0</v>
      </c>
      <c r="O209" s="63">
        <f t="shared" si="19"/>
        <v>0</v>
      </c>
      <c r="P209" s="63">
        <f t="shared" si="22"/>
        <v>0</v>
      </c>
      <c r="Q209" s="65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</row>
    <row r="210" spans="1:133" hidden="1" x14ac:dyDescent="0.2">
      <c r="A210" s="60">
        <v>7935</v>
      </c>
      <c r="B210" s="61">
        <v>601</v>
      </c>
      <c r="C210" s="62" t="s">
        <v>339</v>
      </c>
      <c r="D210" s="63">
        <f>+'[2]9500-7209-SFY22-A'!E208</f>
        <v>0</v>
      </c>
      <c r="E210" s="63"/>
      <c r="F210" s="63">
        <f t="shared" si="23"/>
        <v>0</v>
      </c>
      <c r="G210" s="63">
        <f>+'[2]9500-7209-SFY23-A'!E208</f>
        <v>0</v>
      </c>
      <c r="H210" s="63"/>
      <c r="I210" s="63">
        <f t="shared" si="20"/>
        <v>0</v>
      </c>
      <c r="J210" s="65"/>
      <c r="K210" s="63"/>
      <c r="L210" s="63">
        <f t="shared" si="18"/>
        <v>0</v>
      </c>
      <c r="M210" s="63"/>
      <c r="N210" s="63">
        <f t="shared" si="21"/>
        <v>0</v>
      </c>
      <c r="O210" s="63">
        <f t="shared" si="19"/>
        <v>0</v>
      </c>
      <c r="P210" s="63">
        <f t="shared" si="22"/>
        <v>0</v>
      </c>
      <c r="Q210" s="65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</row>
    <row r="211" spans="1:133" hidden="1" x14ac:dyDescent="0.2">
      <c r="A211" s="60">
        <v>7935</v>
      </c>
      <c r="B211" s="61">
        <v>602</v>
      </c>
      <c r="C211" s="62" t="s">
        <v>340</v>
      </c>
      <c r="D211" s="63">
        <f>+'[2]9500-7209-SFY22-A'!E209</f>
        <v>0</v>
      </c>
      <c r="E211" s="63"/>
      <c r="F211" s="63">
        <f t="shared" si="23"/>
        <v>0</v>
      </c>
      <c r="G211" s="63">
        <f>+'[2]9500-7209-SFY23-A'!E209</f>
        <v>0</v>
      </c>
      <c r="H211" s="63"/>
      <c r="I211" s="63">
        <f t="shared" si="20"/>
        <v>0</v>
      </c>
      <c r="J211" s="65"/>
      <c r="K211" s="63"/>
      <c r="L211" s="63">
        <f t="shared" si="18"/>
        <v>0</v>
      </c>
      <c r="M211" s="63"/>
      <c r="N211" s="63">
        <f t="shared" si="21"/>
        <v>0</v>
      </c>
      <c r="O211" s="63">
        <f t="shared" si="19"/>
        <v>0</v>
      </c>
      <c r="P211" s="63">
        <f t="shared" si="22"/>
        <v>0</v>
      </c>
      <c r="Q211" s="65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G211" s="47"/>
      <c r="CH211" s="47"/>
      <c r="CI211" s="47"/>
      <c r="CJ211" s="47"/>
      <c r="CK211" s="47"/>
      <c r="CL211" s="47"/>
      <c r="CM211" s="47"/>
      <c r="CN211" s="47"/>
      <c r="CO211" s="47"/>
      <c r="CP211" s="4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</row>
    <row r="212" spans="1:133" hidden="1" x14ac:dyDescent="0.2">
      <c r="A212" s="60">
        <v>7935</v>
      </c>
      <c r="B212" s="61">
        <v>603</v>
      </c>
      <c r="C212" s="62" t="s">
        <v>341</v>
      </c>
      <c r="D212" s="63">
        <f>+'[2]9500-7209-SFY22-A'!E210</f>
        <v>0</v>
      </c>
      <c r="E212" s="63"/>
      <c r="F212" s="63">
        <f t="shared" si="23"/>
        <v>0</v>
      </c>
      <c r="G212" s="63">
        <f>+'[2]9500-7209-SFY23-A'!E210</f>
        <v>0</v>
      </c>
      <c r="H212" s="63"/>
      <c r="I212" s="63">
        <f t="shared" si="20"/>
        <v>0</v>
      </c>
      <c r="J212" s="65"/>
      <c r="K212" s="63"/>
      <c r="L212" s="63">
        <f t="shared" si="18"/>
        <v>0</v>
      </c>
      <c r="M212" s="63"/>
      <c r="N212" s="63">
        <f t="shared" si="21"/>
        <v>0</v>
      </c>
      <c r="O212" s="63">
        <f t="shared" si="19"/>
        <v>0</v>
      </c>
      <c r="P212" s="63">
        <f t="shared" si="22"/>
        <v>0</v>
      </c>
      <c r="Q212" s="65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</row>
    <row r="213" spans="1:133" hidden="1" x14ac:dyDescent="0.2">
      <c r="A213" s="60">
        <v>7935</v>
      </c>
      <c r="B213" s="61">
        <v>604</v>
      </c>
      <c r="C213" s="62" t="s">
        <v>342</v>
      </c>
      <c r="D213" s="63">
        <f>+'[2]9500-7209-SFY22-A'!E211</f>
        <v>0</v>
      </c>
      <c r="E213" s="63"/>
      <c r="F213" s="63">
        <f t="shared" si="23"/>
        <v>0</v>
      </c>
      <c r="G213" s="63">
        <f>+'[2]9500-7209-SFY23-A'!E211</f>
        <v>0</v>
      </c>
      <c r="H213" s="63"/>
      <c r="I213" s="63">
        <f t="shared" si="20"/>
        <v>0</v>
      </c>
      <c r="J213" s="65"/>
      <c r="K213" s="63"/>
      <c r="L213" s="63">
        <f t="shared" si="18"/>
        <v>0</v>
      </c>
      <c r="M213" s="63"/>
      <c r="N213" s="63">
        <f t="shared" si="21"/>
        <v>0</v>
      </c>
      <c r="O213" s="63">
        <f t="shared" si="19"/>
        <v>0</v>
      </c>
      <c r="P213" s="63">
        <f t="shared" si="22"/>
        <v>0</v>
      </c>
      <c r="Q213" s="65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G213" s="47"/>
      <c r="CH213" s="47"/>
      <c r="CI213" s="47"/>
      <c r="CJ213" s="47"/>
      <c r="CK213" s="47"/>
      <c r="CL213" s="47"/>
      <c r="CM213" s="47"/>
      <c r="CN213" s="47"/>
      <c r="CO213" s="47"/>
      <c r="CP213" s="4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</row>
    <row r="214" spans="1:133" hidden="1" x14ac:dyDescent="0.2">
      <c r="A214" s="60">
        <v>7935</v>
      </c>
      <c r="B214" s="61">
        <v>606</v>
      </c>
      <c r="C214" s="62" t="s">
        <v>343</v>
      </c>
      <c r="D214" s="63">
        <f>+'[2]9500-7209-SFY22-A'!E212</f>
        <v>0</v>
      </c>
      <c r="E214" s="63"/>
      <c r="F214" s="63">
        <f t="shared" si="23"/>
        <v>0</v>
      </c>
      <c r="G214" s="63">
        <f>+'[2]9500-7209-SFY23-A'!E212</f>
        <v>0</v>
      </c>
      <c r="H214" s="63"/>
      <c r="I214" s="63">
        <f t="shared" si="20"/>
        <v>0</v>
      </c>
      <c r="J214" s="65"/>
      <c r="K214" s="63"/>
      <c r="L214" s="63">
        <f t="shared" si="18"/>
        <v>0</v>
      </c>
      <c r="M214" s="63"/>
      <c r="N214" s="63">
        <f t="shared" si="21"/>
        <v>0</v>
      </c>
      <c r="O214" s="63">
        <f t="shared" si="19"/>
        <v>0</v>
      </c>
      <c r="P214" s="63">
        <f t="shared" si="22"/>
        <v>0</v>
      </c>
      <c r="Q214" s="65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</row>
    <row r="215" spans="1:133" hidden="1" x14ac:dyDescent="0.2">
      <c r="A215" s="60">
        <v>7935</v>
      </c>
      <c r="B215" s="61">
        <v>607</v>
      </c>
      <c r="C215" s="62" t="s">
        <v>344</v>
      </c>
      <c r="D215" s="63">
        <f>+'[2]9500-7209-SFY22-A'!E213</f>
        <v>0</v>
      </c>
      <c r="E215" s="63"/>
      <c r="F215" s="63">
        <f t="shared" si="23"/>
        <v>0</v>
      </c>
      <c r="G215" s="63">
        <f>+'[2]9500-7209-SFY23-A'!E213</f>
        <v>0</v>
      </c>
      <c r="H215" s="63"/>
      <c r="I215" s="63">
        <f t="shared" si="20"/>
        <v>0</v>
      </c>
      <c r="J215" s="65"/>
      <c r="K215" s="63"/>
      <c r="L215" s="63">
        <f t="shared" si="18"/>
        <v>0</v>
      </c>
      <c r="M215" s="63"/>
      <c r="N215" s="63">
        <f t="shared" si="21"/>
        <v>0</v>
      </c>
      <c r="O215" s="63">
        <f t="shared" si="19"/>
        <v>0</v>
      </c>
      <c r="P215" s="63">
        <f t="shared" si="22"/>
        <v>0</v>
      </c>
      <c r="Q215" s="65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G215" s="47"/>
      <c r="CH215" s="47"/>
      <c r="CI215" s="47"/>
      <c r="CJ215" s="47"/>
      <c r="CK215" s="47"/>
      <c r="CL215" s="47"/>
      <c r="CM215" s="47"/>
      <c r="CN215" s="47"/>
      <c r="CO215" s="47"/>
      <c r="CP215" s="4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</row>
    <row r="216" spans="1:133" hidden="1" x14ac:dyDescent="0.2">
      <c r="A216" s="60">
        <v>7935</v>
      </c>
      <c r="B216" s="61">
        <v>608</v>
      </c>
      <c r="C216" s="62" t="s">
        <v>345</v>
      </c>
      <c r="D216" s="63">
        <f>+'[2]9500-7209-SFY22-A'!E214</f>
        <v>0</v>
      </c>
      <c r="E216" s="63"/>
      <c r="F216" s="63">
        <f t="shared" si="23"/>
        <v>0</v>
      </c>
      <c r="G216" s="63">
        <f>+'[2]9500-7209-SFY23-A'!E214</f>
        <v>0</v>
      </c>
      <c r="H216" s="63"/>
      <c r="I216" s="63">
        <f t="shared" si="20"/>
        <v>0</v>
      </c>
      <c r="J216" s="65"/>
      <c r="K216" s="63"/>
      <c r="L216" s="63">
        <f t="shared" si="18"/>
        <v>0</v>
      </c>
      <c r="M216" s="63"/>
      <c r="N216" s="63">
        <f t="shared" si="21"/>
        <v>0</v>
      </c>
      <c r="O216" s="63">
        <f t="shared" si="19"/>
        <v>0</v>
      </c>
      <c r="P216" s="63">
        <f t="shared" si="22"/>
        <v>0</v>
      </c>
      <c r="Q216" s="65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G216" s="47"/>
      <c r="CH216" s="47"/>
      <c r="CI216" s="47"/>
      <c r="CJ216" s="47"/>
      <c r="CK216" s="47"/>
      <c r="CL216" s="47"/>
      <c r="CM216" s="47"/>
      <c r="CN216" s="47"/>
      <c r="CO216" s="47"/>
      <c r="CP216" s="4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</row>
    <row r="217" spans="1:133" hidden="1" x14ac:dyDescent="0.2">
      <c r="A217" s="60">
        <v>7935</v>
      </c>
      <c r="B217" s="61">
        <v>609</v>
      </c>
      <c r="C217" s="62" t="s">
        <v>346</v>
      </c>
      <c r="D217" s="63">
        <f>+'[2]9500-7209-SFY22-A'!E215</f>
        <v>0</v>
      </c>
      <c r="E217" s="63"/>
      <c r="F217" s="63">
        <f t="shared" si="23"/>
        <v>0</v>
      </c>
      <c r="G217" s="63">
        <f>+'[2]9500-7209-SFY23-A'!E215</f>
        <v>0</v>
      </c>
      <c r="H217" s="63"/>
      <c r="I217" s="63">
        <f t="shared" si="20"/>
        <v>0</v>
      </c>
      <c r="J217" s="65"/>
      <c r="K217" s="63"/>
      <c r="L217" s="63">
        <f t="shared" si="18"/>
        <v>0</v>
      </c>
      <c r="M217" s="63"/>
      <c r="N217" s="63">
        <f t="shared" si="21"/>
        <v>0</v>
      </c>
      <c r="O217" s="63">
        <f t="shared" si="19"/>
        <v>0</v>
      </c>
      <c r="P217" s="63">
        <f t="shared" si="22"/>
        <v>0</v>
      </c>
      <c r="Q217" s="65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G217" s="47"/>
      <c r="CH217" s="47"/>
      <c r="CI217" s="47"/>
      <c r="CJ217" s="47"/>
      <c r="CK217" s="47"/>
      <c r="CL217" s="47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</row>
    <row r="218" spans="1:133" hidden="1" x14ac:dyDescent="0.2">
      <c r="A218" s="60">
        <v>7935</v>
      </c>
      <c r="B218" s="61">
        <v>610</v>
      </c>
      <c r="C218" s="62" t="s">
        <v>347</v>
      </c>
      <c r="D218" s="63">
        <f>+'[2]9500-7209-SFY22-A'!E216</f>
        <v>0</v>
      </c>
      <c r="E218" s="63"/>
      <c r="F218" s="63">
        <f t="shared" si="23"/>
        <v>0</v>
      </c>
      <c r="G218" s="63">
        <f>+'[2]9500-7209-SFY23-A'!E216</f>
        <v>0</v>
      </c>
      <c r="H218" s="63"/>
      <c r="I218" s="63">
        <f t="shared" si="20"/>
        <v>0</v>
      </c>
      <c r="J218" s="65"/>
      <c r="K218" s="63"/>
      <c r="L218" s="63">
        <f t="shared" si="18"/>
        <v>0</v>
      </c>
      <c r="M218" s="63"/>
      <c r="N218" s="63">
        <f t="shared" si="21"/>
        <v>0</v>
      </c>
      <c r="O218" s="63">
        <f t="shared" si="19"/>
        <v>0</v>
      </c>
      <c r="P218" s="63">
        <f t="shared" si="22"/>
        <v>0</v>
      </c>
      <c r="Q218" s="65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</row>
    <row r="219" spans="1:133" hidden="1" x14ac:dyDescent="0.2">
      <c r="A219" s="60">
        <v>7935</v>
      </c>
      <c r="B219" s="61">
        <v>611</v>
      </c>
      <c r="C219" s="62" t="s">
        <v>348</v>
      </c>
      <c r="D219" s="63">
        <f>+'[2]9500-7209-SFY22-A'!E217</f>
        <v>0</v>
      </c>
      <c r="E219" s="63"/>
      <c r="F219" s="63">
        <f t="shared" si="23"/>
        <v>0</v>
      </c>
      <c r="G219" s="63">
        <f>+'[2]9500-7209-SFY23-A'!E217</f>
        <v>0</v>
      </c>
      <c r="H219" s="63"/>
      <c r="I219" s="63">
        <f t="shared" si="20"/>
        <v>0</v>
      </c>
      <c r="J219" s="65"/>
      <c r="K219" s="63"/>
      <c r="L219" s="63">
        <f t="shared" si="18"/>
        <v>0</v>
      </c>
      <c r="M219" s="63"/>
      <c r="N219" s="63">
        <f t="shared" si="21"/>
        <v>0</v>
      </c>
      <c r="O219" s="63">
        <f t="shared" si="19"/>
        <v>0</v>
      </c>
      <c r="P219" s="63">
        <f t="shared" si="22"/>
        <v>0</v>
      </c>
      <c r="Q219" s="65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G219" s="47"/>
      <c r="CH219" s="47"/>
      <c r="CI219" s="47"/>
      <c r="CJ219" s="47"/>
      <c r="CK219" s="47"/>
      <c r="CL219" s="47"/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</row>
    <row r="220" spans="1:133" hidden="1" x14ac:dyDescent="0.2">
      <c r="A220" s="60">
        <v>7935</v>
      </c>
      <c r="B220" s="61">
        <v>612</v>
      </c>
      <c r="C220" s="62" t="s">
        <v>349</v>
      </c>
      <c r="D220" s="63">
        <f>+'[2]9500-7209-SFY22-A'!E218</f>
        <v>0</v>
      </c>
      <c r="E220" s="63"/>
      <c r="F220" s="63">
        <f t="shared" si="23"/>
        <v>0</v>
      </c>
      <c r="G220" s="63">
        <f>+'[2]9500-7209-SFY23-A'!E218</f>
        <v>0</v>
      </c>
      <c r="H220" s="63"/>
      <c r="I220" s="63">
        <f t="shared" si="20"/>
        <v>0</v>
      </c>
      <c r="J220" s="65"/>
      <c r="K220" s="63"/>
      <c r="L220" s="63">
        <f t="shared" si="18"/>
        <v>0</v>
      </c>
      <c r="M220" s="63"/>
      <c r="N220" s="63">
        <f t="shared" si="21"/>
        <v>0</v>
      </c>
      <c r="O220" s="63">
        <f t="shared" si="19"/>
        <v>0</v>
      </c>
      <c r="P220" s="63">
        <f t="shared" si="22"/>
        <v>0</v>
      </c>
      <c r="Q220" s="65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G220" s="47"/>
      <c r="CH220" s="47"/>
      <c r="CI220" s="47"/>
      <c r="CJ220" s="47"/>
      <c r="CK220" s="47"/>
      <c r="CL220" s="47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</row>
    <row r="221" spans="1:133" hidden="1" x14ac:dyDescent="0.2">
      <c r="A221" s="60">
        <v>7935</v>
      </c>
      <c r="B221" s="61">
        <v>617</v>
      </c>
      <c r="C221" s="62" t="s">
        <v>350</v>
      </c>
      <c r="D221" s="63">
        <f>+'[2]9500-7209-SFY22-A'!E219</f>
        <v>0</v>
      </c>
      <c r="E221" s="63"/>
      <c r="F221" s="63">
        <f t="shared" si="23"/>
        <v>0</v>
      </c>
      <c r="G221" s="63">
        <f>+'[2]9500-7209-SFY23-A'!E219</f>
        <v>0</v>
      </c>
      <c r="H221" s="63"/>
      <c r="I221" s="63">
        <f t="shared" si="20"/>
        <v>0</v>
      </c>
      <c r="J221" s="65"/>
      <c r="K221" s="63"/>
      <c r="L221" s="63">
        <f t="shared" si="18"/>
        <v>0</v>
      </c>
      <c r="M221" s="63"/>
      <c r="N221" s="63">
        <f t="shared" si="21"/>
        <v>0</v>
      </c>
      <c r="O221" s="63">
        <f t="shared" si="19"/>
        <v>0</v>
      </c>
      <c r="P221" s="63">
        <f t="shared" si="22"/>
        <v>0</v>
      </c>
      <c r="Q221" s="65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G221" s="47"/>
      <c r="CH221" s="47"/>
      <c r="CI221" s="47"/>
      <c r="CJ221" s="47"/>
      <c r="CK221" s="47"/>
      <c r="CL221" s="47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</row>
    <row r="222" spans="1:133" s="71" customFormat="1" x14ac:dyDescent="0.2">
      <c r="A222" s="60"/>
      <c r="B222" s="67"/>
      <c r="C222" s="67" t="s">
        <v>351</v>
      </c>
      <c r="D222" s="68">
        <f>SUM(D7:D221)</f>
        <v>7034030.3499999996</v>
      </c>
      <c r="E222" s="68">
        <f t="shared" ref="E222:I222" si="24">SUM(E7:E221)</f>
        <v>230363</v>
      </c>
      <c r="F222" s="68">
        <f t="shared" si="24"/>
        <v>7264393.3499999996</v>
      </c>
      <c r="G222" s="68">
        <f t="shared" si="24"/>
        <v>7415780.5299999993</v>
      </c>
      <c r="H222" s="68">
        <f t="shared" si="24"/>
        <v>247231</v>
      </c>
      <c r="I222" s="68">
        <f t="shared" si="24"/>
        <v>7663011.5299999993</v>
      </c>
      <c r="J222" s="70"/>
      <c r="K222" s="68"/>
      <c r="L222" s="68">
        <f>SUM(L7:L221)</f>
        <v>113039.12410000002</v>
      </c>
      <c r="M222" s="68">
        <f t="shared" ref="M222:BX222" si="25">SUM(M7:M221)</f>
        <v>69.108899999999991</v>
      </c>
      <c r="N222" s="68">
        <f>SUM(N7:N221)</f>
        <v>117254.76699999999</v>
      </c>
      <c r="O222" s="68">
        <f>SUM(O7:O221)</f>
        <v>121316.25170000002</v>
      </c>
      <c r="P222" s="68">
        <f t="shared" si="25"/>
        <v>74.169299999999993</v>
      </c>
      <c r="Q222" s="70">
        <f>SUM(Q7:Q77)</f>
        <v>125840.579</v>
      </c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89"/>
      <c r="BE222" s="89"/>
      <c r="BF222" s="89"/>
      <c r="BG222" s="89"/>
      <c r="BH222" s="89"/>
      <c r="BI222" s="89"/>
      <c r="BJ222" s="89"/>
      <c r="BK222" s="89"/>
      <c r="BL222" s="89"/>
      <c r="BM222" s="89"/>
      <c r="BN222" s="89"/>
      <c r="BO222" s="89"/>
      <c r="BP222" s="89"/>
      <c r="BQ222" s="89"/>
      <c r="BR222" s="89"/>
      <c r="BS222" s="89"/>
      <c r="BT222" s="89"/>
      <c r="BU222" s="89"/>
      <c r="BV222" s="89"/>
      <c r="BW222" s="89"/>
      <c r="BX222" s="89"/>
      <c r="BY222" s="89"/>
      <c r="BZ222" s="89"/>
      <c r="CA222" s="89"/>
      <c r="CB222" s="89"/>
      <c r="CC222" s="89"/>
      <c r="CD222" s="89"/>
      <c r="CE222" s="89"/>
      <c r="CF222" s="89"/>
      <c r="CG222" s="89"/>
      <c r="CH222" s="89"/>
      <c r="CI222" s="89"/>
      <c r="CJ222" s="89"/>
      <c r="CK222" s="89"/>
      <c r="CL222" s="89"/>
      <c r="CM222" s="89"/>
      <c r="CN222" s="89"/>
      <c r="CO222" s="89"/>
      <c r="CP222" s="89"/>
      <c r="CQ222" s="89"/>
      <c r="CR222" s="89"/>
      <c r="CS222" s="89"/>
      <c r="CT222" s="89"/>
      <c r="CU222" s="89"/>
      <c r="CV222" s="89"/>
      <c r="CW222" s="89"/>
      <c r="CX222" s="89"/>
      <c r="CY222" s="89"/>
      <c r="CZ222" s="89"/>
      <c r="DA222" s="89"/>
      <c r="DB222" s="89"/>
      <c r="DC222" s="89"/>
      <c r="DD222" s="89"/>
      <c r="DE222" s="89"/>
      <c r="DF222" s="89"/>
      <c r="DG222" s="89"/>
      <c r="DH222" s="89"/>
      <c r="DI222" s="89"/>
      <c r="DJ222" s="89"/>
      <c r="DK222" s="89"/>
      <c r="DL222" s="89"/>
      <c r="DM222" s="89"/>
      <c r="DN222" s="89"/>
      <c r="DO222" s="89"/>
      <c r="DP222" s="89"/>
      <c r="DQ222" s="89"/>
      <c r="DR222" s="89"/>
      <c r="DS222" s="89"/>
      <c r="DT222" s="89"/>
      <c r="DU222" s="89"/>
      <c r="DV222" s="89"/>
      <c r="DW222" s="89"/>
      <c r="DX222" s="89"/>
      <c r="DY222" s="89"/>
      <c r="DZ222" s="89"/>
      <c r="EA222" s="89"/>
      <c r="EB222" s="89"/>
      <c r="EC222" s="89"/>
    </row>
    <row r="223" spans="1:133" x14ac:dyDescent="0.2">
      <c r="A223" s="72" t="s">
        <v>352</v>
      </c>
      <c r="B223" s="62"/>
      <c r="C223" s="62"/>
      <c r="D223" s="63"/>
      <c r="E223" s="63"/>
      <c r="F223" s="63"/>
      <c r="G223" s="63">
        <f>+'[2]9500-7209-SFY23-A'!E221</f>
        <v>0</v>
      </c>
      <c r="H223" s="63"/>
      <c r="I223" s="63"/>
      <c r="J223" s="65"/>
      <c r="K223" s="63"/>
      <c r="L223" s="63"/>
      <c r="M223" s="63"/>
      <c r="N223" s="63"/>
      <c r="O223" s="63"/>
      <c r="P223" s="63"/>
      <c r="Q223" s="65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47"/>
      <c r="AQ223" s="47"/>
      <c r="AR223" s="47"/>
      <c r="AS223" s="47"/>
      <c r="AT223" s="47"/>
      <c r="AU223" s="47"/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  <c r="BZ223" s="47"/>
      <c r="CA223" s="47"/>
      <c r="CB223" s="47"/>
      <c r="CC223" s="47"/>
      <c r="CD223" s="47"/>
      <c r="CE223" s="47"/>
      <c r="CF223" s="47"/>
      <c r="CG223" s="47"/>
      <c r="CH223" s="47"/>
      <c r="CI223" s="47"/>
      <c r="CJ223" s="47"/>
      <c r="CK223" s="47"/>
      <c r="CL223" s="47"/>
      <c r="CM223" s="47"/>
      <c r="CN223" s="47"/>
      <c r="CO223" s="47"/>
      <c r="CP223" s="4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</row>
    <row r="224" spans="1:133" x14ac:dyDescent="0.2">
      <c r="A224" s="60">
        <v>404460</v>
      </c>
      <c r="B224" s="73" t="s">
        <v>353</v>
      </c>
      <c r="C224" s="62" t="s">
        <v>354</v>
      </c>
      <c r="D224" s="63">
        <v>6694601</v>
      </c>
      <c r="E224" s="63">
        <f>(E7*0.4907)+(E50*0.4907)</f>
        <v>113039.12410000002</v>
      </c>
      <c r="F224" s="63">
        <f>SUM(D224:E224)</f>
        <v>6807640.1240999997</v>
      </c>
      <c r="G224" s="63">
        <v>7043999</v>
      </c>
      <c r="H224" s="63">
        <f>(H7*0.4907)+(H50*0.4907)</f>
        <v>121316.25170000002</v>
      </c>
      <c r="I224" s="63">
        <f>SUM(G224:H224)</f>
        <v>7165315.2516999999</v>
      </c>
      <c r="J224" s="63"/>
      <c r="K224" s="74" t="s">
        <v>355</v>
      </c>
      <c r="L224" s="75">
        <f>L222-E224</f>
        <v>0</v>
      </c>
      <c r="M224" s="76"/>
      <c r="N224" s="76"/>
      <c r="O224" s="75">
        <v>0</v>
      </c>
      <c r="P224" s="76"/>
      <c r="Q224" s="7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G224" s="47"/>
      <c r="CH224" s="47"/>
      <c r="CI224" s="47"/>
      <c r="CJ224" s="47"/>
      <c r="CK224" s="47"/>
      <c r="CL224" s="47"/>
      <c r="CM224" s="47"/>
      <c r="CN224" s="47"/>
      <c r="CO224" s="47"/>
      <c r="CP224" s="4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</row>
    <row r="225" spans="1:133" x14ac:dyDescent="0.2">
      <c r="A225" s="60">
        <v>407139</v>
      </c>
      <c r="B225" s="73" t="s">
        <v>365</v>
      </c>
      <c r="C225" s="62" t="s">
        <v>356</v>
      </c>
      <c r="D225" s="63">
        <v>17054</v>
      </c>
      <c r="E225" s="63">
        <f>(E7*0.0003)+(E50*0.0003)</f>
        <v>69.108899999999991</v>
      </c>
      <c r="F225" s="63">
        <f t="shared" ref="F225:F226" si="26">SUM(D225:E225)</f>
        <v>17123.108899999999</v>
      </c>
      <c r="G225" s="63">
        <v>17054</v>
      </c>
      <c r="H225" s="63">
        <f>(H7*0.0003)+(H50*0.0003)</f>
        <v>74.169299999999993</v>
      </c>
      <c r="I225" s="63">
        <f t="shared" ref="I225:I227" si="27">SUM(G225:H225)</f>
        <v>17128.169300000001</v>
      </c>
      <c r="J225" s="63"/>
      <c r="K225" s="74" t="s">
        <v>355</v>
      </c>
      <c r="L225" s="76"/>
      <c r="M225" s="75">
        <f>M222-E225</f>
        <v>0</v>
      </c>
      <c r="N225" s="76"/>
      <c r="O225" s="76"/>
      <c r="P225" s="75">
        <v>0</v>
      </c>
      <c r="Q225" s="7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G225" s="47"/>
      <c r="CH225" s="47"/>
      <c r="CI225" s="47"/>
      <c r="CJ225" s="47"/>
      <c r="CK225" s="47"/>
      <c r="CL225" s="47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</row>
    <row r="226" spans="1:133" ht="13.5" thickBot="1" x14ac:dyDescent="0.25">
      <c r="A226" s="62"/>
      <c r="B226" s="60" t="s">
        <v>357</v>
      </c>
      <c r="C226" s="62" t="s">
        <v>358</v>
      </c>
      <c r="D226" s="63">
        <v>9350487</v>
      </c>
      <c r="E226" s="63">
        <f>(E7*0.509)+(E50*0.509)</f>
        <v>117254.76699999999</v>
      </c>
      <c r="F226" s="63">
        <f t="shared" si="26"/>
        <v>9467741.7670000009</v>
      </c>
      <c r="G226" s="63">
        <v>9848032</v>
      </c>
      <c r="H226" s="63">
        <f>(H7*0.509)+(H50*0.509)</f>
        <v>125840.579</v>
      </c>
      <c r="I226" s="63">
        <f t="shared" si="27"/>
        <v>9973872.5789999999</v>
      </c>
      <c r="J226" s="63"/>
      <c r="K226" s="78" t="s">
        <v>355</v>
      </c>
      <c r="L226" s="79"/>
      <c r="M226" s="79"/>
      <c r="N226" s="80">
        <f>N222-E226</f>
        <v>0</v>
      </c>
      <c r="O226" s="79"/>
      <c r="P226" s="79"/>
      <c r="Q226" s="81">
        <f>Q222-H226</f>
        <v>0</v>
      </c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G226" s="47"/>
      <c r="CH226" s="47"/>
      <c r="CI226" s="47"/>
      <c r="CJ226" s="47"/>
      <c r="CK226" s="47"/>
      <c r="CL226" s="47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</row>
    <row r="227" spans="1:133" x14ac:dyDescent="0.2">
      <c r="A227" s="62"/>
      <c r="B227" s="62"/>
      <c r="C227" s="67" t="s">
        <v>359</v>
      </c>
      <c r="D227" s="63">
        <f>SUM(D224:D226)</f>
        <v>16062142</v>
      </c>
      <c r="E227" s="63">
        <f t="shared" ref="E227:G227" si="28">SUM(E224:E226)</f>
        <v>230363</v>
      </c>
      <c r="F227" s="63">
        <f t="shared" si="28"/>
        <v>16292505</v>
      </c>
      <c r="G227" s="63">
        <f t="shared" si="28"/>
        <v>16909085</v>
      </c>
      <c r="H227" s="90">
        <f>SUM(H224:H226)</f>
        <v>247231</v>
      </c>
      <c r="I227" s="63">
        <f t="shared" si="27"/>
        <v>17156316</v>
      </c>
      <c r="J227" s="63"/>
      <c r="K227" s="63"/>
      <c r="L227" s="63"/>
      <c r="M227" s="63"/>
      <c r="N227" s="63"/>
      <c r="O227" s="63"/>
      <c r="P227" s="63"/>
      <c r="Q227" s="63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G227" s="47"/>
      <c r="CH227" s="47"/>
      <c r="CI227" s="47"/>
      <c r="CJ227" s="47"/>
      <c r="CK227" s="47"/>
      <c r="CL227" s="47"/>
      <c r="CM227" s="47"/>
      <c r="CN227" s="47"/>
      <c r="CO227" s="47"/>
      <c r="CP227" s="4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</row>
    <row r="228" spans="1:133" x14ac:dyDescent="0.2"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</row>
    <row r="229" spans="1:133" x14ac:dyDescent="0.2"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</row>
    <row r="230" spans="1:133" x14ac:dyDescent="0.2">
      <c r="A230" s="82" t="s">
        <v>360</v>
      </c>
      <c r="B230" s="83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</row>
    <row r="231" spans="1:133" x14ac:dyDescent="0.2">
      <c r="A231" s="83" t="s">
        <v>366</v>
      </c>
      <c r="B231" s="83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G231" s="47"/>
      <c r="CH231" s="47"/>
      <c r="CI231" s="47"/>
      <c r="CJ231" s="47"/>
      <c r="CK231" s="47"/>
      <c r="CL231" s="47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</row>
    <row r="232" spans="1:133" x14ac:dyDescent="0.2">
      <c r="A232" s="83"/>
      <c r="B232" s="83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G232" s="47"/>
      <c r="CH232" s="47"/>
      <c r="CI232" s="47"/>
      <c r="CJ232" s="47"/>
      <c r="CK232" s="47"/>
      <c r="CL232" s="47"/>
      <c r="CM232" s="47"/>
      <c r="CN232" s="47"/>
      <c r="CO232" s="47"/>
      <c r="CP232" s="4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</row>
    <row r="233" spans="1:133" x14ac:dyDescent="0.2">
      <c r="A233" s="83"/>
      <c r="B233" s="83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G233" s="47"/>
      <c r="CH233" s="47"/>
      <c r="CI233" s="47"/>
      <c r="CJ233" s="47"/>
      <c r="CK233" s="47"/>
      <c r="CL233" s="47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</row>
    <row r="234" spans="1:133" x14ac:dyDescent="0.2">
      <c r="A234" s="83"/>
      <c r="B234" s="83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G234" s="47"/>
      <c r="CH234" s="47"/>
      <c r="CI234" s="47"/>
      <c r="CJ234" s="47"/>
      <c r="CK234" s="47"/>
      <c r="CL234" s="47"/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</row>
    <row r="235" spans="1:133" x14ac:dyDescent="0.2"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</row>
    <row r="236" spans="1:133" x14ac:dyDescent="0.2"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G236" s="47"/>
      <c r="CH236" s="47"/>
      <c r="CI236" s="47"/>
      <c r="CJ236" s="47"/>
      <c r="CK236" s="47"/>
      <c r="CL236" s="47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</row>
    <row r="237" spans="1:133" x14ac:dyDescent="0.2">
      <c r="D237" s="47"/>
      <c r="E237" s="47"/>
      <c r="F237" s="47"/>
      <c r="G237" s="47"/>
      <c r="H237" s="47"/>
      <c r="I237" s="47"/>
      <c r="J237" s="47"/>
      <c r="K237" s="47"/>
      <c r="L237" s="47" t="s">
        <v>367</v>
      </c>
      <c r="M237" s="47" t="s">
        <v>368</v>
      </c>
      <c r="N237" s="47" t="s">
        <v>369</v>
      </c>
      <c r="O237" s="47" t="s">
        <v>370</v>
      </c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G237" s="47"/>
      <c r="CH237" s="47"/>
      <c r="CI237" s="47"/>
      <c r="CJ237" s="47"/>
      <c r="CK237" s="47"/>
      <c r="CL237" s="47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</row>
    <row r="238" spans="1:133" x14ac:dyDescent="0.2">
      <c r="D238" s="47"/>
      <c r="E238" s="47"/>
      <c r="G238" s="47"/>
      <c r="H238" s="47"/>
      <c r="I238" s="47"/>
      <c r="J238" s="47"/>
      <c r="K238" s="45">
        <v>44568</v>
      </c>
      <c r="L238" s="47">
        <v>50954</v>
      </c>
      <c r="M238" s="47">
        <v>30821</v>
      </c>
      <c r="N238" s="47">
        <v>55051</v>
      </c>
      <c r="O238" s="47">
        <v>32768</v>
      </c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G238" s="47"/>
      <c r="CH238" s="47"/>
      <c r="CI238" s="47"/>
      <c r="CJ238" s="47"/>
      <c r="CK238" s="47"/>
      <c r="CL238" s="47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</row>
    <row r="239" spans="1:133" x14ac:dyDescent="0.2">
      <c r="D239" s="47"/>
      <c r="E239" s="91"/>
      <c r="F239" s="92"/>
      <c r="G239" s="47"/>
      <c r="H239" s="47"/>
      <c r="I239" s="93"/>
      <c r="J239" s="47"/>
      <c r="K239" s="45">
        <v>44599</v>
      </c>
      <c r="L239" s="47">
        <v>44831</v>
      </c>
      <c r="M239" s="47">
        <v>29463</v>
      </c>
      <c r="N239" s="47">
        <v>48411</v>
      </c>
      <c r="O239" s="47">
        <v>31295</v>
      </c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G239" s="47"/>
      <c r="CH239" s="47"/>
      <c r="CI239" s="47"/>
      <c r="CJ239" s="47"/>
      <c r="CK239" s="47"/>
      <c r="CL239" s="47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</row>
    <row r="240" spans="1:133" x14ac:dyDescent="0.2">
      <c r="D240" s="47"/>
      <c r="E240" s="91"/>
      <c r="F240" s="92"/>
      <c r="G240" s="47"/>
      <c r="H240" s="47"/>
      <c r="I240" s="93"/>
      <c r="J240" s="47"/>
      <c r="K240" s="45">
        <v>44640</v>
      </c>
      <c r="L240" s="47">
        <v>44831</v>
      </c>
      <c r="M240" s="47">
        <v>29463</v>
      </c>
      <c r="N240" s="47">
        <v>48411</v>
      </c>
      <c r="O240" s="47">
        <v>31295</v>
      </c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</row>
    <row r="241" spans="4:133" x14ac:dyDescent="0.2">
      <c r="D241" s="47"/>
      <c r="E241" s="91"/>
      <c r="F241" s="92"/>
      <c r="G241" s="47"/>
      <c r="H241" s="47"/>
      <c r="I241" s="93"/>
      <c r="J241" s="47"/>
      <c r="K241" s="47"/>
      <c r="L241" s="47">
        <f t="shared" ref="L241:O241" si="29">SUM(L238:L240)</f>
        <v>140616</v>
      </c>
      <c r="M241" s="47">
        <f t="shared" si="29"/>
        <v>89747</v>
      </c>
      <c r="N241" s="47">
        <f t="shared" si="29"/>
        <v>151873</v>
      </c>
      <c r="O241" s="47">
        <f t="shared" si="29"/>
        <v>95358</v>
      </c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</row>
    <row r="242" spans="4:133" x14ac:dyDescent="0.2">
      <c r="D242" s="47"/>
      <c r="E242" s="91"/>
      <c r="F242" s="92"/>
      <c r="G242" s="47"/>
      <c r="H242" s="47"/>
      <c r="I242" s="93"/>
      <c r="J242" s="47"/>
      <c r="K242" s="47"/>
      <c r="L242" s="47"/>
      <c r="M242" s="47">
        <f>SUM(L241:M241)</f>
        <v>230363</v>
      </c>
      <c r="N242" s="47"/>
      <c r="O242" s="47">
        <f>SUM(N241:O241)</f>
        <v>247231</v>
      </c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G242" s="47"/>
      <c r="CH242" s="47"/>
      <c r="CI242" s="47"/>
      <c r="CJ242" s="47"/>
      <c r="CK242" s="47"/>
      <c r="CL242" s="47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</row>
    <row r="243" spans="4:133" x14ac:dyDescent="0.2">
      <c r="D243" s="47"/>
      <c r="E243" s="91"/>
      <c r="F243" s="92"/>
      <c r="G243" s="47"/>
      <c r="H243" s="47"/>
      <c r="I243" s="93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</row>
    <row r="244" spans="4:133" x14ac:dyDescent="0.2">
      <c r="D244" s="47"/>
      <c r="E244" s="91"/>
      <c r="F244" s="92"/>
      <c r="G244" s="47"/>
      <c r="H244" s="47"/>
      <c r="I244" s="93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</row>
    <row r="245" spans="4:133" x14ac:dyDescent="0.2">
      <c r="D245" s="47"/>
      <c r="E245" s="91"/>
      <c r="F245" s="94"/>
      <c r="G245" s="47"/>
      <c r="H245" s="47"/>
      <c r="I245" s="93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</row>
    <row r="246" spans="4:133" x14ac:dyDescent="0.2"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</row>
    <row r="247" spans="4:133" x14ac:dyDescent="0.2"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</row>
    <row r="248" spans="4:133" x14ac:dyDescent="0.2"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</row>
    <row r="249" spans="4:133" x14ac:dyDescent="0.2"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</row>
    <row r="250" spans="4:133" x14ac:dyDescent="0.2"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</row>
    <row r="251" spans="4:133" x14ac:dyDescent="0.2"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</row>
    <row r="252" spans="4:133" x14ac:dyDescent="0.2"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</row>
    <row r="253" spans="4:133" x14ac:dyDescent="0.2"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</row>
    <row r="254" spans="4:133" x14ac:dyDescent="0.2"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</row>
    <row r="255" spans="4:133" x14ac:dyDescent="0.2"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</row>
    <row r="256" spans="4:133" x14ac:dyDescent="0.2"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</row>
    <row r="257" spans="4:133" x14ac:dyDescent="0.2"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</row>
    <row r="258" spans="4:133" x14ac:dyDescent="0.2"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</row>
    <row r="259" spans="4:133" x14ac:dyDescent="0.2"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G259" s="47"/>
      <c r="CH259" s="47"/>
      <c r="CI259" s="47"/>
      <c r="CJ259" s="47"/>
      <c r="CK259" s="47"/>
      <c r="CL259" s="47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</row>
    <row r="260" spans="4:133" x14ac:dyDescent="0.2"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</row>
    <row r="261" spans="4:133" x14ac:dyDescent="0.2"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G261" s="47"/>
      <c r="CH261" s="47"/>
      <c r="CI261" s="47"/>
      <c r="CJ261" s="47"/>
      <c r="CK261" s="47"/>
      <c r="CL261" s="47"/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</row>
    <row r="262" spans="4:133" x14ac:dyDescent="0.2"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</row>
    <row r="263" spans="4:133" x14ac:dyDescent="0.2"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G263" s="47"/>
      <c r="CH263" s="47"/>
      <c r="CI263" s="47"/>
      <c r="CJ263" s="47"/>
      <c r="CK263" s="47"/>
      <c r="CL263" s="47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</row>
    <row r="264" spans="4:133" x14ac:dyDescent="0.2"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</row>
    <row r="265" spans="4:133" x14ac:dyDescent="0.2"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</row>
    <row r="266" spans="4:133" x14ac:dyDescent="0.2"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</row>
    <row r="267" spans="4:133" x14ac:dyDescent="0.2"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</row>
    <row r="268" spans="4:133" x14ac:dyDescent="0.2"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</row>
    <row r="269" spans="4:133" x14ac:dyDescent="0.2"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</row>
    <row r="270" spans="4:133" x14ac:dyDescent="0.2"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</row>
    <row r="271" spans="4:133" x14ac:dyDescent="0.2"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</row>
    <row r="272" spans="4:133" x14ac:dyDescent="0.2"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</row>
    <row r="273" spans="4:133" x14ac:dyDescent="0.2"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</row>
    <row r="274" spans="4:133" x14ac:dyDescent="0.2"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</row>
    <row r="275" spans="4:133" x14ac:dyDescent="0.2"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</row>
    <row r="276" spans="4:133" x14ac:dyDescent="0.2"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</row>
    <row r="277" spans="4:133" x14ac:dyDescent="0.2"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</row>
    <row r="278" spans="4:133" x14ac:dyDescent="0.2"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</row>
    <row r="279" spans="4:133" x14ac:dyDescent="0.2"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</row>
    <row r="280" spans="4:133" x14ac:dyDescent="0.2"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</row>
    <row r="281" spans="4:133" x14ac:dyDescent="0.2"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</row>
    <row r="282" spans="4:133" x14ac:dyDescent="0.2"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</row>
    <row r="283" spans="4:133" x14ac:dyDescent="0.2"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</row>
    <row r="284" spans="4:133" x14ac:dyDescent="0.2"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</row>
    <row r="285" spans="4:133" x14ac:dyDescent="0.2"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</row>
    <row r="286" spans="4:133" x14ac:dyDescent="0.2"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</row>
    <row r="287" spans="4:133" x14ac:dyDescent="0.2"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</row>
    <row r="288" spans="4:133" x14ac:dyDescent="0.2"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</row>
    <row r="289" spans="4:133" x14ac:dyDescent="0.2"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</row>
    <row r="290" spans="4:133" x14ac:dyDescent="0.2"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G290" s="47"/>
      <c r="CH290" s="47"/>
      <c r="CI290" s="47"/>
      <c r="CJ290" s="47"/>
      <c r="CK290" s="47"/>
      <c r="CL290" s="47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</row>
    <row r="291" spans="4:133" x14ac:dyDescent="0.2"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</row>
    <row r="292" spans="4:133" x14ac:dyDescent="0.2"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G292" s="47"/>
      <c r="CH292" s="47"/>
      <c r="CI292" s="47"/>
      <c r="CJ292" s="47"/>
      <c r="CK292" s="47"/>
      <c r="CL292" s="47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</row>
    <row r="293" spans="4:133" x14ac:dyDescent="0.2"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</row>
    <row r="294" spans="4:133" x14ac:dyDescent="0.2"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47"/>
      <c r="AQ294" s="47"/>
      <c r="AR294" s="47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G294" s="47"/>
      <c r="CH294" s="47"/>
      <c r="CI294" s="47"/>
      <c r="CJ294" s="47"/>
      <c r="CK294" s="47"/>
      <c r="CL294" s="47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</row>
    <row r="295" spans="4:133" x14ac:dyDescent="0.2"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</row>
    <row r="296" spans="4:133" x14ac:dyDescent="0.2"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  <c r="AR296" s="47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G296" s="47"/>
      <c r="CH296" s="47"/>
      <c r="CI296" s="47"/>
      <c r="CJ296" s="47"/>
      <c r="CK296" s="47"/>
      <c r="CL296" s="47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</row>
    <row r="297" spans="4:133" x14ac:dyDescent="0.2"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</row>
    <row r="298" spans="4:133" x14ac:dyDescent="0.2"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G298" s="47"/>
      <c r="CH298" s="47"/>
      <c r="CI298" s="47"/>
      <c r="CJ298" s="47"/>
      <c r="CK298" s="47"/>
      <c r="CL298" s="47"/>
      <c r="CM298" s="47"/>
      <c r="CN298" s="47"/>
      <c r="CO298" s="47"/>
      <c r="CP298" s="4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</row>
    <row r="299" spans="4:133" x14ac:dyDescent="0.2"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</row>
    <row r="300" spans="4:133" x14ac:dyDescent="0.2"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</row>
    <row r="301" spans="4:133" x14ac:dyDescent="0.2"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</row>
    <row r="302" spans="4:133" x14ac:dyDescent="0.2"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</row>
    <row r="303" spans="4:133" x14ac:dyDescent="0.2"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</row>
    <row r="304" spans="4:133" x14ac:dyDescent="0.2"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</row>
    <row r="305" spans="4:133" x14ac:dyDescent="0.2"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</row>
    <row r="306" spans="4:133" x14ac:dyDescent="0.2"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</row>
    <row r="307" spans="4:133" x14ac:dyDescent="0.2"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</row>
    <row r="308" spans="4:133" x14ac:dyDescent="0.2"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</row>
    <row r="309" spans="4:133" x14ac:dyDescent="0.2"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</row>
    <row r="310" spans="4:133" x14ac:dyDescent="0.2"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</row>
    <row r="311" spans="4:133" x14ac:dyDescent="0.2"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</row>
    <row r="312" spans="4:133" x14ac:dyDescent="0.2"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</row>
    <row r="313" spans="4:133" x14ac:dyDescent="0.2"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</row>
    <row r="314" spans="4:133" x14ac:dyDescent="0.2"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</row>
    <row r="315" spans="4:133" x14ac:dyDescent="0.2"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</row>
    <row r="316" spans="4:133" x14ac:dyDescent="0.2"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</row>
    <row r="317" spans="4:133" x14ac:dyDescent="0.2"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</row>
    <row r="318" spans="4:133" x14ac:dyDescent="0.2"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</row>
    <row r="319" spans="4:133" x14ac:dyDescent="0.2"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</row>
    <row r="320" spans="4:133" x14ac:dyDescent="0.2"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</row>
    <row r="321" spans="4:133" x14ac:dyDescent="0.2"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</row>
    <row r="322" spans="4:133" x14ac:dyDescent="0.2"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</row>
    <row r="323" spans="4:133" x14ac:dyDescent="0.2"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G323" s="47"/>
      <c r="CH323" s="47"/>
      <c r="CI323" s="47"/>
      <c r="CJ323" s="47"/>
      <c r="CK323" s="47"/>
      <c r="CL323" s="47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</row>
    <row r="324" spans="4:133" x14ac:dyDescent="0.2"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G324" s="47"/>
      <c r="CH324" s="47"/>
      <c r="CI324" s="47"/>
      <c r="CJ324" s="47"/>
      <c r="CK324" s="47"/>
      <c r="CL324" s="47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</row>
    <row r="325" spans="4:133" x14ac:dyDescent="0.2"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</row>
    <row r="326" spans="4:133" x14ac:dyDescent="0.2"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</row>
    <row r="327" spans="4:133" x14ac:dyDescent="0.2"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</row>
    <row r="328" spans="4:133" x14ac:dyDescent="0.2"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</row>
    <row r="329" spans="4:133" x14ac:dyDescent="0.2"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G329" s="47"/>
      <c r="CH329" s="47"/>
      <c r="CI329" s="47"/>
      <c r="CJ329" s="47"/>
      <c r="CK329" s="47"/>
      <c r="CL329" s="47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</row>
    <row r="330" spans="4:133" x14ac:dyDescent="0.2"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</row>
    <row r="331" spans="4:133" x14ac:dyDescent="0.2"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</row>
    <row r="332" spans="4:133" x14ac:dyDescent="0.2"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</row>
    <row r="333" spans="4:133" x14ac:dyDescent="0.2"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</row>
    <row r="334" spans="4:133" x14ac:dyDescent="0.2"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</row>
    <row r="335" spans="4:133" x14ac:dyDescent="0.2"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</row>
    <row r="336" spans="4:133" x14ac:dyDescent="0.2"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</row>
    <row r="337" spans="4:133" x14ac:dyDescent="0.2"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</row>
    <row r="338" spans="4:133" x14ac:dyDescent="0.2"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</row>
    <row r="339" spans="4:133" x14ac:dyDescent="0.2"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G339" s="47"/>
      <c r="CH339" s="47"/>
      <c r="CI339" s="47"/>
      <c r="CJ339" s="47"/>
      <c r="CK339" s="47"/>
      <c r="CL339" s="47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</row>
    <row r="340" spans="4:133" x14ac:dyDescent="0.2"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</row>
    <row r="341" spans="4:133" x14ac:dyDescent="0.2"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G341" s="47"/>
      <c r="CH341" s="47"/>
      <c r="CI341" s="47"/>
      <c r="CJ341" s="47"/>
      <c r="CK341" s="47"/>
      <c r="CL341" s="47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</row>
    <row r="342" spans="4:133" x14ac:dyDescent="0.2"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</row>
    <row r="343" spans="4:133" x14ac:dyDescent="0.2"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G343" s="47"/>
      <c r="CH343" s="47"/>
      <c r="CI343" s="47"/>
      <c r="CJ343" s="47"/>
      <c r="CK343" s="47"/>
      <c r="CL343" s="47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</row>
    <row r="344" spans="4:133" x14ac:dyDescent="0.2"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G344" s="47"/>
      <c r="CH344" s="47"/>
      <c r="CI344" s="47"/>
      <c r="CJ344" s="47"/>
      <c r="CK344" s="47"/>
      <c r="CL344" s="47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</row>
    <row r="345" spans="4:133" x14ac:dyDescent="0.2"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</row>
    <row r="346" spans="4:133" x14ac:dyDescent="0.2"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G346" s="47"/>
      <c r="CH346" s="47"/>
      <c r="CI346" s="47"/>
      <c r="CJ346" s="47"/>
      <c r="CK346" s="47"/>
      <c r="CL346" s="47"/>
      <c r="CM346" s="47"/>
      <c r="CN346" s="47"/>
      <c r="CO346" s="47"/>
      <c r="CP346" s="4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</row>
    <row r="347" spans="4:133" x14ac:dyDescent="0.2"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</row>
    <row r="348" spans="4:133" x14ac:dyDescent="0.2"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</row>
    <row r="349" spans="4:133" x14ac:dyDescent="0.2"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</row>
    <row r="350" spans="4:133" x14ac:dyDescent="0.2"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</row>
    <row r="351" spans="4:133" x14ac:dyDescent="0.2"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</row>
    <row r="352" spans="4:133" x14ac:dyDescent="0.2"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G352" s="47"/>
      <c r="CH352" s="47"/>
      <c r="CI352" s="47"/>
      <c r="CJ352" s="47"/>
      <c r="CK352" s="47"/>
      <c r="CL352" s="47"/>
      <c r="CM352" s="47"/>
      <c r="CN352" s="47"/>
      <c r="CO352" s="47"/>
      <c r="CP352" s="4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</row>
    <row r="353" spans="4:133" x14ac:dyDescent="0.2"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</row>
    <row r="354" spans="4:133" x14ac:dyDescent="0.2"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G354" s="47"/>
      <c r="CH354" s="47"/>
      <c r="CI354" s="47"/>
      <c r="CJ354" s="47"/>
      <c r="CK354" s="47"/>
      <c r="CL354" s="47"/>
      <c r="CM354" s="47"/>
      <c r="CN354" s="47"/>
      <c r="CO354" s="47"/>
      <c r="CP354" s="4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</row>
    <row r="355" spans="4:133" x14ac:dyDescent="0.2"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</row>
    <row r="356" spans="4:133" x14ac:dyDescent="0.2"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G356" s="47"/>
      <c r="CH356" s="47"/>
      <c r="CI356" s="47"/>
      <c r="CJ356" s="47"/>
      <c r="CK356" s="47"/>
      <c r="CL356" s="47"/>
      <c r="CM356" s="47"/>
      <c r="CN356" s="47"/>
      <c r="CO356" s="47"/>
      <c r="CP356" s="4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</row>
    <row r="357" spans="4:133" x14ac:dyDescent="0.2"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</row>
    <row r="358" spans="4:133" x14ac:dyDescent="0.2"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G358" s="47"/>
      <c r="CH358" s="47"/>
      <c r="CI358" s="47"/>
      <c r="CJ358" s="47"/>
      <c r="CK358" s="47"/>
      <c r="CL358" s="47"/>
      <c r="CM358" s="47"/>
      <c r="CN358" s="47"/>
      <c r="CO358" s="47"/>
      <c r="CP358" s="4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</row>
    <row r="359" spans="4:133" x14ac:dyDescent="0.2"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</row>
    <row r="360" spans="4:133" x14ac:dyDescent="0.2"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G360" s="47"/>
      <c r="CH360" s="47"/>
      <c r="CI360" s="47"/>
      <c r="CJ360" s="47"/>
      <c r="CK360" s="47"/>
      <c r="CL360" s="47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</row>
    <row r="361" spans="4:133" x14ac:dyDescent="0.2"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</row>
    <row r="362" spans="4:133" x14ac:dyDescent="0.2"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G362" s="47"/>
      <c r="CH362" s="47"/>
      <c r="CI362" s="47"/>
      <c r="CJ362" s="47"/>
      <c r="CK362" s="47"/>
      <c r="CL362" s="47"/>
      <c r="CM362" s="47"/>
      <c r="CN362" s="47"/>
      <c r="CO362" s="47"/>
      <c r="CP362" s="4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</row>
    <row r="363" spans="4:133" x14ac:dyDescent="0.2"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</row>
    <row r="364" spans="4:133" x14ac:dyDescent="0.2"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G364" s="47"/>
      <c r="CH364" s="47"/>
      <c r="CI364" s="47"/>
      <c r="CJ364" s="47"/>
      <c r="CK364" s="47"/>
      <c r="CL364" s="47"/>
      <c r="CM364" s="47"/>
      <c r="CN364" s="47"/>
      <c r="CO364" s="47"/>
      <c r="CP364" s="4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</row>
    <row r="365" spans="4:133" x14ac:dyDescent="0.2"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</row>
    <row r="366" spans="4:133" x14ac:dyDescent="0.2"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G366" s="47"/>
      <c r="CH366" s="47"/>
      <c r="CI366" s="47"/>
      <c r="CJ366" s="47"/>
      <c r="CK366" s="47"/>
      <c r="CL366" s="47"/>
      <c r="CM366" s="47"/>
      <c r="CN366" s="47"/>
      <c r="CO366" s="47"/>
      <c r="CP366" s="4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</row>
    <row r="367" spans="4:133" x14ac:dyDescent="0.2"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</row>
    <row r="368" spans="4:133" x14ac:dyDescent="0.2"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G368" s="47"/>
      <c r="CH368" s="47"/>
      <c r="CI368" s="47"/>
      <c r="CJ368" s="47"/>
      <c r="CK368" s="47"/>
      <c r="CL368" s="47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</row>
    <row r="369" spans="4:133" x14ac:dyDescent="0.2"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</row>
    <row r="370" spans="4:133" x14ac:dyDescent="0.2"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G370" s="47"/>
      <c r="CH370" s="47"/>
      <c r="CI370" s="47"/>
      <c r="CJ370" s="47"/>
      <c r="CK370" s="47"/>
      <c r="CL370" s="47"/>
      <c r="CM370" s="47"/>
      <c r="CN370" s="47"/>
      <c r="CO370" s="47"/>
      <c r="CP370" s="4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</row>
    <row r="371" spans="4:133" x14ac:dyDescent="0.2"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G371" s="47"/>
      <c r="CH371" s="47"/>
      <c r="CI371" s="47"/>
      <c r="CJ371" s="47"/>
      <c r="CK371" s="47"/>
      <c r="CL371" s="47"/>
      <c r="CM371" s="47"/>
      <c r="CN371" s="47"/>
      <c r="CO371" s="47"/>
      <c r="CP371" s="4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</row>
    <row r="372" spans="4:133" x14ac:dyDescent="0.2"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47"/>
      <c r="AQ372" s="47"/>
      <c r="AR372" s="47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G372" s="47"/>
      <c r="CH372" s="47"/>
      <c r="CI372" s="47"/>
      <c r="CJ372" s="47"/>
      <c r="CK372" s="47"/>
      <c r="CL372" s="47"/>
      <c r="CM372" s="47"/>
      <c r="CN372" s="47"/>
      <c r="CO372" s="47"/>
      <c r="CP372" s="4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</row>
    <row r="373" spans="4:133" x14ac:dyDescent="0.2"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</row>
    <row r="374" spans="4:133" x14ac:dyDescent="0.2"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47"/>
      <c r="AQ374" s="47"/>
      <c r="AR374" s="47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G374" s="47"/>
      <c r="CH374" s="47"/>
      <c r="CI374" s="47"/>
      <c r="CJ374" s="47"/>
      <c r="CK374" s="47"/>
      <c r="CL374" s="47"/>
      <c r="CM374" s="47"/>
      <c r="CN374" s="47"/>
      <c r="CO374" s="47"/>
      <c r="CP374" s="4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</row>
    <row r="375" spans="4:133" x14ac:dyDescent="0.2"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G375" s="47"/>
      <c r="CH375" s="47"/>
      <c r="CI375" s="47"/>
      <c r="CJ375" s="47"/>
      <c r="CK375" s="47"/>
      <c r="CL375" s="47"/>
      <c r="CM375" s="47"/>
      <c r="CN375" s="47"/>
      <c r="CO375" s="47"/>
      <c r="CP375" s="4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</row>
    <row r="376" spans="4:133" x14ac:dyDescent="0.2"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G376" s="47"/>
      <c r="CH376" s="47"/>
      <c r="CI376" s="47"/>
      <c r="CJ376" s="47"/>
      <c r="CK376" s="47"/>
      <c r="CL376" s="47"/>
      <c r="CM376" s="47"/>
      <c r="CN376" s="47"/>
      <c r="CO376" s="47"/>
      <c r="CP376" s="4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</row>
    <row r="377" spans="4:133" x14ac:dyDescent="0.2"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</row>
    <row r="378" spans="4:133" x14ac:dyDescent="0.2"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G378" s="47"/>
      <c r="CH378" s="47"/>
      <c r="CI378" s="47"/>
      <c r="CJ378" s="47"/>
      <c r="CK378" s="47"/>
      <c r="CL378" s="47"/>
      <c r="CM378" s="47"/>
      <c r="CN378" s="47"/>
      <c r="CO378" s="47"/>
      <c r="CP378" s="4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</row>
    <row r="379" spans="4:133" x14ac:dyDescent="0.2"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</row>
    <row r="380" spans="4:133" x14ac:dyDescent="0.2"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</row>
    <row r="381" spans="4:133" x14ac:dyDescent="0.2"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G381" s="47"/>
      <c r="CH381" s="47"/>
      <c r="CI381" s="47"/>
      <c r="CJ381" s="47"/>
      <c r="CK381" s="47"/>
      <c r="CL381" s="47"/>
      <c r="CM381" s="47"/>
      <c r="CN381" s="47"/>
      <c r="CO381" s="47"/>
      <c r="CP381" s="4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</row>
    <row r="382" spans="4:133" x14ac:dyDescent="0.2"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G382" s="47"/>
      <c r="CH382" s="47"/>
      <c r="CI382" s="47"/>
      <c r="CJ382" s="47"/>
      <c r="CK382" s="47"/>
      <c r="CL382" s="47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</row>
    <row r="383" spans="4:133" x14ac:dyDescent="0.2"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G383" s="47"/>
      <c r="CH383" s="47"/>
      <c r="CI383" s="47"/>
      <c r="CJ383" s="47"/>
      <c r="CK383" s="47"/>
      <c r="CL383" s="47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</row>
    <row r="384" spans="4:133" x14ac:dyDescent="0.2"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</row>
    <row r="385" spans="4:133" x14ac:dyDescent="0.2"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</row>
    <row r="386" spans="4:133" x14ac:dyDescent="0.2"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G386" s="47"/>
      <c r="CH386" s="47"/>
      <c r="CI386" s="47"/>
      <c r="CJ386" s="47"/>
      <c r="CK386" s="47"/>
      <c r="CL386" s="47"/>
      <c r="CM386" s="47"/>
      <c r="CN386" s="47"/>
      <c r="CO386" s="47"/>
      <c r="CP386" s="4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</row>
    <row r="387" spans="4:133" x14ac:dyDescent="0.2"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G387" s="47"/>
      <c r="CH387" s="47"/>
      <c r="CI387" s="47"/>
      <c r="CJ387" s="47"/>
      <c r="CK387" s="47"/>
      <c r="CL387" s="47"/>
      <c r="CM387" s="47"/>
      <c r="CN387" s="47"/>
      <c r="CO387" s="47"/>
      <c r="CP387" s="4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</row>
    <row r="388" spans="4:133" x14ac:dyDescent="0.2"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G388" s="47"/>
      <c r="CH388" s="47"/>
      <c r="CI388" s="47"/>
      <c r="CJ388" s="47"/>
      <c r="CK388" s="47"/>
      <c r="CL388" s="47"/>
      <c r="CM388" s="47"/>
      <c r="CN388" s="47"/>
      <c r="CO388" s="47"/>
      <c r="CP388" s="4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</row>
    <row r="389" spans="4:133" x14ac:dyDescent="0.2"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G389" s="47"/>
      <c r="CH389" s="47"/>
      <c r="CI389" s="47"/>
      <c r="CJ389" s="47"/>
      <c r="CK389" s="47"/>
      <c r="CL389" s="47"/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</row>
    <row r="390" spans="4:133" x14ac:dyDescent="0.2"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</row>
    <row r="391" spans="4:133" x14ac:dyDescent="0.2"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</row>
    <row r="392" spans="4:133" x14ac:dyDescent="0.2"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</row>
    <row r="393" spans="4:133" x14ac:dyDescent="0.2"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G393" s="47"/>
      <c r="CH393" s="47"/>
      <c r="CI393" s="47"/>
      <c r="CJ393" s="47"/>
      <c r="CK393" s="47"/>
      <c r="CL393" s="47"/>
      <c r="CM393" s="47"/>
      <c r="CN393" s="47"/>
      <c r="CO393" s="47"/>
      <c r="CP393" s="4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</row>
    <row r="394" spans="4:133" x14ac:dyDescent="0.2"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</row>
    <row r="395" spans="4:133" x14ac:dyDescent="0.2"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</row>
    <row r="396" spans="4:133" x14ac:dyDescent="0.2"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</row>
    <row r="397" spans="4:133" x14ac:dyDescent="0.2"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</row>
    <row r="398" spans="4:133" x14ac:dyDescent="0.2"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</row>
    <row r="399" spans="4:133" x14ac:dyDescent="0.2"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</row>
    <row r="400" spans="4:133" x14ac:dyDescent="0.2"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</row>
    <row r="401" spans="4:133" x14ac:dyDescent="0.2"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</row>
    <row r="402" spans="4:133" x14ac:dyDescent="0.2"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</row>
    <row r="403" spans="4:133" x14ac:dyDescent="0.2"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</row>
    <row r="404" spans="4:133" x14ac:dyDescent="0.2"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</row>
    <row r="405" spans="4:133" x14ac:dyDescent="0.2"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</row>
    <row r="406" spans="4:133" x14ac:dyDescent="0.2"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</row>
    <row r="407" spans="4:133" x14ac:dyDescent="0.2"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</row>
    <row r="408" spans="4:133" x14ac:dyDescent="0.2"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</row>
    <row r="409" spans="4:133" x14ac:dyDescent="0.2"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</row>
    <row r="410" spans="4:133" x14ac:dyDescent="0.2"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</row>
    <row r="411" spans="4:133" x14ac:dyDescent="0.2"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</row>
    <row r="412" spans="4:133" x14ac:dyDescent="0.2"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</row>
    <row r="413" spans="4:133" x14ac:dyDescent="0.2"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</row>
    <row r="414" spans="4:133" x14ac:dyDescent="0.2"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</row>
    <row r="415" spans="4:133" x14ac:dyDescent="0.2"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</row>
    <row r="416" spans="4:133" x14ac:dyDescent="0.2"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</row>
    <row r="417" spans="4:133" x14ac:dyDescent="0.2"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</row>
    <row r="418" spans="4:133" x14ac:dyDescent="0.2"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</row>
    <row r="419" spans="4:133" x14ac:dyDescent="0.2"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</row>
    <row r="420" spans="4:133" x14ac:dyDescent="0.2"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47"/>
      <c r="AQ420" s="47"/>
      <c r="AR420" s="47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G420" s="47"/>
      <c r="CH420" s="47"/>
      <c r="CI420" s="47"/>
      <c r="CJ420" s="47"/>
      <c r="CK420" s="47"/>
      <c r="CL420" s="47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</row>
    <row r="421" spans="4:133" x14ac:dyDescent="0.2"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</row>
    <row r="422" spans="4:133" x14ac:dyDescent="0.2"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G422" s="47"/>
      <c r="CH422" s="47"/>
      <c r="CI422" s="47"/>
      <c r="CJ422" s="47"/>
      <c r="CK422" s="47"/>
      <c r="CL422" s="47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</row>
    <row r="423" spans="4:133" x14ac:dyDescent="0.2"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47"/>
      <c r="AQ423" s="47"/>
      <c r="AR423" s="47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</row>
    <row r="424" spans="4:133" x14ac:dyDescent="0.2"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</row>
    <row r="425" spans="4:133" x14ac:dyDescent="0.2"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47"/>
      <c r="AQ425" s="47"/>
      <c r="AR425" s="47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</row>
    <row r="426" spans="4:133" x14ac:dyDescent="0.2"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G426" s="47"/>
      <c r="CH426" s="47"/>
      <c r="CI426" s="47"/>
      <c r="CJ426" s="47"/>
      <c r="CK426" s="47"/>
      <c r="CL426" s="47"/>
      <c r="CM426" s="47"/>
      <c r="CN426" s="47"/>
      <c r="CO426" s="47"/>
      <c r="CP426" s="4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</row>
    <row r="427" spans="4:133" x14ac:dyDescent="0.2"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</row>
    <row r="428" spans="4:133" x14ac:dyDescent="0.2"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G428" s="47"/>
      <c r="CH428" s="47"/>
      <c r="CI428" s="47"/>
      <c r="CJ428" s="47"/>
      <c r="CK428" s="47"/>
      <c r="CL428" s="47"/>
      <c r="CM428" s="47"/>
      <c r="CN428" s="47"/>
      <c r="CO428" s="47"/>
      <c r="CP428" s="4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</row>
    <row r="429" spans="4:133" x14ac:dyDescent="0.2"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</row>
    <row r="430" spans="4:133" x14ac:dyDescent="0.2"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G430" s="47"/>
      <c r="CH430" s="47"/>
      <c r="CI430" s="47"/>
      <c r="CJ430" s="47"/>
      <c r="CK430" s="47"/>
      <c r="CL430" s="47"/>
      <c r="CM430" s="47"/>
      <c r="CN430" s="47"/>
      <c r="CO430" s="47"/>
      <c r="CP430" s="4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</row>
    <row r="431" spans="4:133" x14ac:dyDescent="0.2"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</row>
    <row r="432" spans="4:133" x14ac:dyDescent="0.2"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G432" s="47"/>
      <c r="CH432" s="47"/>
      <c r="CI432" s="47"/>
      <c r="CJ432" s="47"/>
      <c r="CK432" s="47"/>
      <c r="CL432" s="47"/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</row>
    <row r="433" spans="4:133" x14ac:dyDescent="0.2"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</row>
    <row r="434" spans="4:133" x14ac:dyDescent="0.2"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G434" s="47"/>
      <c r="CH434" s="47"/>
      <c r="CI434" s="47"/>
      <c r="CJ434" s="47"/>
      <c r="CK434" s="47"/>
      <c r="CL434" s="47"/>
      <c r="CM434" s="47"/>
      <c r="CN434" s="47"/>
      <c r="CO434" s="47"/>
      <c r="CP434" s="4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</row>
    <row r="435" spans="4:133" x14ac:dyDescent="0.2"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47"/>
      <c r="AQ435" s="47"/>
      <c r="AR435" s="47"/>
      <c r="AS435" s="47"/>
      <c r="AT435" s="47"/>
      <c r="AU435" s="47"/>
      <c r="AV435" s="47"/>
      <c r="AW435" s="47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G435" s="47"/>
      <c r="CH435" s="47"/>
      <c r="CI435" s="47"/>
      <c r="CJ435" s="47"/>
      <c r="CK435" s="47"/>
      <c r="CL435" s="47"/>
      <c r="CM435" s="47"/>
      <c r="CN435" s="47"/>
      <c r="CO435" s="47"/>
      <c r="CP435" s="4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</row>
    <row r="436" spans="4:133" x14ac:dyDescent="0.2"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47"/>
      <c r="AQ436" s="47"/>
      <c r="AR436" s="47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G436" s="47"/>
      <c r="CH436" s="47"/>
      <c r="CI436" s="47"/>
      <c r="CJ436" s="47"/>
      <c r="CK436" s="47"/>
      <c r="CL436" s="47"/>
      <c r="CM436" s="47"/>
      <c r="CN436" s="47"/>
      <c r="CO436" s="47"/>
      <c r="CP436" s="4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</row>
    <row r="437" spans="4:133" x14ac:dyDescent="0.2"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47"/>
      <c r="AQ437" s="47"/>
      <c r="AR437" s="47"/>
      <c r="AS437" s="47"/>
      <c r="AT437" s="47"/>
      <c r="AU437" s="47"/>
      <c r="AV437" s="47"/>
      <c r="AW437" s="47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G437" s="47"/>
      <c r="CH437" s="47"/>
      <c r="CI437" s="47"/>
      <c r="CJ437" s="47"/>
      <c r="CK437" s="47"/>
      <c r="CL437" s="47"/>
      <c r="CM437" s="47"/>
      <c r="CN437" s="47"/>
      <c r="CO437" s="47"/>
      <c r="CP437" s="4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</row>
    <row r="438" spans="4:133" x14ac:dyDescent="0.2"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</row>
    <row r="439" spans="4:133" x14ac:dyDescent="0.2"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47"/>
      <c r="AQ439" s="47"/>
      <c r="AR439" s="47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G439" s="47"/>
      <c r="CH439" s="47"/>
      <c r="CI439" s="47"/>
      <c r="CJ439" s="47"/>
      <c r="CK439" s="47"/>
      <c r="CL439" s="47"/>
      <c r="CM439" s="47"/>
      <c r="CN439" s="47"/>
      <c r="CO439" s="47"/>
      <c r="CP439" s="4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</row>
    <row r="440" spans="4:133" x14ac:dyDescent="0.2"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47"/>
      <c r="AQ440" s="47"/>
      <c r="AR440" s="47"/>
      <c r="AS440" s="47"/>
      <c r="AT440" s="47"/>
      <c r="AU440" s="47"/>
      <c r="AV440" s="47"/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G440" s="47"/>
      <c r="CH440" s="47"/>
      <c r="CI440" s="47"/>
      <c r="CJ440" s="47"/>
      <c r="CK440" s="47"/>
      <c r="CL440" s="47"/>
      <c r="CM440" s="47"/>
      <c r="CN440" s="47"/>
      <c r="CO440" s="47"/>
      <c r="CP440" s="4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</row>
    <row r="441" spans="4:133" x14ac:dyDescent="0.2"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47"/>
      <c r="AQ441" s="47"/>
      <c r="AR441" s="47"/>
      <c r="AS441" s="47"/>
      <c r="AT441" s="47"/>
      <c r="AU441" s="47"/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G441" s="47"/>
      <c r="CH441" s="47"/>
      <c r="CI441" s="47"/>
      <c r="CJ441" s="47"/>
      <c r="CK441" s="47"/>
      <c r="CL441" s="47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</row>
    <row r="442" spans="4:133" x14ac:dyDescent="0.2"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47"/>
      <c r="AQ442" s="47"/>
      <c r="AR442" s="47"/>
      <c r="AS442" s="47"/>
      <c r="AT442" s="47"/>
      <c r="AU442" s="47"/>
      <c r="AV442" s="47"/>
      <c r="AW442" s="47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G442" s="47"/>
      <c r="CH442" s="47"/>
      <c r="CI442" s="47"/>
      <c r="CJ442" s="47"/>
      <c r="CK442" s="47"/>
      <c r="CL442" s="47"/>
      <c r="CM442" s="47"/>
      <c r="CN442" s="47"/>
      <c r="CO442" s="47"/>
      <c r="CP442" s="4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</row>
    <row r="443" spans="4:133" x14ac:dyDescent="0.2"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47"/>
      <c r="AQ443" s="47"/>
      <c r="AR443" s="47"/>
      <c r="AS443" s="47"/>
      <c r="AT443" s="47"/>
      <c r="AU443" s="47"/>
      <c r="AV443" s="47"/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G443" s="47"/>
      <c r="CH443" s="47"/>
      <c r="CI443" s="47"/>
      <c r="CJ443" s="47"/>
      <c r="CK443" s="47"/>
      <c r="CL443" s="47"/>
      <c r="CM443" s="47"/>
      <c r="CN443" s="47"/>
      <c r="CO443" s="47"/>
      <c r="CP443" s="4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</row>
  </sheetData>
  <pageMargins left="0.7" right="0.7" top="0.75" bottom="0.75" header="0.3" footer="0.3"/>
  <pageSetup scale="56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3152B-61FA-4950-BCE0-AB7DB17AB8EE}">
  <sheetPr>
    <pageSetUpPr fitToPage="1"/>
  </sheetPr>
  <dimension ref="A1:EC445"/>
  <sheetViews>
    <sheetView topLeftCell="G1" workbookViewId="0">
      <selection activeCell="L227" sqref="L227"/>
    </sheetView>
  </sheetViews>
  <sheetFormatPr defaultColWidth="9.140625" defaultRowHeight="12.75" x14ac:dyDescent="0.2"/>
  <cols>
    <col min="1" max="1" width="16.85546875" style="45" customWidth="1"/>
    <col min="2" max="2" width="9.140625" style="45"/>
    <col min="3" max="3" width="28.28515625" style="45" customWidth="1"/>
    <col min="4" max="5" width="15" style="45" customWidth="1"/>
    <col min="6" max="6" width="13.42578125" style="45" customWidth="1"/>
    <col min="7" max="7" width="14.42578125" style="45" customWidth="1"/>
    <col min="8" max="8" width="15" style="45" customWidth="1"/>
    <col min="9" max="9" width="12.140625" style="45" customWidth="1"/>
    <col min="10" max="10" width="3.28515625" style="45" customWidth="1"/>
    <col min="11" max="11" width="7.85546875" style="45" customWidth="1"/>
    <col min="12" max="13" width="11.42578125" style="45" customWidth="1"/>
    <col min="14" max="14" width="10.85546875" style="45" customWidth="1"/>
    <col min="15" max="15" width="12" style="45" customWidth="1"/>
    <col min="16" max="17" width="11.85546875" style="45" customWidth="1"/>
    <col min="18" max="16384" width="9.140625" style="45"/>
  </cols>
  <sheetData>
    <row r="1" spans="1:133" ht="15.75" x14ac:dyDescent="0.25">
      <c r="A1" s="42" t="s">
        <v>0</v>
      </c>
      <c r="B1" s="43"/>
      <c r="C1" s="44"/>
    </row>
    <row r="2" spans="1:133" ht="15.75" x14ac:dyDescent="0.25">
      <c r="A2" s="42" t="s">
        <v>362</v>
      </c>
      <c r="B2" s="43"/>
      <c r="C2" s="44"/>
    </row>
    <row r="3" spans="1:133" ht="16.5" thickBot="1" x14ac:dyDescent="0.25">
      <c r="A3" s="46" t="s">
        <v>5</v>
      </c>
      <c r="B3" s="43"/>
      <c r="C3" s="44" t="s">
        <v>23</v>
      </c>
      <c r="D3" s="47"/>
      <c r="E3" s="47"/>
      <c r="F3" s="47"/>
      <c r="G3" s="47"/>
      <c r="H3" s="47"/>
      <c r="K3" s="85"/>
      <c r="L3" s="47"/>
      <c r="M3" s="47"/>
      <c r="N3" s="47"/>
      <c r="O3" s="47"/>
      <c r="P3" s="47"/>
      <c r="Q3" s="86"/>
    </row>
    <row r="4" spans="1:133" ht="15.75" x14ac:dyDescent="0.25">
      <c r="A4" s="42" t="s">
        <v>61</v>
      </c>
      <c r="B4" s="48"/>
      <c r="C4" s="49">
        <v>44238</v>
      </c>
      <c r="D4" s="50" t="s">
        <v>62</v>
      </c>
      <c r="E4" s="50" t="s">
        <v>62</v>
      </c>
      <c r="F4" s="50" t="s">
        <v>62</v>
      </c>
      <c r="G4" s="50" t="s">
        <v>63</v>
      </c>
      <c r="H4" s="50" t="s">
        <v>63</v>
      </c>
      <c r="I4" s="50" t="s">
        <v>63</v>
      </c>
      <c r="J4" s="87"/>
      <c r="K4" s="50"/>
      <c r="L4" s="50" t="s">
        <v>62</v>
      </c>
      <c r="M4" s="50" t="s">
        <v>62</v>
      </c>
      <c r="N4" s="50" t="s">
        <v>62</v>
      </c>
      <c r="O4" s="50" t="s">
        <v>63</v>
      </c>
      <c r="P4" s="50" t="s">
        <v>63</v>
      </c>
      <c r="Q4" s="53" t="s">
        <v>63</v>
      </c>
    </row>
    <row r="5" spans="1:133" ht="38.25" x14ac:dyDescent="0.2">
      <c r="A5" s="54" t="s">
        <v>4</v>
      </c>
      <c r="B5" s="54" t="s">
        <v>64</v>
      </c>
      <c r="C5" s="54" t="s">
        <v>65</v>
      </c>
      <c r="D5" s="55" t="s">
        <v>363</v>
      </c>
      <c r="E5" s="55" t="s">
        <v>67</v>
      </c>
      <c r="F5" s="55" t="s">
        <v>68</v>
      </c>
      <c r="G5" s="55" t="s">
        <v>364</v>
      </c>
      <c r="H5" s="55" t="s">
        <v>67</v>
      </c>
      <c r="I5" s="55" t="s">
        <v>68</v>
      </c>
      <c r="J5" s="57"/>
      <c r="K5" s="55"/>
      <c r="L5" s="55" t="s">
        <v>69</v>
      </c>
      <c r="M5" s="55" t="s">
        <v>70</v>
      </c>
      <c r="N5" s="55" t="s">
        <v>71</v>
      </c>
      <c r="O5" s="55" t="s">
        <v>69</v>
      </c>
      <c r="P5" s="55" t="s">
        <v>70</v>
      </c>
      <c r="Q5" s="57" t="s">
        <v>71</v>
      </c>
    </row>
    <row r="6" spans="1:133" x14ac:dyDescent="0.2">
      <c r="J6" s="59"/>
      <c r="Q6" s="59"/>
    </row>
    <row r="7" spans="1:133" x14ac:dyDescent="0.2">
      <c r="A7" s="60">
        <v>5146</v>
      </c>
      <c r="B7" s="61" t="s">
        <v>72</v>
      </c>
      <c r="C7" s="62" t="s">
        <v>73</v>
      </c>
      <c r="D7" s="63">
        <v>2289445</v>
      </c>
      <c r="E7" s="63"/>
      <c r="F7" s="63">
        <f>+D7+E7</f>
        <v>2289445</v>
      </c>
      <c r="G7" s="63">
        <v>2419150</v>
      </c>
      <c r="H7" s="63"/>
      <c r="I7" s="63">
        <f>+G7+H7</f>
        <v>2419150</v>
      </c>
      <c r="J7" s="65"/>
      <c r="K7" s="63"/>
      <c r="L7" s="63">
        <f>E7*100%</f>
        <v>0</v>
      </c>
      <c r="M7" s="63"/>
      <c r="N7" s="63">
        <f>+L7+M7</f>
        <v>0</v>
      </c>
      <c r="O7" s="63">
        <f>H7*100%</f>
        <v>0</v>
      </c>
      <c r="P7" s="63">
        <f>+N7+O7</f>
        <v>0</v>
      </c>
      <c r="Q7" s="65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</row>
    <row r="8" spans="1:133" hidden="1" x14ac:dyDescent="0.2">
      <c r="A8" s="60">
        <v>5680</v>
      </c>
      <c r="B8" s="61" t="s">
        <v>74</v>
      </c>
      <c r="C8" s="62" t="s">
        <v>75</v>
      </c>
      <c r="D8" s="63">
        <f>+'[1]9520-5680-SFY22-A'!E6</f>
        <v>0</v>
      </c>
      <c r="E8" s="63"/>
      <c r="F8" s="63">
        <f>+D8+E8</f>
        <v>0</v>
      </c>
      <c r="G8" s="63">
        <f>+'[1]9520-5680-SFY23-A'!E6</f>
        <v>0</v>
      </c>
      <c r="H8" s="63"/>
      <c r="I8" s="63">
        <f t="shared" ref="I8:I71" si="0">+G8+H8</f>
        <v>0</v>
      </c>
      <c r="J8" s="65"/>
      <c r="K8" s="63"/>
      <c r="L8" s="63">
        <f t="shared" ref="L8:L71" si="1">E8*100%</f>
        <v>0</v>
      </c>
      <c r="M8" s="63"/>
      <c r="N8" s="63">
        <f t="shared" ref="N8:N71" si="2">+L8+M8</f>
        <v>0</v>
      </c>
      <c r="O8" s="63">
        <f t="shared" ref="O8:O71" si="3">H8*100%</f>
        <v>0</v>
      </c>
      <c r="P8" s="63">
        <f t="shared" ref="P8:P71" si="4">+N8+O8</f>
        <v>0</v>
      </c>
      <c r="Q8" s="65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</row>
    <row r="9" spans="1:133" hidden="1" x14ac:dyDescent="0.2">
      <c r="A9" s="60">
        <v>5680</v>
      </c>
      <c r="B9" s="61" t="s">
        <v>76</v>
      </c>
      <c r="C9" s="62" t="s">
        <v>75</v>
      </c>
      <c r="D9" s="63">
        <v>0</v>
      </c>
      <c r="E9" s="63"/>
      <c r="F9" s="63">
        <f t="shared" ref="F9:F72" si="5">+D9+E9</f>
        <v>0</v>
      </c>
      <c r="G9" s="63">
        <v>0</v>
      </c>
      <c r="H9" s="63"/>
      <c r="I9" s="63">
        <f t="shared" si="0"/>
        <v>0</v>
      </c>
      <c r="J9" s="65"/>
      <c r="K9" s="63"/>
      <c r="L9" s="63">
        <f t="shared" si="1"/>
        <v>0</v>
      </c>
      <c r="M9" s="63"/>
      <c r="N9" s="63">
        <f t="shared" si="2"/>
        <v>0</v>
      </c>
      <c r="O9" s="63">
        <f t="shared" si="3"/>
        <v>0</v>
      </c>
      <c r="P9" s="63">
        <f t="shared" si="4"/>
        <v>0</v>
      </c>
      <c r="Q9" s="65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</row>
    <row r="10" spans="1:133" hidden="1" x14ac:dyDescent="0.2">
      <c r="A10" s="60">
        <v>5680</v>
      </c>
      <c r="B10" s="61" t="s">
        <v>77</v>
      </c>
      <c r="C10" s="62" t="s">
        <v>75</v>
      </c>
      <c r="D10" s="63">
        <f>+'[1]9520-5680-SFY22-A'!E8</f>
        <v>0</v>
      </c>
      <c r="E10" s="63"/>
      <c r="F10" s="63">
        <f t="shared" si="5"/>
        <v>0</v>
      </c>
      <c r="G10" s="63">
        <f>+'[1]9520-5680-SFY23-A'!E8</f>
        <v>0</v>
      </c>
      <c r="H10" s="63"/>
      <c r="I10" s="63">
        <f t="shared" si="0"/>
        <v>0</v>
      </c>
      <c r="J10" s="63"/>
      <c r="K10" s="64"/>
      <c r="L10" s="63">
        <f t="shared" si="1"/>
        <v>0</v>
      </c>
      <c r="M10" s="63"/>
      <c r="N10" s="63">
        <f t="shared" si="2"/>
        <v>0</v>
      </c>
      <c r="O10" s="63">
        <f t="shared" si="3"/>
        <v>0</v>
      </c>
      <c r="P10" s="63">
        <f t="shared" si="4"/>
        <v>0</v>
      </c>
      <c r="Q10" s="65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</row>
    <row r="11" spans="1:133" hidden="1" x14ac:dyDescent="0.2">
      <c r="A11" s="60">
        <v>5680</v>
      </c>
      <c r="B11" s="61" t="s">
        <v>78</v>
      </c>
      <c r="C11" s="62" t="s">
        <v>75</v>
      </c>
      <c r="D11" s="63">
        <f>+'[1]9520-5680-SFY22-A'!E9</f>
        <v>0</v>
      </c>
      <c r="E11" s="63"/>
      <c r="F11" s="63">
        <f t="shared" si="5"/>
        <v>0</v>
      </c>
      <c r="G11" s="63">
        <f>+'[1]9520-5680-SFY23-A'!E9</f>
        <v>0</v>
      </c>
      <c r="H11" s="63"/>
      <c r="I11" s="63">
        <f t="shared" si="0"/>
        <v>0</v>
      </c>
      <c r="J11" s="65"/>
      <c r="K11" s="63"/>
      <c r="L11" s="63">
        <f t="shared" si="1"/>
        <v>0</v>
      </c>
      <c r="M11" s="63"/>
      <c r="N11" s="63">
        <f t="shared" si="2"/>
        <v>0</v>
      </c>
      <c r="O11" s="63">
        <f t="shared" si="3"/>
        <v>0</v>
      </c>
      <c r="P11" s="63">
        <f t="shared" si="4"/>
        <v>0</v>
      </c>
      <c r="Q11" s="65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</row>
    <row r="12" spans="1:133" hidden="1" x14ac:dyDescent="0.2">
      <c r="A12" s="60">
        <v>5680</v>
      </c>
      <c r="B12" s="61" t="s">
        <v>79</v>
      </c>
      <c r="C12" s="62" t="s">
        <v>75</v>
      </c>
      <c r="D12" s="63">
        <f>+'[1]9520-5680-SFY22-A'!E10</f>
        <v>0</v>
      </c>
      <c r="E12" s="63"/>
      <c r="F12" s="63">
        <f t="shared" si="5"/>
        <v>0</v>
      </c>
      <c r="G12" s="63">
        <f>+'[1]9520-5680-SFY23-A'!E10</f>
        <v>0</v>
      </c>
      <c r="H12" s="63"/>
      <c r="I12" s="63">
        <f t="shared" si="0"/>
        <v>0</v>
      </c>
      <c r="J12" s="65"/>
      <c r="K12" s="63"/>
      <c r="L12" s="63">
        <f t="shared" si="1"/>
        <v>0</v>
      </c>
      <c r="M12" s="63"/>
      <c r="N12" s="63">
        <f t="shared" si="2"/>
        <v>0</v>
      </c>
      <c r="O12" s="63">
        <f t="shared" si="3"/>
        <v>0</v>
      </c>
      <c r="P12" s="63">
        <f t="shared" si="4"/>
        <v>0</v>
      </c>
      <c r="Q12" s="65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</row>
    <row r="13" spans="1:133" hidden="1" x14ac:dyDescent="0.2">
      <c r="A13" s="60">
        <v>5680</v>
      </c>
      <c r="B13" s="61" t="s">
        <v>80</v>
      </c>
      <c r="C13" s="62" t="s">
        <v>81</v>
      </c>
      <c r="D13" s="63">
        <f>+'[1]9520-5680-SFY22-A'!E11</f>
        <v>0</v>
      </c>
      <c r="E13" s="63"/>
      <c r="F13" s="63">
        <f t="shared" si="5"/>
        <v>0</v>
      </c>
      <c r="G13" s="63">
        <f>+'[1]9520-5680-SFY23-A'!E11</f>
        <v>0</v>
      </c>
      <c r="H13" s="63"/>
      <c r="I13" s="63">
        <f t="shared" si="0"/>
        <v>0</v>
      </c>
      <c r="J13" s="65"/>
      <c r="K13" s="63"/>
      <c r="L13" s="63">
        <f t="shared" si="1"/>
        <v>0</v>
      </c>
      <c r="M13" s="63"/>
      <c r="N13" s="63">
        <f t="shared" si="2"/>
        <v>0</v>
      </c>
      <c r="O13" s="63">
        <f t="shared" si="3"/>
        <v>0</v>
      </c>
      <c r="P13" s="63">
        <f t="shared" si="4"/>
        <v>0</v>
      </c>
      <c r="Q13" s="65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</row>
    <row r="14" spans="1:133" hidden="1" x14ac:dyDescent="0.2">
      <c r="A14" s="60">
        <v>5680</v>
      </c>
      <c r="B14" s="61" t="s">
        <v>82</v>
      </c>
      <c r="C14" s="62" t="s">
        <v>83</v>
      </c>
      <c r="D14" s="63">
        <f>+'[1]9520-5680-SFY22-A'!E12</f>
        <v>0</v>
      </c>
      <c r="E14" s="63"/>
      <c r="F14" s="63">
        <f t="shared" si="5"/>
        <v>0</v>
      </c>
      <c r="G14" s="63">
        <f>+'[1]9520-5680-SFY23-A'!E12</f>
        <v>0</v>
      </c>
      <c r="H14" s="63"/>
      <c r="I14" s="63">
        <f t="shared" si="0"/>
        <v>0</v>
      </c>
      <c r="J14" s="65"/>
      <c r="K14" s="63"/>
      <c r="L14" s="63">
        <f t="shared" si="1"/>
        <v>0</v>
      </c>
      <c r="M14" s="63"/>
      <c r="N14" s="63">
        <f t="shared" si="2"/>
        <v>0</v>
      </c>
      <c r="O14" s="63">
        <f t="shared" si="3"/>
        <v>0</v>
      </c>
      <c r="P14" s="63">
        <f t="shared" si="4"/>
        <v>0</v>
      </c>
      <c r="Q14" s="65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47"/>
      <c r="EC14" s="47"/>
    </row>
    <row r="15" spans="1:133" x14ac:dyDescent="0.2">
      <c r="A15" s="60">
        <v>5146</v>
      </c>
      <c r="B15" s="61" t="s">
        <v>84</v>
      </c>
      <c r="C15" s="62" t="s">
        <v>85</v>
      </c>
      <c r="D15" s="63">
        <v>19000</v>
      </c>
      <c r="E15" s="63"/>
      <c r="F15" s="63">
        <f t="shared" si="5"/>
        <v>19000</v>
      </c>
      <c r="G15" s="63">
        <v>19000</v>
      </c>
      <c r="H15" s="63"/>
      <c r="I15" s="63">
        <f t="shared" si="0"/>
        <v>19000</v>
      </c>
      <c r="J15" s="65"/>
      <c r="K15" s="63"/>
      <c r="L15" s="63">
        <f t="shared" si="1"/>
        <v>0</v>
      </c>
      <c r="M15" s="63"/>
      <c r="N15" s="63">
        <f t="shared" si="2"/>
        <v>0</v>
      </c>
      <c r="O15" s="63">
        <f t="shared" si="3"/>
        <v>0</v>
      </c>
      <c r="P15" s="63">
        <f t="shared" si="4"/>
        <v>0</v>
      </c>
      <c r="Q15" s="65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47"/>
      <c r="EC15" s="47"/>
    </row>
    <row r="16" spans="1:133" hidden="1" x14ac:dyDescent="0.2">
      <c r="A16" s="60">
        <v>5146</v>
      </c>
      <c r="B16" s="61" t="s">
        <v>86</v>
      </c>
      <c r="C16" s="62" t="s">
        <v>87</v>
      </c>
      <c r="D16" s="63">
        <f>+'[1]9520-5680-SFY22-A'!E14</f>
        <v>0</v>
      </c>
      <c r="E16" s="63"/>
      <c r="F16" s="63">
        <f t="shared" si="5"/>
        <v>0</v>
      </c>
      <c r="G16" s="63">
        <f>+'[1]9520-5680-SFY23-A'!E14</f>
        <v>0</v>
      </c>
      <c r="H16" s="63"/>
      <c r="I16" s="63">
        <f t="shared" si="0"/>
        <v>0</v>
      </c>
      <c r="J16" s="65"/>
      <c r="K16" s="63"/>
      <c r="L16" s="63">
        <f t="shared" si="1"/>
        <v>0</v>
      </c>
      <c r="M16" s="63"/>
      <c r="N16" s="63">
        <f t="shared" si="2"/>
        <v>0</v>
      </c>
      <c r="O16" s="63">
        <f t="shared" si="3"/>
        <v>0</v>
      </c>
      <c r="P16" s="63">
        <f t="shared" si="4"/>
        <v>0</v>
      </c>
      <c r="Q16" s="65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</row>
    <row r="17" spans="1:133" x14ac:dyDescent="0.2">
      <c r="A17" s="60">
        <v>5146</v>
      </c>
      <c r="B17" s="61" t="s">
        <v>88</v>
      </c>
      <c r="C17" s="62" t="s">
        <v>89</v>
      </c>
      <c r="D17" s="63">
        <v>20000</v>
      </c>
      <c r="E17" s="63"/>
      <c r="F17" s="63">
        <f t="shared" si="5"/>
        <v>20000</v>
      </c>
      <c r="G17" s="63">
        <v>20000</v>
      </c>
      <c r="H17" s="63"/>
      <c r="I17" s="63">
        <f t="shared" si="0"/>
        <v>20000</v>
      </c>
      <c r="J17" s="65"/>
      <c r="K17" s="63"/>
      <c r="L17" s="63">
        <f t="shared" si="1"/>
        <v>0</v>
      </c>
      <c r="M17" s="63"/>
      <c r="N17" s="63">
        <f t="shared" si="2"/>
        <v>0</v>
      </c>
      <c r="O17" s="63">
        <f t="shared" si="3"/>
        <v>0</v>
      </c>
      <c r="P17" s="63">
        <f t="shared" si="4"/>
        <v>0</v>
      </c>
      <c r="Q17" s="65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</row>
    <row r="18" spans="1:133" hidden="1" x14ac:dyDescent="0.2">
      <c r="A18" s="60">
        <v>5146</v>
      </c>
      <c r="B18" s="61" t="s">
        <v>90</v>
      </c>
      <c r="C18" s="62" t="s">
        <v>91</v>
      </c>
      <c r="D18" s="63">
        <f>+'[1]9520-5680-SFY22-A'!E16</f>
        <v>0</v>
      </c>
      <c r="E18" s="63"/>
      <c r="F18" s="63">
        <f t="shared" si="5"/>
        <v>0</v>
      </c>
      <c r="G18" s="63">
        <f>+'[1]9520-5680-SFY23-A'!E16</f>
        <v>0</v>
      </c>
      <c r="H18" s="63"/>
      <c r="I18" s="63">
        <f t="shared" si="0"/>
        <v>0</v>
      </c>
      <c r="J18" s="65"/>
      <c r="K18" s="63"/>
      <c r="L18" s="63">
        <f t="shared" si="1"/>
        <v>0</v>
      </c>
      <c r="M18" s="63"/>
      <c r="N18" s="63">
        <f t="shared" si="2"/>
        <v>0</v>
      </c>
      <c r="O18" s="63">
        <f t="shared" si="3"/>
        <v>0</v>
      </c>
      <c r="P18" s="63">
        <f t="shared" si="4"/>
        <v>0</v>
      </c>
      <c r="Q18" s="65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</row>
    <row r="19" spans="1:133" hidden="1" x14ac:dyDescent="0.2">
      <c r="A19" s="60">
        <v>5146</v>
      </c>
      <c r="B19" s="61" t="s">
        <v>92</v>
      </c>
      <c r="C19" s="62" t="s">
        <v>93</v>
      </c>
      <c r="D19" s="63">
        <v>0</v>
      </c>
      <c r="E19" s="63"/>
      <c r="F19" s="63">
        <f t="shared" si="5"/>
        <v>0</v>
      </c>
      <c r="G19" s="63">
        <v>0</v>
      </c>
      <c r="H19" s="63"/>
      <c r="I19" s="63">
        <f t="shared" si="0"/>
        <v>0</v>
      </c>
      <c r="J19" s="65"/>
      <c r="K19" s="63"/>
      <c r="L19" s="63">
        <f t="shared" si="1"/>
        <v>0</v>
      </c>
      <c r="M19" s="63"/>
      <c r="N19" s="63">
        <f t="shared" si="2"/>
        <v>0</v>
      </c>
      <c r="O19" s="63">
        <f t="shared" si="3"/>
        <v>0</v>
      </c>
      <c r="P19" s="63">
        <f t="shared" si="4"/>
        <v>0</v>
      </c>
      <c r="Q19" s="65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</row>
    <row r="20" spans="1:133" hidden="1" x14ac:dyDescent="0.2">
      <c r="A20" s="60">
        <v>5146</v>
      </c>
      <c r="B20" s="61" t="s">
        <v>94</v>
      </c>
      <c r="C20" s="62" t="s">
        <v>95</v>
      </c>
      <c r="D20" s="63">
        <f>+'[1]9520-5680-SFY22-A'!E18</f>
        <v>0</v>
      </c>
      <c r="E20" s="63"/>
      <c r="F20" s="63">
        <f t="shared" si="5"/>
        <v>0</v>
      </c>
      <c r="G20" s="63">
        <v>0</v>
      </c>
      <c r="H20" s="63"/>
      <c r="I20" s="63">
        <f t="shared" si="0"/>
        <v>0</v>
      </c>
      <c r="J20" s="65"/>
      <c r="K20" s="63"/>
      <c r="L20" s="63">
        <f t="shared" si="1"/>
        <v>0</v>
      </c>
      <c r="M20" s="63"/>
      <c r="N20" s="63">
        <f t="shared" si="2"/>
        <v>0</v>
      </c>
      <c r="O20" s="63">
        <f t="shared" si="3"/>
        <v>0</v>
      </c>
      <c r="P20" s="63">
        <f t="shared" si="4"/>
        <v>0</v>
      </c>
      <c r="Q20" s="65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</row>
    <row r="21" spans="1:133" hidden="1" x14ac:dyDescent="0.2">
      <c r="A21" s="60">
        <v>5146</v>
      </c>
      <c r="B21" s="61" t="s">
        <v>96</v>
      </c>
      <c r="C21" s="62" t="s">
        <v>97</v>
      </c>
      <c r="D21" s="63">
        <f>+'[1]9520-5680-SFY22-A'!E19</f>
        <v>0</v>
      </c>
      <c r="E21" s="63"/>
      <c r="F21" s="63">
        <f t="shared" si="5"/>
        <v>0</v>
      </c>
      <c r="G21" s="63">
        <f>+'[1]9520-5680-SFY23-A'!E19</f>
        <v>0</v>
      </c>
      <c r="H21" s="63"/>
      <c r="I21" s="63">
        <f t="shared" si="0"/>
        <v>0</v>
      </c>
      <c r="J21" s="65"/>
      <c r="K21" s="63"/>
      <c r="L21" s="63">
        <f t="shared" si="1"/>
        <v>0</v>
      </c>
      <c r="M21" s="63"/>
      <c r="N21" s="63">
        <f t="shared" si="2"/>
        <v>0</v>
      </c>
      <c r="O21" s="63">
        <f t="shared" si="3"/>
        <v>0</v>
      </c>
      <c r="P21" s="63">
        <f t="shared" si="4"/>
        <v>0</v>
      </c>
      <c r="Q21" s="65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</row>
    <row r="22" spans="1:133" hidden="1" x14ac:dyDescent="0.2">
      <c r="A22" s="60">
        <v>5146</v>
      </c>
      <c r="B22" s="61" t="s">
        <v>98</v>
      </c>
      <c r="C22" s="62" t="s">
        <v>99</v>
      </c>
      <c r="D22" s="63">
        <f>+'[1]9520-5680-SFY22-A'!E20</f>
        <v>0</v>
      </c>
      <c r="E22" s="63"/>
      <c r="F22" s="63">
        <f t="shared" si="5"/>
        <v>0</v>
      </c>
      <c r="G22" s="63">
        <f>+'[1]9520-5680-SFY23-A'!E20</f>
        <v>0</v>
      </c>
      <c r="H22" s="63"/>
      <c r="I22" s="63">
        <f t="shared" si="0"/>
        <v>0</v>
      </c>
      <c r="J22" s="65"/>
      <c r="K22" s="63"/>
      <c r="L22" s="63">
        <f t="shared" si="1"/>
        <v>0</v>
      </c>
      <c r="M22" s="63"/>
      <c r="N22" s="63">
        <f t="shared" si="2"/>
        <v>0</v>
      </c>
      <c r="O22" s="63">
        <f t="shared" si="3"/>
        <v>0</v>
      </c>
      <c r="P22" s="63">
        <f t="shared" si="4"/>
        <v>0</v>
      </c>
      <c r="Q22" s="65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</row>
    <row r="23" spans="1:133" hidden="1" x14ac:dyDescent="0.2">
      <c r="A23" s="60">
        <v>5146</v>
      </c>
      <c r="B23" s="61" t="s">
        <v>100</v>
      </c>
      <c r="C23" s="62" t="s">
        <v>101</v>
      </c>
      <c r="D23" s="63">
        <f>+'[1]9520-5680-SFY22-A'!E21</f>
        <v>0</v>
      </c>
      <c r="E23" s="63"/>
      <c r="F23" s="63">
        <f t="shared" si="5"/>
        <v>0</v>
      </c>
      <c r="G23" s="63">
        <f>+'[1]9520-5680-SFY23-A'!E21</f>
        <v>0</v>
      </c>
      <c r="H23" s="63"/>
      <c r="I23" s="63">
        <f t="shared" si="0"/>
        <v>0</v>
      </c>
      <c r="J23" s="65"/>
      <c r="K23" s="63"/>
      <c r="L23" s="63">
        <f t="shared" si="1"/>
        <v>0</v>
      </c>
      <c r="M23" s="63"/>
      <c r="N23" s="63">
        <f t="shared" si="2"/>
        <v>0</v>
      </c>
      <c r="O23" s="63">
        <f t="shared" si="3"/>
        <v>0</v>
      </c>
      <c r="P23" s="63">
        <f t="shared" si="4"/>
        <v>0</v>
      </c>
      <c r="Q23" s="65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</row>
    <row r="24" spans="1:133" hidden="1" x14ac:dyDescent="0.2">
      <c r="A24" s="60">
        <v>5146</v>
      </c>
      <c r="B24" s="61" t="s">
        <v>102</v>
      </c>
      <c r="C24" s="62" t="s">
        <v>103</v>
      </c>
      <c r="D24" s="63">
        <f>+'[1]9520-5680-SFY22-A'!E22</f>
        <v>0</v>
      </c>
      <c r="E24" s="63"/>
      <c r="F24" s="63">
        <f t="shared" si="5"/>
        <v>0</v>
      </c>
      <c r="G24" s="63">
        <f>+'[1]9520-5680-SFY23-A'!E22</f>
        <v>0</v>
      </c>
      <c r="H24" s="63"/>
      <c r="I24" s="63">
        <f t="shared" si="0"/>
        <v>0</v>
      </c>
      <c r="J24" s="65"/>
      <c r="K24" s="63"/>
      <c r="L24" s="63">
        <f t="shared" si="1"/>
        <v>0</v>
      </c>
      <c r="M24" s="63"/>
      <c r="N24" s="63">
        <f t="shared" si="2"/>
        <v>0</v>
      </c>
      <c r="O24" s="63">
        <f t="shared" si="3"/>
        <v>0</v>
      </c>
      <c r="P24" s="63">
        <f t="shared" si="4"/>
        <v>0</v>
      </c>
      <c r="Q24" s="65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</row>
    <row r="25" spans="1:133" hidden="1" x14ac:dyDescent="0.2">
      <c r="A25" s="60">
        <v>5146</v>
      </c>
      <c r="B25" s="61" t="s">
        <v>104</v>
      </c>
      <c r="C25" s="62" t="s">
        <v>105</v>
      </c>
      <c r="D25" s="63">
        <f>+'[1]9520-5680-SFY22-A'!E23</f>
        <v>0</v>
      </c>
      <c r="E25" s="63"/>
      <c r="F25" s="63">
        <f t="shared" si="5"/>
        <v>0</v>
      </c>
      <c r="G25" s="63">
        <f>+'[1]9520-5680-SFY23-A'!E23</f>
        <v>0</v>
      </c>
      <c r="H25" s="63"/>
      <c r="I25" s="63">
        <f t="shared" si="0"/>
        <v>0</v>
      </c>
      <c r="J25" s="65"/>
      <c r="K25" s="63"/>
      <c r="L25" s="63">
        <f t="shared" si="1"/>
        <v>0</v>
      </c>
      <c r="M25" s="63"/>
      <c r="N25" s="63">
        <f t="shared" si="2"/>
        <v>0</v>
      </c>
      <c r="O25" s="63">
        <f t="shared" si="3"/>
        <v>0</v>
      </c>
      <c r="P25" s="63">
        <f t="shared" si="4"/>
        <v>0</v>
      </c>
      <c r="Q25" s="65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</row>
    <row r="26" spans="1:133" hidden="1" x14ac:dyDescent="0.2">
      <c r="A26" s="60">
        <v>5146</v>
      </c>
      <c r="B26" s="61" t="s">
        <v>106</v>
      </c>
      <c r="C26" s="62" t="s">
        <v>107</v>
      </c>
      <c r="D26" s="63">
        <f>+'[1]9520-5680-SFY22-A'!E24</f>
        <v>0</v>
      </c>
      <c r="E26" s="63"/>
      <c r="F26" s="63">
        <f t="shared" si="5"/>
        <v>0</v>
      </c>
      <c r="G26" s="63">
        <f>+'[1]9520-5680-SFY23-A'!E24</f>
        <v>0</v>
      </c>
      <c r="H26" s="63"/>
      <c r="I26" s="63">
        <f t="shared" si="0"/>
        <v>0</v>
      </c>
      <c r="J26" s="65"/>
      <c r="K26" s="63"/>
      <c r="L26" s="63">
        <f t="shared" si="1"/>
        <v>0</v>
      </c>
      <c r="M26" s="63"/>
      <c r="N26" s="63">
        <f t="shared" si="2"/>
        <v>0</v>
      </c>
      <c r="O26" s="63">
        <f t="shared" si="3"/>
        <v>0</v>
      </c>
      <c r="P26" s="63">
        <f t="shared" si="4"/>
        <v>0</v>
      </c>
      <c r="Q26" s="65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</row>
    <row r="27" spans="1:133" x14ac:dyDescent="0.2">
      <c r="A27" s="60">
        <v>5146</v>
      </c>
      <c r="B27" s="61" t="s">
        <v>108</v>
      </c>
      <c r="C27" s="62" t="s">
        <v>109</v>
      </c>
      <c r="D27" s="63">
        <v>1000</v>
      </c>
      <c r="E27" s="63"/>
      <c r="F27" s="63">
        <f t="shared" si="5"/>
        <v>1000</v>
      </c>
      <c r="G27" s="63">
        <v>1000</v>
      </c>
      <c r="H27" s="63"/>
      <c r="I27" s="63">
        <f t="shared" si="0"/>
        <v>1000</v>
      </c>
      <c r="J27" s="65"/>
      <c r="K27" s="63"/>
      <c r="L27" s="63">
        <f t="shared" si="1"/>
        <v>0</v>
      </c>
      <c r="M27" s="63"/>
      <c r="N27" s="63">
        <f t="shared" si="2"/>
        <v>0</v>
      </c>
      <c r="O27" s="63">
        <f t="shared" si="3"/>
        <v>0</v>
      </c>
      <c r="P27" s="63">
        <f t="shared" si="4"/>
        <v>0</v>
      </c>
      <c r="Q27" s="65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</row>
    <row r="28" spans="1:133" hidden="1" x14ac:dyDescent="0.2">
      <c r="A28" s="60">
        <v>5146</v>
      </c>
      <c r="B28" s="61" t="s">
        <v>110</v>
      </c>
      <c r="C28" s="62" t="s">
        <v>111</v>
      </c>
      <c r="D28" s="63">
        <f>+'[1]9520-5680-SFY22-A'!E26</f>
        <v>0</v>
      </c>
      <c r="E28" s="63"/>
      <c r="F28" s="63">
        <f t="shared" si="5"/>
        <v>0</v>
      </c>
      <c r="G28" s="63">
        <f>+'[1]9520-5680-SFY23-A'!E26</f>
        <v>0</v>
      </c>
      <c r="H28" s="63"/>
      <c r="I28" s="63">
        <f t="shared" si="0"/>
        <v>0</v>
      </c>
      <c r="J28" s="65"/>
      <c r="K28" s="63"/>
      <c r="L28" s="63">
        <f t="shared" si="1"/>
        <v>0</v>
      </c>
      <c r="M28" s="63"/>
      <c r="N28" s="63">
        <f t="shared" si="2"/>
        <v>0</v>
      </c>
      <c r="O28" s="63">
        <f t="shared" si="3"/>
        <v>0</v>
      </c>
      <c r="P28" s="63">
        <f t="shared" si="4"/>
        <v>0</v>
      </c>
      <c r="Q28" s="65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</row>
    <row r="29" spans="1:133" hidden="1" x14ac:dyDescent="0.2">
      <c r="A29" s="60">
        <v>5146</v>
      </c>
      <c r="B29" s="61" t="s">
        <v>112</v>
      </c>
      <c r="C29" s="62" t="s">
        <v>113</v>
      </c>
      <c r="D29" s="63">
        <f>+'[1]9520-5680-SFY22-A'!E27</f>
        <v>0</v>
      </c>
      <c r="E29" s="63"/>
      <c r="F29" s="63">
        <f t="shared" si="5"/>
        <v>0</v>
      </c>
      <c r="G29" s="63">
        <f>+'[1]9520-5680-SFY23-A'!E27</f>
        <v>0</v>
      </c>
      <c r="H29" s="63"/>
      <c r="I29" s="63">
        <f t="shared" si="0"/>
        <v>0</v>
      </c>
      <c r="J29" s="65"/>
      <c r="K29" s="63"/>
      <c r="L29" s="63">
        <f t="shared" si="1"/>
        <v>0</v>
      </c>
      <c r="M29" s="63"/>
      <c r="N29" s="63">
        <f t="shared" si="2"/>
        <v>0</v>
      </c>
      <c r="O29" s="63">
        <f t="shared" si="3"/>
        <v>0</v>
      </c>
      <c r="P29" s="63">
        <f t="shared" si="4"/>
        <v>0</v>
      </c>
      <c r="Q29" s="65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</row>
    <row r="30" spans="1:133" hidden="1" x14ac:dyDescent="0.2">
      <c r="A30" s="60">
        <v>5146</v>
      </c>
      <c r="B30" s="61" t="s">
        <v>114</v>
      </c>
      <c r="C30" s="62" t="s">
        <v>115</v>
      </c>
      <c r="D30" s="63">
        <f>+'[1]9520-5680-SFY22-A'!E28</f>
        <v>0</v>
      </c>
      <c r="E30" s="63"/>
      <c r="F30" s="63">
        <f t="shared" si="5"/>
        <v>0</v>
      </c>
      <c r="G30" s="63">
        <f>+'[1]9520-5680-SFY23-A'!E28</f>
        <v>0</v>
      </c>
      <c r="H30" s="63"/>
      <c r="I30" s="63">
        <f t="shared" si="0"/>
        <v>0</v>
      </c>
      <c r="J30" s="65"/>
      <c r="K30" s="63"/>
      <c r="L30" s="63">
        <f t="shared" si="1"/>
        <v>0</v>
      </c>
      <c r="M30" s="63"/>
      <c r="N30" s="63">
        <f t="shared" si="2"/>
        <v>0</v>
      </c>
      <c r="O30" s="63">
        <f t="shared" si="3"/>
        <v>0</v>
      </c>
      <c r="P30" s="63">
        <f t="shared" si="4"/>
        <v>0</v>
      </c>
      <c r="Q30" s="65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</row>
    <row r="31" spans="1:133" hidden="1" x14ac:dyDescent="0.2">
      <c r="A31" s="60">
        <v>5146</v>
      </c>
      <c r="B31" s="61" t="s">
        <v>116</v>
      </c>
      <c r="C31" s="62" t="s">
        <v>117</v>
      </c>
      <c r="D31" s="63">
        <f>+'[1]9520-5680-SFY22-A'!E29</f>
        <v>0</v>
      </c>
      <c r="E31" s="63"/>
      <c r="F31" s="63">
        <f t="shared" si="5"/>
        <v>0</v>
      </c>
      <c r="G31" s="63">
        <f>+'[1]9520-5680-SFY23-A'!E29</f>
        <v>0</v>
      </c>
      <c r="H31" s="63"/>
      <c r="I31" s="63">
        <f t="shared" si="0"/>
        <v>0</v>
      </c>
      <c r="J31" s="65"/>
      <c r="K31" s="63"/>
      <c r="L31" s="63">
        <f t="shared" si="1"/>
        <v>0</v>
      </c>
      <c r="M31" s="63"/>
      <c r="N31" s="63">
        <f t="shared" si="2"/>
        <v>0</v>
      </c>
      <c r="O31" s="63">
        <f t="shared" si="3"/>
        <v>0</v>
      </c>
      <c r="P31" s="63">
        <f t="shared" si="4"/>
        <v>0</v>
      </c>
      <c r="Q31" s="65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</row>
    <row r="32" spans="1:133" x14ac:dyDescent="0.2">
      <c r="A32" s="60">
        <v>5146</v>
      </c>
      <c r="B32" s="61" t="s">
        <v>118</v>
      </c>
      <c r="C32" s="62" t="s">
        <v>119</v>
      </c>
      <c r="D32" s="63">
        <v>15000</v>
      </c>
      <c r="E32" s="63"/>
      <c r="F32" s="63">
        <f t="shared" si="5"/>
        <v>15000</v>
      </c>
      <c r="G32" s="63">
        <v>15000</v>
      </c>
      <c r="H32" s="63"/>
      <c r="I32" s="63">
        <f t="shared" si="0"/>
        <v>15000</v>
      </c>
      <c r="J32" s="65"/>
      <c r="K32" s="63"/>
      <c r="L32" s="63">
        <f t="shared" si="1"/>
        <v>0</v>
      </c>
      <c r="M32" s="63"/>
      <c r="N32" s="63">
        <f t="shared" si="2"/>
        <v>0</v>
      </c>
      <c r="O32" s="63">
        <f t="shared" si="3"/>
        <v>0</v>
      </c>
      <c r="P32" s="63">
        <f t="shared" si="4"/>
        <v>0</v>
      </c>
      <c r="Q32" s="65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</row>
    <row r="33" spans="1:133" hidden="1" x14ac:dyDescent="0.2">
      <c r="A33" s="60">
        <v>5146</v>
      </c>
      <c r="B33" s="61" t="s">
        <v>120</v>
      </c>
      <c r="C33" s="62" t="s">
        <v>121</v>
      </c>
      <c r="D33" s="63">
        <f>+'[1]9520-5680-SFY22-A'!E31</f>
        <v>0</v>
      </c>
      <c r="E33" s="63"/>
      <c r="F33" s="63">
        <f t="shared" si="5"/>
        <v>0</v>
      </c>
      <c r="G33" s="63">
        <f>+'[1]9520-5680-SFY23-A'!E31</f>
        <v>0</v>
      </c>
      <c r="H33" s="63"/>
      <c r="I33" s="63">
        <f t="shared" si="0"/>
        <v>0</v>
      </c>
      <c r="J33" s="65"/>
      <c r="K33" s="63"/>
      <c r="L33" s="63">
        <f t="shared" si="1"/>
        <v>0</v>
      </c>
      <c r="M33" s="63"/>
      <c r="N33" s="63">
        <f t="shared" si="2"/>
        <v>0</v>
      </c>
      <c r="O33" s="63">
        <f t="shared" si="3"/>
        <v>0</v>
      </c>
      <c r="P33" s="63">
        <f t="shared" si="4"/>
        <v>0</v>
      </c>
      <c r="Q33" s="65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</row>
    <row r="34" spans="1:133" x14ac:dyDescent="0.2">
      <c r="A34" s="60">
        <v>5146</v>
      </c>
      <c r="B34" s="61" t="s">
        <v>122</v>
      </c>
      <c r="C34" s="62" t="s">
        <v>123</v>
      </c>
      <c r="D34" s="63">
        <v>8000</v>
      </c>
      <c r="E34" s="63"/>
      <c r="F34" s="63">
        <f t="shared" si="5"/>
        <v>8000</v>
      </c>
      <c r="G34" s="63">
        <v>8000</v>
      </c>
      <c r="H34" s="63"/>
      <c r="I34" s="63">
        <f t="shared" si="0"/>
        <v>8000</v>
      </c>
      <c r="J34" s="65"/>
      <c r="K34" s="63"/>
      <c r="L34" s="63">
        <f t="shared" si="1"/>
        <v>0</v>
      </c>
      <c r="M34" s="63"/>
      <c r="N34" s="63">
        <f t="shared" si="2"/>
        <v>0</v>
      </c>
      <c r="O34" s="63">
        <f t="shared" si="3"/>
        <v>0</v>
      </c>
      <c r="P34" s="63">
        <f t="shared" si="4"/>
        <v>0</v>
      </c>
      <c r="Q34" s="65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</row>
    <row r="35" spans="1:133" hidden="1" x14ac:dyDescent="0.2">
      <c r="A35" s="60">
        <v>5146</v>
      </c>
      <c r="B35" s="61" t="s">
        <v>124</v>
      </c>
      <c r="C35" s="62" t="s">
        <v>125</v>
      </c>
      <c r="D35" s="63">
        <v>0</v>
      </c>
      <c r="E35" s="63"/>
      <c r="F35" s="63">
        <f t="shared" si="5"/>
        <v>0</v>
      </c>
      <c r="G35" s="63">
        <v>0</v>
      </c>
      <c r="H35" s="63"/>
      <c r="I35" s="63">
        <f t="shared" si="0"/>
        <v>0</v>
      </c>
      <c r="J35" s="65"/>
      <c r="K35" s="63"/>
      <c r="L35" s="63">
        <f t="shared" si="1"/>
        <v>0</v>
      </c>
      <c r="M35" s="63"/>
      <c r="N35" s="63">
        <f t="shared" si="2"/>
        <v>0</v>
      </c>
      <c r="O35" s="63">
        <f t="shared" si="3"/>
        <v>0</v>
      </c>
      <c r="P35" s="63">
        <f t="shared" si="4"/>
        <v>0</v>
      </c>
      <c r="Q35" s="65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</row>
    <row r="36" spans="1:133" x14ac:dyDescent="0.2">
      <c r="A36" s="60">
        <v>5146</v>
      </c>
      <c r="B36" s="61" t="s">
        <v>126</v>
      </c>
      <c r="C36" s="62" t="s">
        <v>127</v>
      </c>
      <c r="D36" s="63">
        <v>1700</v>
      </c>
      <c r="E36" s="63"/>
      <c r="F36" s="63">
        <f t="shared" si="5"/>
        <v>1700</v>
      </c>
      <c r="G36" s="63">
        <v>1786</v>
      </c>
      <c r="H36" s="63"/>
      <c r="I36" s="63">
        <f t="shared" si="0"/>
        <v>1786</v>
      </c>
      <c r="J36" s="65"/>
      <c r="K36" s="63"/>
      <c r="L36" s="63">
        <f t="shared" si="1"/>
        <v>0</v>
      </c>
      <c r="M36" s="63"/>
      <c r="N36" s="63">
        <f t="shared" si="2"/>
        <v>0</v>
      </c>
      <c r="O36" s="63">
        <f t="shared" si="3"/>
        <v>0</v>
      </c>
      <c r="P36" s="63">
        <f t="shared" si="4"/>
        <v>0</v>
      </c>
      <c r="Q36" s="65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</row>
    <row r="37" spans="1:133" x14ac:dyDescent="0.2">
      <c r="A37" s="60">
        <v>5146</v>
      </c>
      <c r="B37" s="61" t="s">
        <v>128</v>
      </c>
      <c r="C37" s="62" t="s">
        <v>129</v>
      </c>
      <c r="D37" s="63">
        <v>112650</v>
      </c>
      <c r="E37" s="63"/>
      <c r="F37" s="63">
        <f t="shared" si="5"/>
        <v>112650</v>
      </c>
      <c r="G37" s="63">
        <v>118999</v>
      </c>
      <c r="H37" s="63"/>
      <c r="I37" s="63">
        <f t="shared" si="0"/>
        <v>118999</v>
      </c>
      <c r="J37" s="65"/>
      <c r="K37" s="63"/>
      <c r="L37" s="63">
        <f t="shared" si="1"/>
        <v>0</v>
      </c>
      <c r="M37" s="63"/>
      <c r="N37" s="63">
        <f t="shared" si="2"/>
        <v>0</v>
      </c>
      <c r="O37" s="63">
        <f t="shared" si="3"/>
        <v>0</v>
      </c>
      <c r="P37" s="63">
        <f t="shared" si="4"/>
        <v>0</v>
      </c>
      <c r="Q37" s="65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</row>
    <row r="38" spans="1:133" hidden="1" x14ac:dyDescent="0.2">
      <c r="A38" s="60">
        <v>5146</v>
      </c>
      <c r="B38" s="61" t="s">
        <v>130</v>
      </c>
      <c r="C38" s="62" t="s">
        <v>131</v>
      </c>
      <c r="D38" s="63">
        <f>+'[1]9520-5680-SFY22-A'!E36</f>
        <v>0</v>
      </c>
      <c r="E38" s="63"/>
      <c r="F38" s="63">
        <f t="shared" si="5"/>
        <v>0</v>
      </c>
      <c r="G38" s="63">
        <f>+'[1]9520-5680-SFY23-A'!E36</f>
        <v>0</v>
      </c>
      <c r="H38" s="63"/>
      <c r="I38" s="63">
        <f t="shared" si="0"/>
        <v>0</v>
      </c>
      <c r="J38" s="65"/>
      <c r="K38" s="63"/>
      <c r="L38" s="63">
        <f t="shared" si="1"/>
        <v>0</v>
      </c>
      <c r="M38" s="63"/>
      <c r="N38" s="63">
        <f t="shared" si="2"/>
        <v>0</v>
      </c>
      <c r="O38" s="63">
        <f t="shared" si="3"/>
        <v>0</v>
      </c>
      <c r="P38" s="63">
        <f t="shared" si="4"/>
        <v>0</v>
      </c>
      <c r="Q38" s="65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</row>
    <row r="39" spans="1:133" hidden="1" x14ac:dyDescent="0.2">
      <c r="A39" s="60">
        <v>5146</v>
      </c>
      <c r="B39" s="61" t="s">
        <v>132</v>
      </c>
      <c r="C39" s="62" t="s">
        <v>133</v>
      </c>
      <c r="D39" s="63">
        <f>+'[1]9520-5680-SFY22-A'!E37</f>
        <v>0</v>
      </c>
      <c r="E39" s="63"/>
      <c r="F39" s="63">
        <f t="shared" si="5"/>
        <v>0</v>
      </c>
      <c r="G39" s="63">
        <f>+'[1]9520-5680-SFY23-A'!E37</f>
        <v>0</v>
      </c>
      <c r="H39" s="63"/>
      <c r="I39" s="63">
        <f t="shared" si="0"/>
        <v>0</v>
      </c>
      <c r="J39" s="65"/>
      <c r="K39" s="63"/>
      <c r="L39" s="63">
        <f t="shared" si="1"/>
        <v>0</v>
      </c>
      <c r="M39" s="63"/>
      <c r="N39" s="63">
        <f t="shared" si="2"/>
        <v>0</v>
      </c>
      <c r="O39" s="63">
        <f t="shared" si="3"/>
        <v>0</v>
      </c>
      <c r="P39" s="63">
        <f t="shared" si="4"/>
        <v>0</v>
      </c>
      <c r="Q39" s="65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</row>
    <row r="40" spans="1:133" hidden="1" x14ac:dyDescent="0.2">
      <c r="A40" s="60">
        <v>5146</v>
      </c>
      <c r="B40" s="61" t="s">
        <v>134</v>
      </c>
      <c r="C40" s="62" t="s">
        <v>135</v>
      </c>
      <c r="D40" s="63">
        <f>+'[1]9520-5680-SFY22-A'!E38</f>
        <v>0</v>
      </c>
      <c r="E40" s="63"/>
      <c r="F40" s="63">
        <f t="shared" si="5"/>
        <v>0</v>
      </c>
      <c r="G40" s="63">
        <f>+'[1]9520-5680-SFY23-A'!E38</f>
        <v>0</v>
      </c>
      <c r="H40" s="63"/>
      <c r="I40" s="63">
        <f t="shared" si="0"/>
        <v>0</v>
      </c>
      <c r="J40" s="65"/>
      <c r="K40" s="63"/>
      <c r="L40" s="63">
        <f t="shared" si="1"/>
        <v>0</v>
      </c>
      <c r="M40" s="63"/>
      <c r="N40" s="63">
        <f t="shared" si="2"/>
        <v>0</v>
      </c>
      <c r="O40" s="63">
        <f t="shared" si="3"/>
        <v>0</v>
      </c>
      <c r="P40" s="63">
        <f t="shared" si="4"/>
        <v>0</v>
      </c>
      <c r="Q40" s="65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</row>
    <row r="41" spans="1:133" hidden="1" x14ac:dyDescent="0.2">
      <c r="A41" s="60">
        <v>5146</v>
      </c>
      <c r="B41" s="61" t="s">
        <v>136</v>
      </c>
      <c r="C41" s="62" t="s">
        <v>137</v>
      </c>
      <c r="D41" s="63">
        <f>+'[1]9520-5680-SFY22-A'!E39</f>
        <v>0</v>
      </c>
      <c r="E41" s="63"/>
      <c r="F41" s="63">
        <f t="shared" si="5"/>
        <v>0</v>
      </c>
      <c r="G41" s="63">
        <f>+'[1]9520-5680-SFY23-A'!E39</f>
        <v>0</v>
      </c>
      <c r="H41" s="63"/>
      <c r="I41" s="63">
        <f t="shared" si="0"/>
        <v>0</v>
      </c>
      <c r="J41" s="65"/>
      <c r="K41" s="63"/>
      <c r="L41" s="63">
        <f t="shared" si="1"/>
        <v>0</v>
      </c>
      <c r="M41" s="63"/>
      <c r="N41" s="63">
        <f t="shared" si="2"/>
        <v>0</v>
      </c>
      <c r="O41" s="63">
        <f t="shared" si="3"/>
        <v>0</v>
      </c>
      <c r="P41" s="63">
        <f t="shared" si="4"/>
        <v>0</v>
      </c>
      <c r="Q41" s="65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</row>
    <row r="42" spans="1:133" hidden="1" x14ac:dyDescent="0.2">
      <c r="A42" s="60">
        <v>5146</v>
      </c>
      <c r="B42" s="61" t="s">
        <v>138</v>
      </c>
      <c r="C42" s="62" t="s">
        <v>139</v>
      </c>
      <c r="D42" s="63">
        <f>+'[1]9520-5680-SFY22-A'!E40</f>
        <v>0</v>
      </c>
      <c r="E42" s="63"/>
      <c r="F42" s="63">
        <f t="shared" si="5"/>
        <v>0</v>
      </c>
      <c r="G42" s="63">
        <f>+'[1]9520-5680-SFY23-A'!E40</f>
        <v>0</v>
      </c>
      <c r="H42" s="63"/>
      <c r="I42" s="63">
        <f t="shared" si="0"/>
        <v>0</v>
      </c>
      <c r="J42" s="65"/>
      <c r="K42" s="63"/>
      <c r="L42" s="63">
        <f t="shared" si="1"/>
        <v>0</v>
      </c>
      <c r="M42" s="63"/>
      <c r="N42" s="63">
        <f t="shared" si="2"/>
        <v>0</v>
      </c>
      <c r="O42" s="63">
        <f t="shared" si="3"/>
        <v>0</v>
      </c>
      <c r="P42" s="63">
        <f t="shared" si="4"/>
        <v>0</v>
      </c>
      <c r="Q42" s="65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</row>
    <row r="43" spans="1:133" hidden="1" x14ac:dyDescent="0.2">
      <c r="A43" s="60">
        <v>5146</v>
      </c>
      <c r="B43" s="61" t="s">
        <v>140</v>
      </c>
      <c r="C43" s="62" t="s">
        <v>141</v>
      </c>
      <c r="D43" s="63">
        <f>+'[1]9520-5680-SFY22-A'!E41</f>
        <v>0</v>
      </c>
      <c r="E43" s="63"/>
      <c r="F43" s="63">
        <f t="shared" si="5"/>
        <v>0</v>
      </c>
      <c r="G43" s="63">
        <f>+'[1]9520-5680-SFY23-A'!E41</f>
        <v>0</v>
      </c>
      <c r="H43" s="63"/>
      <c r="I43" s="63">
        <f t="shared" si="0"/>
        <v>0</v>
      </c>
      <c r="J43" s="65"/>
      <c r="K43" s="63"/>
      <c r="L43" s="63">
        <f t="shared" si="1"/>
        <v>0</v>
      </c>
      <c r="M43" s="63"/>
      <c r="N43" s="63">
        <f t="shared" si="2"/>
        <v>0</v>
      </c>
      <c r="O43" s="63">
        <f t="shared" si="3"/>
        <v>0</v>
      </c>
      <c r="P43" s="63">
        <f t="shared" si="4"/>
        <v>0</v>
      </c>
      <c r="Q43" s="65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</row>
    <row r="44" spans="1:133" x14ac:dyDescent="0.2">
      <c r="A44" s="60">
        <v>5146</v>
      </c>
      <c r="B44" s="61" t="s">
        <v>142</v>
      </c>
      <c r="C44" s="62" t="s">
        <v>143</v>
      </c>
      <c r="D44" s="63">
        <v>40000</v>
      </c>
      <c r="E44" s="63"/>
      <c r="F44" s="63">
        <f t="shared" si="5"/>
        <v>40000</v>
      </c>
      <c r="G44" s="63">
        <v>40000</v>
      </c>
      <c r="H44" s="63"/>
      <c r="I44" s="63">
        <f t="shared" si="0"/>
        <v>40000</v>
      </c>
      <c r="J44" s="65"/>
      <c r="K44" s="63"/>
      <c r="L44" s="63">
        <f t="shared" si="1"/>
        <v>0</v>
      </c>
      <c r="M44" s="63"/>
      <c r="N44" s="63">
        <f t="shared" si="2"/>
        <v>0</v>
      </c>
      <c r="O44" s="63">
        <f t="shared" si="3"/>
        <v>0</v>
      </c>
      <c r="P44" s="63">
        <f t="shared" si="4"/>
        <v>0</v>
      </c>
      <c r="Q44" s="65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</row>
    <row r="45" spans="1:133" x14ac:dyDescent="0.2">
      <c r="A45" s="60">
        <v>5146</v>
      </c>
      <c r="B45" s="61" t="s">
        <v>144</v>
      </c>
      <c r="C45" s="62" t="s">
        <v>145</v>
      </c>
      <c r="D45" s="63">
        <v>149287</v>
      </c>
      <c r="E45" s="63"/>
      <c r="F45" s="63">
        <f t="shared" si="5"/>
        <v>149287</v>
      </c>
      <c r="G45" s="63">
        <v>160615</v>
      </c>
      <c r="H45" s="63"/>
      <c r="I45" s="63">
        <f t="shared" si="0"/>
        <v>160615</v>
      </c>
      <c r="J45" s="65"/>
      <c r="K45" s="63"/>
      <c r="L45" s="63">
        <f t="shared" si="1"/>
        <v>0</v>
      </c>
      <c r="M45" s="63"/>
      <c r="N45" s="63">
        <f t="shared" si="2"/>
        <v>0</v>
      </c>
      <c r="O45" s="63">
        <f t="shared" si="3"/>
        <v>0</v>
      </c>
      <c r="P45" s="63">
        <f t="shared" si="4"/>
        <v>0</v>
      </c>
      <c r="Q45" s="65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</row>
    <row r="46" spans="1:133" hidden="1" x14ac:dyDescent="0.2">
      <c r="A46" s="60">
        <v>5146</v>
      </c>
      <c r="B46" s="61" t="s">
        <v>146</v>
      </c>
      <c r="C46" s="62" t="s">
        <v>147</v>
      </c>
      <c r="D46" s="63">
        <f>+'[1]9520-5680-SFY22-A'!E44</f>
        <v>0</v>
      </c>
      <c r="E46" s="63"/>
      <c r="F46" s="63">
        <f t="shared" si="5"/>
        <v>0</v>
      </c>
      <c r="G46" s="63">
        <f>+'[1]9520-5680-SFY23-A'!E44</f>
        <v>0</v>
      </c>
      <c r="H46" s="63"/>
      <c r="I46" s="63">
        <f t="shared" si="0"/>
        <v>0</v>
      </c>
      <c r="J46" s="65"/>
      <c r="K46" s="63"/>
      <c r="L46" s="63">
        <f t="shared" si="1"/>
        <v>0</v>
      </c>
      <c r="M46" s="63"/>
      <c r="N46" s="63">
        <f t="shared" si="2"/>
        <v>0</v>
      </c>
      <c r="O46" s="63">
        <f t="shared" si="3"/>
        <v>0</v>
      </c>
      <c r="P46" s="63">
        <f t="shared" si="4"/>
        <v>0</v>
      </c>
      <c r="Q46" s="65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</row>
    <row r="47" spans="1:133" hidden="1" x14ac:dyDescent="0.2">
      <c r="A47" s="60">
        <v>5146</v>
      </c>
      <c r="B47" s="61" t="s">
        <v>148</v>
      </c>
      <c r="C47" s="62" t="s">
        <v>149</v>
      </c>
      <c r="D47" s="63">
        <f>+'[1]9520-5680-SFY22-A'!E45</f>
        <v>0</v>
      </c>
      <c r="E47" s="63"/>
      <c r="F47" s="63">
        <f t="shared" si="5"/>
        <v>0</v>
      </c>
      <c r="G47" s="63">
        <f>+'[1]9520-5680-SFY23-A'!E45</f>
        <v>0</v>
      </c>
      <c r="H47" s="63"/>
      <c r="I47" s="63">
        <f t="shared" si="0"/>
        <v>0</v>
      </c>
      <c r="J47" s="65"/>
      <c r="K47" s="63"/>
      <c r="L47" s="63">
        <f t="shared" si="1"/>
        <v>0</v>
      </c>
      <c r="M47" s="63"/>
      <c r="N47" s="63">
        <f t="shared" si="2"/>
        <v>0</v>
      </c>
      <c r="O47" s="63">
        <f t="shared" si="3"/>
        <v>0</v>
      </c>
      <c r="P47" s="63">
        <f t="shared" si="4"/>
        <v>0</v>
      </c>
      <c r="Q47" s="65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</row>
    <row r="48" spans="1:133" hidden="1" x14ac:dyDescent="0.2">
      <c r="A48" s="60">
        <v>5146</v>
      </c>
      <c r="B48" s="61" t="s">
        <v>150</v>
      </c>
      <c r="C48" s="62" t="s">
        <v>151</v>
      </c>
      <c r="D48" s="63">
        <f>+'[1]9520-5680-SFY22-A'!E46</f>
        <v>0</v>
      </c>
      <c r="E48" s="63"/>
      <c r="F48" s="63">
        <f t="shared" si="5"/>
        <v>0</v>
      </c>
      <c r="G48" s="63">
        <f>+'[1]9520-5680-SFY23-A'!E46</f>
        <v>0</v>
      </c>
      <c r="H48" s="63"/>
      <c r="I48" s="63">
        <f t="shared" si="0"/>
        <v>0</v>
      </c>
      <c r="J48" s="65"/>
      <c r="K48" s="63"/>
      <c r="L48" s="63">
        <f t="shared" si="1"/>
        <v>0</v>
      </c>
      <c r="M48" s="63"/>
      <c r="N48" s="63">
        <f t="shared" si="2"/>
        <v>0</v>
      </c>
      <c r="O48" s="63">
        <f t="shared" si="3"/>
        <v>0</v>
      </c>
      <c r="P48" s="63">
        <f t="shared" si="4"/>
        <v>0</v>
      </c>
      <c r="Q48" s="65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</row>
    <row r="49" spans="1:133" hidden="1" x14ac:dyDescent="0.2">
      <c r="A49" s="60">
        <v>5146</v>
      </c>
      <c r="B49" s="61" t="s">
        <v>152</v>
      </c>
      <c r="C49" s="62" t="s">
        <v>153</v>
      </c>
      <c r="D49" s="63">
        <v>0</v>
      </c>
      <c r="E49" s="63">
        <v>0</v>
      </c>
      <c r="F49" s="63">
        <f t="shared" si="5"/>
        <v>0</v>
      </c>
      <c r="G49" s="63">
        <v>0</v>
      </c>
      <c r="H49" s="63">
        <v>0</v>
      </c>
      <c r="I49" s="63">
        <f t="shared" si="0"/>
        <v>0</v>
      </c>
      <c r="J49" s="65"/>
      <c r="K49" s="63"/>
      <c r="L49" s="88">
        <f>E49*47%</f>
        <v>0</v>
      </c>
      <c r="M49" s="63">
        <v>0</v>
      </c>
      <c r="N49" s="63">
        <f>E49*0.53</f>
        <v>0</v>
      </c>
      <c r="O49" s="63">
        <f>H49*0.47</f>
        <v>0</v>
      </c>
      <c r="P49" s="63">
        <v>0</v>
      </c>
      <c r="Q49" s="65">
        <f>H49*0.53</f>
        <v>0</v>
      </c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</row>
    <row r="50" spans="1:133" x14ac:dyDescent="0.2">
      <c r="A50" s="60">
        <v>5146</v>
      </c>
      <c r="B50" s="61" t="s">
        <v>154</v>
      </c>
      <c r="C50" s="62" t="s">
        <v>155</v>
      </c>
      <c r="D50" s="63">
        <v>1159050</v>
      </c>
      <c r="E50" s="63">
        <v>0</v>
      </c>
      <c r="F50" s="63">
        <f t="shared" si="5"/>
        <v>1159050</v>
      </c>
      <c r="G50" s="63">
        <v>1222478</v>
      </c>
      <c r="H50" s="63">
        <v>0</v>
      </c>
      <c r="I50" s="63">
        <f t="shared" si="0"/>
        <v>1222478</v>
      </c>
      <c r="J50" s="65"/>
      <c r="K50" s="63"/>
      <c r="L50" s="63">
        <f>E50*0.39</f>
        <v>0</v>
      </c>
      <c r="M50" s="63"/>
      <c r="N50" s="63">
        <f>E50*0.61</f>
        <v>0</v>
      </c>
      <c r="O50" s="63">
        <f>H50*0.39</f>
        <v>0</v>
      </c>
      <c r="P50" s="63">
        <v>0</v>
      </c>
      <c r="Q50" s="65">
        <f>H50*0.61</f>
        <v>0</v>
      </c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</row>
    <row r="51" spans="1:133" hidden="1" x14ac:dyDescent="0.2">
      <c r="A51" s="60">
        <v>5146</v>
      </c>
      <c r="B51" s="61" t="s">
        <v>156</v>
      </c>
      <c r="C51" s="62" t="s">
        <v>157</v>
      </c>
      <c r="D51" s="63">
        <f>+'[1]9520-5680-SFY22-A'!E49</f>
        <v>0</v>
      </c>
      <c r="E51" s="63"/>
      <c r="F51" s="63">
        <f t="shared" si="5"/>
        <v>0</v>
      </c>
      <c r="G51" s="63">
        <f>+'[1]9520-5680-SFY23-A'!E49</f>
        <v>0</v>
      </c>
      <c r="H51" s="63"/>
      <c r="I51" s="63">
        <f t="shared" si="0"/>
        <v>0</v>
      </c>
      <c r="J51" s="65"/>
      <c r="K51" s="63"/>
      <c r="L51" s="63">
        <f t="shared" si="1"/>
        <v>0</v>
      </c>
      <c r="M51" s="63"/>
      <c r="N51" s="63">
        <f t="shared" si="2"/>
        <v>0</v>
      </c>
      <c r="O51" s="63">
        <f t="shared" si="3"/>
        <v>0</v>
      </c>
      <c r="P51" s="63">
        <f t="shared" si="4"/>
        <v>0</v>
      </c>
      <c r="Q51" s="65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</row>
    <row r="52" spans="1:133" hidden="1" x14ac:dyDescent="0.2">
      <c r="A52" s="60">
        <v>5146</v>
      </c>
      <c r="B52" s="61" t="s">
        <v>158</v>
      </c>
      <c r="C52" s="62" t="s">
        <v>159</v>
      </c>
      <c r="D52" s="63">
        <f>+'[1]9520-5680-SFY22-A'!E50</f>
        <v>0</v>
      </c>
      <c r="E52" s="63"/>
      <c r="F52" s="63">
        <f t="shared" si="5"/>
        <v>0</v>
      </c>
      <c r="G52" s="63">
        <f>+'[1]9520-5680-SFY23-A'!E50</f>
        <v>0</v>
      </c>
      <c r="H52" s="63"/>
      <c r="I52" s="63">
        <f t="shared" si="0"/>
        <v>0</v>
      </c>
      <c r="J52" s="65"/>
      <c r="K52" s="63"/>
      <c r="L52" s="63">
        <f t="shared" si="1"/>
        <v>0</v>
      </c>
      <c r="M52" s="63"/>
      <c r="N52" s="63">
        <f t="shared" si="2"/>
        <v>0</v>
      </c>
      <c r="O52" s="63">
        <f t="shared" si="3"/>
        <v>0</v>
      </c>
      <c r="P52" s="63">
        <f t="shared" si="4"/>
        <v>0</v>
      </c>
      <c r="Q52" s="65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</row>
    <row r="53" spans="1:133" hidden="1" x14ac:dyDescent="0.2">
      <c r="A53" s="60">
        <v>5146</v>
      </c>
      <c r="B53" s="61" t="s">
        <v>160</v>
      </c>
      <c r="C53" s="62" t="s">
        <v>161</v>
      </c>
      <c r="D53" s="63">
        <f>+'[1]9520-5680-SFY22-A'!E51</f>
        <v>0</v>
      </c>
      <c r="E53" s="63"/>
      <c r="F53" s="63">
        <f t="shared" si="5"/>
        <v>0</v>
      </c>
      <c r="G53" s="63">
        <f>+'[1]9520-5680-SFY23-A'!E51</f>
        <v>0</v>
      </c>
      <c r="H53" s="63"/>
      <c r="I53" s="63">
        <f t="shared" si="0"/>
        <v>0</v>
      </c>
      <c r="J53" s="65"/>
      <c r="K53" s="63"/>
      <c r="L53" s="63">
        <f t="shared" si="1"/>
        <v>0</v>
      </c>
      <c r="M53" s="63"/>
      <c r="N53" s="63">
        <f t="shared" si="2"/>
        <v>0</v>
      </c>
      <c r="O53" s="63">
        <f t="shared" si="3"/>
        <v>0</v>
      </c>
      <c r="P53" s="63">
        <f t="shared" si="4"/>
        <v>0</v>
      </c>
      <c r="Q53" s="65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</row>
    <row r="54" spans="1:133" hidden="1" x14ac:dyDescent="0.2">
      <c r="A54" s="60">
        <v>5146</v>
      </c>
      <c r="B54" s="61" t="s">
        <v>162</v>
      </c>
      <c r="C54" s="62" t="s">
        <v>163</v>
      </c>
      <c r="D54" s="63">
        <f>+'[1]9520-5680-SFY22-A'!E52</f>
        <v>0</v>
      </c>
      <c r="E54" s="63"/>
      <c r="F54" s="63">
        <f t="shared" si="5"/>
        <v>0</v>
      </c>
      <c r="G54" s="63">
        <f>+'[1]9520-5680-SFY23-A'!E52</f>
        <v>0</v>
      </c>
      <c r="H54" s="63"/>
      <c r="I54" s="63">
        <f t="shared" si="0"/>
        <v>0</v>
      </c>
      <c r="J54" s="65"/>
      <c r="K54" s="63"/>
      <c r="L54" s="63">
        <f t="shared" si="1"/>
        <v>0</v>
      </c>
      <c r="M54" s="63"/>
      <c r="N54" s="63">
        <f t="shared" si="2"/>
        <v>0</v>
      </c>
      <c r="O54" s="63">
        <f t="shared" si="3"/>
        <v>0</v>
      </c>
      <c r="P54" s="63">
        <f t="shared" si="4"/>
        <v>0</v>
      </c>
      <c r="Q54" s="65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</row>
    <row r="55" spans="1:133" hidden="1" x14ac:dyDescent="0.2">
      <c r="A55" s="60">
        <v>5146</v>
      </c>
      <c r="B55" s="61" t="s">
        <v>164</v>
      </c>
      <c r="C55" s="62" t="s">
        <v>165</v>
      </c>
      <c r="D55" s="63">
        <f>+'[1]9520-5680-SFY22-A'!E53</f>
        <v>0</v>
      </c>
      <c r="E55" s="63"/>
      <c r="F55" s="63">
        <f t="shared" si="5"/>
        <v>0</v>
      </c>
      <c r="G55" s="63">
        <f>+'[1]9520-5680-SFY23-A'!E53</f>
        <v>0</v>
      </c>
      <c r="H55" s="63"/>
      <c r="I55" s="63">
        <f t="shared" si="0"/>
        <v>0</v>
      </c>
      <c r="J55" s="65"/>
      <c r="K55" s="63"/>
      <c r="L55" s="63">
        <f t="shared" si="1"/>
        <v>0</v>
      </c>
      <c r="M55" s="63"/>
      <c r="N55" s="63">
        <f t="shared" si="2"/>
        <v>0</v>
      </c>
      <c r="O55" s="63">
        <f t="shared" si="3"/>
        <v>0</v>
      </c>
      <c r="P55" s="63">
        <f t="shared" si="4"/>
        <v>0</v>
      </c>
      <c r="Q55" s="65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</row>
    <row r="56" spans="1:133" x14ac:dyDescent="0.2">
      <c r="A56" s="60">
        <v>5146</v>
      </c>
      <c r="B56" s="61" t="s">
        <v>166</v>
      </c>
      <c r="C56" s="62" t="s">
        <v>167</v>
      </c>
      <c r="D56" s="63">
        <v>2480</v>
      </c>
      <c r="E56" s="63"/>
      <c r="F56" s="63">
        <f t="shared" si="5"/>
        <v>2480</v>
      </c>
      <c r="G56" s="63">
        <v>2480</v>
      </c>
      <c r="H56" s="63"/>
      <c r="I56" s="63">
        <f t="shared" si="0"/>
        <v>2480</v>
      </c>
      <c r="J56" s="65"/>
      <c r="K56" s="63"/>
      <c r="L56" s="63">
        <f t="shared" si="1"/>
        <v>0</v>
      </c>
      <c r="M56" s="63"/>
      <c r="N56" s="63">
        <f t="shared" si="2"/>
        <v>0</v>
      </c>
      <c r="O56" s="63">
        <f t="shared" si="3"/>
        <v>0</v>
      </c>
      <c r="P56" s="63">
        <f t="shared" si="4"/>
        <v>0</v>
      </c>
      <c r="Q56" s="65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</row>
    <row r="57" spans="1:133" hidden="1" x14ac:dyDescent="0.2">
      <c r="A57" s="60">
        <v>5146</v>
      </c>
      <c r="B57" s="61" t="s">
        <v>168</v>
      </c>
      <c r="C57" s="62" t="s">
        <v>169</v>
      </c>
      <c r="D57" s="63">
        <f>+'[1]9520-5680-SFY22-A'!E55</f>
        <v>0</v>
      </c>
      <c r="E57" s="63"/>
      <c r="F57" s="63">
        <f t="shared" si="5"/>
        <v>0</v>
      </c>
      <c r="G57" s="63">
        <f>+'[1]9520-5680-SFY23-A'!E55</f>
        <v>0</v>
      </c>
      <c r="H57" s="63"/>
      <c r="I57" s="63">
        <f t="shared" si="0"/>
        <v>0</v>
      </c>
      <c r="J57" s="65"/>
      <c r="K57" s="63"/>
      <c r="L57" s="63">
        <f t="shared" si="1"/>
        <v>0</v>
      </c>
      <c r="M57" s="63"/>
      <c r="N57" s="63">
        <f t="shared" si="2"/>
        <v>0</v>
      </c>
      <c r="O57" s="63">
        <f t="shared" si="3"/>
        <v>0</v>
      </c>
      <c r="P57" s="63">
        <f t="shared" si="4"/>
        <v>0</v>
      </c>
      <c r="Q57" s="65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</row>
    <row r="58" spans="1:133" hidden="1" x14ac:dyDescent="0.2">
      <c r="A58" s="60">
        <v>5146</v>
      </c>
      <c r="B58" s="61" t="s">
        <v>170</v>
      </c>
      <c r="C58" s="62" t="s">
        <v>171</v>
      </c>
      <c r="D58" s="63">
        <f>+'[1]9520-5680-SFY22-A'!E56</f>
        <v>0</v>
      </c>
      <c r="E58" s="63"/>
      <c r="F58" s="63">
        <f t="shared" si="5"/>
        <v>0</v>
      </c>
      <c r="G58" s="63">
        <f>+'[1]9520-5680-SFY23-A'!E56</f>
        <v>0</v>
      </c>
      <c r="H58" s="63"/>
      <c r="I58" s="63">
        <f t="shared" si="0"/>
        <v>0</v>
      </c>
      <c r="J58" s="65"/>
      <c r="K58" s="63"/>
      <c r="L58" s="63">
        <f t="shared" si="1"/>
        <v>0</v>
      </c>
      <c r="M58" s="63"/>
      <c r="N58" s="63">
        <f t="shared" si="2"/>
        <v>0</v>
      </c>
      <c r="O58" s="63">
        <f t="shared" si="3"/>
        <v>0</v>
      </c>
      <c r="P58" s="63">
        <f t="shared" si="4"/>
        <v>0</v>
      </c>
      <c r="Q58" s="65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</row>
    <row r="59" spans="1:133" hidden="1" x14ac:dyDescent="0.2">
      <c r="A59" s="60">
        <v>5146</v>
      </c>
      <c r="B59" s="61" t="s">
        <v>172</v>
      </c>
      <c r="C59" s="62" t="s">
        <v>173</v>
      </c>
      <c r="D59" s="63">
        <f>+'[1]9520-5680-SFY22-A'!E57</f>
        <v>0</v>
      </c>
      <c r="E59" s="63"/>
      <c r="F59" s="63">
        <f t="shared" si="5"/>
        <v>0</v>
      </c>
      <c r="G59" s="63">
        <f>+'[1]9520-5680-SFY23-A'!E57</f>
        <v>0</v>
      </c>
      <c r="H59" s="63"/>
      <c r="I59" s="63">
        <f t="shared" si="0"/>
        <v>0</v>
      </c>
      <c r="J59" s="65"/>
      <c r="K59" s="63"/>
      <c r="L59" s="63">
        <f t="shared" si="1"/>
        <v>0</v>
      </c>
      <c r="M59" s="63"/>
      <c r="N59" s="63">
        <f t="shared" si="2"/>
        <v>0</v>
      </c>
      <c r="O59" s="63">
        <f t="shared" si="3"/>
        <v>0</v>
      </c>
      <c r="P59" s="63">
        <f t="shared" si="4"/>
        <v>0</v>
      </c>
      <c r="Q59" s="65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</row>
    <row r="60" spans="1:133" x14ac:dyDescent="0.2">
      <c r="A60" s="60">
        <v>5146</v>
      </c>
      <c r="B60" s="61" t="s">
        <v>174</v>
      </c>
      <c r="C60" s="62" t="s">
        <v>175</v>
      </c>
      <c r="D60" s="63">
        <v>143488</v>
      </c>
      <c r="E60" s="63"/>
      <c r="F60" s="63">
        <f t="shared" si="5"/>
        <v>143488</v>
      </c>
      <c r="G60" s="63">
        <v>143488</v>
      </c>
      <c r="H60" s="63"/>
      <c r="I60" s="63">
        <f t="shared" si="0"/>
        <v>143488</v>
      </c>
      <c r="J60" s="65"/>
      <c r="K60" s="63"/>
      <c r="L60" s="63">
        <f t="shared" si="1"/>
        <v>0</v>
      </c>
      <c r="M60" s="63"/>
      <c r="N60" s="63">
        <f t="shared" si="2"/>
        <v>0</v>
      </c>
      <c r="O60" s="63">
        <f t="shared" si="3"/>
        <v>0</v>
      </c>
      <c r="P60" s="63">
        <f t="shared" si="4"/>
        <v>0</v>
      </c>
      <c r="Q60" s="65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</row>
    <row r="61" spans="1:133" hidden="1" x14ac:dyDescent="0.2">
      <c r="A61" s="60">
        <v>5146</v>
      </c>
      <c r="B61" s="61" t="s">
        <v>176</v>
      </c>
      <c r="C61" s="62" t="s">
        <v>177</v>
      </c>
      <c r="D61" s="63">
        <f>+'[1]9520-5680-SFY22-A'!E59</f>
        <v>0</v>
      </c>
      <c r="E61" s="63"/>
      <c r="F61" s="63">
        <f t="shared" si="5"/>
        <v>0</v>
      </c>
      <c r="G61" s="63">
        <f>+'[1]9520-5680-SFY23-A'!E59</f>
        <v>0</v>
      </c>
      <c r="H61" s="63"/>
      <c r="I61" s="63">
        <f t="shared" si="0"/>
        <v>0</v>
      </c>
      <c r="J61" s="65"/>
      <c r="K61" s="63"/>
      <c r="L61" s="63">
        <f t="shared" si="1"/>
        <v>0</v>
      </c>
      <c r="M61" s="63"/>
      <c r="N61" s="63">
        <f t="shared" si="2"/>
        <v>0</v>
      </c>
      <c r="O61" s="63">
        <f t="shared" si="3"/>
        <v>0</v>
      </c>
      <c r="P61" s="63">
        <f t="shared" si="4"/>
        <v>0</v>
      </c>
      <c r="Q61" s="65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</row>
    <row r="62" spans="1:133" hidden="1" x14ac:dyDescent="0.2">
      <c r="A62" s="60">
        <v>5146</v>
      </c>
      <c r="B62" s="61" t="s">
        <v>178</v>
      </c>
      <c r="C62" s="62" t="s">
        <v>179</v>
      </c>
      <c r="D62" s="63">
        <f>+'[1]9520-5680-SFY22-A'!E60</f>
        <v>0</v>
      </c>
      <c r="E62" s="63"/>
      <c r="F62" s="63">
        <f t="shared" si="5"/>
        <v>0</v>
      </c>
      <c r="G62" s="63">
        <f>+'[1]9520-5680-SFY23-A'!E60</f>
        <v>0</v>
      </c>
      <c r="H62" s="63"/>
      <c r="I62" s="63">
        <f t="shared" si="0"/>
        <v>0</v>
      </c>
      <c r="J62" s="65"/>
      <c r="K62" s="63"/>
      <c r="L62" s="63">
        <f t="shared" si="1"/>
        <v>0</v>
      </c>
      <c r="M62" s="63"/>
      <c r="N62" s="63">
        <f t="shared" si="2"/>
        <v>0</v>
      </c>
      <c r="O62" s="63">
        <f t="shared" si="3"/>
        <v>0</v>
      </c>
      <c r="P62" s="63">
        <f t="shared" si="4"/>
        <v>0</v>
      </c>
      <c r="Q62" s="65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</row>
    <row r="63" spans="1:133" hidden="1" x14ac:dyDescent="0.2">
      <c r="A63" s="60">
        <v>5146</v>
      </c>
      <c r="B63" s="61" t="s">
        <v>180</v>
      </c>
      <c r="C63" s="62" t="s">
        <v>181</v>
      </c>
      <c r="D63" s="63">
        <f>+'[1]9520-5680-SFY22-A'!E61</f>
        <v>0</v>
      </c>
      <c r="E63" s="63"/>
      <c r="F63" s="63">
        <f t="shared" si="5"/>
        <v>0</v>
      </c>
      <c r="G63" s="63">
        <f>+'[1]9520-5680-SFY23-A'!E61</f>
        <v>0</v>
      </c>
      <c r="H63" s="63"/>
      <c r="I63" s="63">
        <f t="shared" si="0"/>
        <v>0</v>
      </c>
      <c r="J63" s="65"/>
      <c r="K63" s="63"/>
      <c r="L63" s="63">
        <f t="shared" si="1"/>
        <v>0</v>
      </c>
      <c r="M63" s="63"/>
      <c r="N63" s="63">
        <f t="shared" si="2"/>
        <v>0</v>
      </c>
      <c r="O63" s="63">
        <f t="shared" si="3"/>
        <v>0</v>
      </c>
      <c r="P63" s="63">
        <f t="shared" si="4"/>
        <v>0</v>
      </c>
      <c r="Q63" s="65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</row>
    <row r="64" spans="1:133" hidden="1" x14ac:dyDescent="0.2">
      <c r="A64" s="60">
        <v>5146</v>
      </c>
      <c r="B64" s="61" t="s">
        <v>182</v>
      </c>
      <c r="C64" s="62" t="s">
        <v>183</v>
      </c>
      <c r="D64" s="63">
        <f>+'[1]9520-5680-SFY22-A'!E62</f>
        <v>0</v>
      </c>
      <c r="E64" s="63"/>
      <c r="F64" s="63">
        <f t="shared" si="5"/>
        <v>0</v>
      </c>
      <c r="G64" s="63">
        <f>+'[1]9520-5680-SFY23-A'!E62</f>
        <v>0</v>
      </c>
      <c r="H64" s="63"/>
      <c r="I64" s="63">
        <f t="shared" si="0"/>
        <v>0</v>
      </c>
      <c r="J64" s="65"/>
      <c r="K64" s="63"/>
      <c r="L64" s="63">
        <f t="shared" si="1"/>
        <v>0</v>
      </c>
      <c r="M64" s="63"/>
      <c r="N64" s="63">
        <f t="shared" si="2"/>
        <v>0</v>
      </c>
      <c r="O64" s="63">
        <f t="shared" si="3"/>
        <v>0</v>
      </c>
      <c r="P64" s="63">
        <f t="shared" si="4"/>
        <v>0</v>
      </c>
      <c r="Q64" s="65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</row>
    <row r="65" spans="1:133" hidden="1" x14ac:dyDescent="0.2">
      <c r="A65" s="60">
        <v>5146</v>
      </c>
      <c r="B65" s="61" t="s">
        <v>184</v>
      </c>
      <c r="C65" s="62" t="s">
        <v>185</v>
      </c>
      <c r="D65" s="63">
        <f>+'[1]9520-5680-SFY22-A'!E63</f>
        <v>0</v>
      </c>
      <c r="E65" s="63"/>
      <c r="F65" s="63">
        <f t="shared" si="5"/>
        <v>0</v>
      </c>
      <c r="G65" s="63">
        <f>+'[1]9520-5680-SFY23-A'!E63</f>
        <v>0</v>
      </c>
      <c r="H65" s="63"/>
      <c r="I65" s="63">
        <f t="shared" si="0"/>
        <v>0</v>
      </c>
      <c r="J65" s="65"/>
      <c r="K65" s="63"/>
      <c r="L65" s="63">
        <f t="shared" si="1"/>
        <v>0</v>
      </c>
      <c r="M65" s="63"/>
      <c r="N65" s="63">
        <f t="shared" si="2"/>
        <v>0</v>
      </c>
      <c r="O65" s="63">
        <f t="shared" si="3"/>
        <v>0</v>
      </c>
      <c r="P65" s="63">
        <f t="shared" si="4"/>
        <v>0</v>
      </c>
      <c r="Q65" s="65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</row>
    <row r="66" spans="1:133" hidden="1" x14ac:dyDescent="0.2">
      <c r="A66" s="60">
        <v>5146</v>
      </c>
      <c r="B66" s="61" t="s">
        <v>186</v>
      </c>
      <c r="C66" s="62" t="s">
        <v>187</v>
      </c>
      <c r="D66" s="63">
        <f>+'[1]9520-5680-SFY22-A'!E64</f>
        <v>0</v>
      </c>
      <c r="E66" s="63"/>
      <c r="F66" s="63">
        <f t="shared" si="5"/>
        <v>0</v>
      </c>
      <c r="G66" s="63">
        <f>+'[1]9520-5680-SFY23-A'!E64</f>
        <v>0</v>
      </c>
      <c r="H66" s="63"/>
      <c r="I66" s="63">
        <f t="shared" si="0"/>
        <v>0</v>
      </c>
      <c r="J66" s="65"/>
      <c r="K66" s="63"/>
      <c r="L66" s="63">
        <f t="shared" si="1"/>
        <v>0</v>
      </c>
      <c r="M66" s="63"/>
      <c r="N66" s="63">
        <f t="shared" si="2"/>
        <v>0</v>
      </c>
      <c r="O66" s="63">
        <f t="shared" si="3"/>
        <v>0</v>
      </c>
      <c r="P66" s="63">
        <f t="shared" si="4"/>
        <v>0</v>
      </c>
      <c r="Q66" s="65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</row>
    <row r="67" spans="1:133" hidden="1" x14ac:dyDescent="0.2">
      <c r="A67" s="60">
        <v>5146</v>
      </c>
      <c r="B67" s="61" t="s">
        <v>188</v>
      </c>
      <c r="C67" s="62" t="s">
        <v>189</v>
      </c>
      <c r="D67" s="63">
        <f>+'[1]9520-5680-SFY22-A'!E65</f>
        <v>0</v>
      </c>
      <c r="E67" s="63"/>
      <c r="F67" s="63">
        <f t="shared" si="5"/>
        <v>0</v>
      </c>
      <c r="G67" s="63">
        <f>+'[1]9520-5680-SFY23-A'!E65</f>
        <v>0</v>
      </c>
      <c r="H67" s="63"/>
      <c r="I67" s="63">
        <f t="shared" si="0"/>
        <v>0</v>
      </c>
      <c r="J67" s="65"/>
      <c r="K67" s="63"/>
      <c r="L67" s="63">
        <f t="shared" si="1"/>
        <v>0</v>
      </c>
      <c r="M67" s="63"/>
      <c r="N67" s="63">
        <f t="shared" si="2"/>
        <v>0</v>
      </c>
      <c r="O67" s="63">
        <f t="shared" si="3"/>
        <v>0</v>
      </c>
      <c r="P67" s="63">
        <f t="shared" si="4"/>
        <v>0</v>
      </c>
      <c r="Q67" s="65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</row>
    <row r="68" spans="1:133" hidden="1" x14ac:dyDescent="0.2">
      <c r="A68" s="60">
        <v>5146</v>
      </c>
      <c r="B68" s="61" t="s">
        <v>190</v>
      </c>
      <c r="C68" s="62" t="s">
        <v>191</v>
      </c>
      <c r="D68" s="63">
        <f>+'[1]9520-5680-SFY22-A'!E66</f>
        <v>0</v>
      </c>
      <c r="E68" s="63"/>
      <c r="F68" s="63">
        <f t="shared" si="5"/>
        <v>0</v>
      </c>
      <c r="G68" s="63">
        <f>+'[1]9520-5680-SFY23-A'!E66</f>
        <v>0</v>
      </c>
      <c r="H68" s="63"/>
      <c r="I68" s="63">
        <f t="shared" si="0"/>
        <v>0</v>
      </c>
      <c r="J68" s="65"/>
      <c r="K68" s="63"/>
      <c r="L68" s="63">
        <f t="shared" si="1"/>
        <v>0</v>
      </c>
      <c r="M68" s="63"/>
      <c r="N68" s="63">
        <f t="shared" si="2"/>
        <v>0</v>
      </c>
      <c r="O68" s="63">
        <f t="shared" si="3"/>
        <v>0</v>
      </c>
      <c r="P68" s="63">
        <f t="shared" si="4"/>
        <v>0</v>
      </c>
      <c r="Q68" s="65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</row>
    <row r="69" spans="1:133" x14ac:dyDescent="0.2">
      <c r="A69" s="60">
        <v>5146</v>
      </c>
      <c r="B69" s="61" t="s">
        <v>192</v>
      </c>
      <c r="C69" s="62" t="s">
        <v>193</v>
      </c>
      <c r="D69" s="63">
        <v>7500</v>
      </c>
      <c r="E69" s="63"/>
      <c r="F69" s="63">
        <f t="shared" si="5"/>
        <v>7500</v>
      </c>
      <c r="G69" s="63">
        <v>7500</v>
      </c>
      <c r="H69" s="63"/>
      <c r="I69" s="63">
        <f t="shared" si="0"/>
        <v>7500</v>
      </c>
      <c r="J69" s="65"/>
      <c r="K69" s="63"/>
      <c r="L69" s="63">
        <f t="shared" si="1"/>
        <v>0</v>
      </c>
      <c r="M69" s="63"/>
      <c r="N69" s="63">
        <f t="shared" si="2"/>
        <v>0</v>
      </c>
      <c r="O69" s="63">
        <f t="shared" si="3"/>
        <v>0</v>
      </c>
      <c r="P69" s="63">
        <f t="shared" si="4"/>
        <v>0</v>
      </c>
      <c r="Q69" s="65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</row>
    <row r="70" spans="1:133" hidden="1" x14ac:dyDescent="0.2">
      <c r="A70" s="60">
        <v>5146</v>
      </c>
      <c r="B70" s="61" t="s">
        <v>194</v>
      </c>
      <c r="C70" s="62" t="s">
        <v>195</v>
      </c>
      <c r="D70" s="63">
        <f>+'[1]9520-5680-SFY22-A'!E68</f>
        <v>0</v>
      </c>
      <c r="E70" s="63"/>
      <c r="F70" s="63">
        <f t="shared" si="5"/>
        <v>0</v>
      </c>
      <c r="G70" s="63">
        <f>+'[1]9520-5680-SFY23-A'!E68</f>
        <v>0</v>
      </c>
      <c r="H70" s="63"/>
      <c r="I70" s="63">
        <f t="shared" si="0"/>
        <v>0</v>
      </c>
      <c r="J70" s="65"/>
      <c r="K70" s="63"/>
      <c r="L70" s="63">
        <f t="shared" si="1"/>
        <v>0</v>
      </c>
      <c r="M70" s="63"/>
      <c r="N70" s="63">
        <f t="shared" si="2"/>
        <v>0</v>
      </c>
      <c r="O70" s="63">
        <f t="shared" si="3"/>
        <v>0</v>
      </c>
      <c r="P70" s="63">
        <f t="shared" si="4"/>
        <v>0</v>
      </c>
      <c r="Q70" s="65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</row>
    <row r="71" spans="1:133" hidden="1" x14ac:dyDescent="0.2">
      <c r="A71" s="60">
        <v>5146</v>
      </c>
      <c r="B71" s="61" t="s">
        <v>196</v>
      </c>
      <c r="C71" s="62" t="s">
        <v>197</v>
      </c>
      <c r="D71" s="63">
        <f>+'[1]9520-5680-SFY22-A'!E69</f>
        <v>0</v>
      </c>
      <c r="E71" s="63"/>
      <c r="F71" s="63">
        <f t="shared" si="5"/>
        <v>0</v>
      </c>
      <c r="G71" s="63">
        <f>+'[1]9520-5680-SFY23-A'!E69</f>
        <v>0</v>
      </c>
      <c r="H71" s="63"/>
      <c r="I71" s="63">
        <f t="shared" si="0"/>
        <v>0</v>
      </c>
      <c r="J71" s="65"/>
      <c r="K71" s="63"/>
      <c r="L71" s="63">
        <f t="shared" si="1"/>
        <v>0</v>
      </c>
      <c r="M71" s="63"/>
      <c r="N71" s="63">
        <f t="shared" si="2"/>
        <v>0</v>
      </c>
      <c r="O71" s="63">
        <f t="shared" si="3"/>
        <v>0</v>
      </c>
      <c r="P71" s="63">
        <f t="shared" si="4"/>
        <v>0</v>
      </c>
      <c r="Q71" s="65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</row>
    <row r="72" spans="1:133" hidden="1" x14ac:dyDescent="0.2">
      <c r="A72" s="60">
        <v>5146</v>
      </c>
      <c r="B72" s="61" t="s">
        <v>198</v>
      </c>
      <c r="C72" s="62" t="s">
        <v>199</v>
      </c>
      <c r="D72" s="63">
        <f>+'[1]9520-5680-SFY22-A'!E70</f>
        <v>0</v>
      </c>
      <c r="E72" s="63"/>
      <c r="F72" s="63">
        <f t="shared" si="5"/>
        <v>0</v>
      </c>
      <c r="G72" s="63">
        <f>+'[1]9520-5680-SFY23-A'!E70</f>
        <v>0</v>
      </c>
      <c r="H72" s="63"/>
      <c r="I72" s="63">
        <f t="shared" ref="I72:I136" si="6">+G72+H72</f>
        <v>0</v>
      </c>
      <c r="J72" s="65"/>
      <c r="K72" s="63"/>
      <c r="L72" s="63">
        <f t="shared" ref="L72:L135" si="7">E72*100%</f>
        <v>0</v>
      </c>
      <c r="M72" s="63"/>
      <c r="N72" s="63">
        <f t="shared" ref="N72:N136" si="8">+L72+M72</f>
        <v>0</v>
      </c>
      <c r="O72" s="63">
        <f t="shared" ref="O72:O135" si="9">H72*100%</f>
        <v>0</v>
      </c>
      <c r="P72" s="63">
        <f t="shared" ref="P72:P136" si="10">+N72+O72</f>
        <v>0</v>
      </c>
      <c r="Q72" s="65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</row>
    <row r="73" spans="1:133" hidden="1" x14ac:dyDescent="0.2">
      <c r="A73" s="60">
        <v>5146</v>
      </c>
      <c r="B73" s="61" t="s">
        <v>200</v>
      </c>
      <c r="C73" s="62" t="s">
        <v>201</v>
      </c>
      <c r="D73" s="63">
        <f>+'[1]9520-5680-SFY22-A'!E71</f>
        <v>0</v>
      </c>
      <c r="E73" s="63"/>
      <c r="F73" s="63">
        <f t="shared" ref="F73:F137" si="11">+D73+E73</f>
        <v>0</v>
      </c>
      <c r="G73" s="63">
        <f>+'[1]9520-5680-SFY23-A'!E71</f>
        <v>0</v>
      </c>
      <c r="H73" s="63"/>
      <c r="I73" s="63">
        <f t="shared" si="6"/>
        <v>0</v>
      </c>
      <c r="J73" s="65"/>
      <c r="K73" s="63"/>
      <c r="L73" s="63">
        <f t="shared" si="7"/>
        <v>0</v>
      </c>
      <c r="M73" s="63"/>
      <c r="N73" s="63">
        <f t="shared" si="8"/>
        <v>0</v>
      </c>
      <c r="O73" s="63">
        <f t="shared" si="9"/>
        <v>0</v>
      </c>
      <c r="P73" s="63">
        <f t="shared" si="10"/>
        <v>0</v>
      </c>
      <c r="Q73" s="65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</row>
    <row r="74" spans="1:133" hidden="1" x14ac:dyDescent="0.2">
      <c r="A74" s="60">
        <v>5146</v>
      </c>
      <c r="B74" s="61">
        <v>89</v>
      </c>
      <c r="C74" s="62" t="s">
        <v>202</v>
      </c>
      <c r="D74" s="63">
        <f>+'[1]9520-5680-SFY22-A'!E72</f>
        <v>0</v>
      </c>
      <c r="E74" s="63"/>
      <c r="F74" s="63">
        <f t="shared" si="11"/>
        <v>0</v>
      </c>
      <c r="G74" s="63">
        <f>+'[1]9520-5680-SFY23-A'!E72</f>
        <v>0</v>
      </c>
      <c r="H74" s="63"/>
      <c r="I74" s="63">
        <f t="shared" si="6"/>
        <v>0</v>
      </c>
      <c r="J74" s="65"/>
      <c r="K74" s="63"/>
      <c r="L74" s="63">
        <f t="shared" si="7"/>
        <v>0</v>
      </c>
      <c r="M74" s="63"/>
      <c r="N74" s="63">
        <f t="shared" si="8"/>
        <v>0</v>
      </c>
      <c r="O74" s="63">
        <f t="shared" si="9"/>
        <v>0</v>
      </c>
      <c r="P74" s="63">
        <f t="shared" si="10"/>
        <v>0</v>
      </c>
      <c r="Q74" s="65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</row>
    <row r="75" spans="1:133" hidden="1" x14ac:dyDescent="0.2">
      <c r="A75" s="60">
        <v>5146</v>
      </c>
      <c r="B75" s="61">
        <v>100</v>
      </c>
      <c r="C75" s="62" t="s">
        <v>203</v>
      </c>
      <c r="D75" s="63">
        <f>+'[1]9520-5680-SFY22-A'!E73</f>
        <v>0</v>
      </c>
      <c r="E75" s="63"/>
      <c r="F75" s="63">
        <f t="shared" si="11"/>
        <v>0</v>
      </c>
      <c r="G75" s="63">
        <f>+'[1]9520-5680-SFY23-A'!E73</f>
        <v>0</v>
      </c>
      <c r="H75" s="63"/>
      <c r="I75" s="63">
        <f t="shared" si="6"/>
        <v>0</v>
      </c>
      <c r="J75" s="65"/>
      <c r="K75" s="63"/>
      <c r="L75" s="63">
        <f t="shared" si="7"/>
        <v>0</v>
      </c>
      <c r="M75" s="63"/>
      <c r="N75" s="63">
        <f t="shared" si="8"/>
        <v>0</v>
      </c>
      <c r="O75" s="63">
        <f t="shared" si="9"/>
        <v>0</v>
      </c>
      <c r="P75" s="63">
        <f t="shared" si="10"/>
        <v>0</v>
      </c>
      <c r="Q75" s="65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</row>
    <row r="76" spans="1:133" hidden="1" x14ac:dyDescent="0.2">
      <c r="A76" s="60">
        <v>5146</v>
      </c>
      <c r="B76" s="61">
        <v>101</v>
      </c>
      <c r="C76" s="62" t="s">
        <v>204</v>
      </c>
      <c r="D76" s="63">
        <f>+'[1]9520-5680-SFY22-A'!E74</f>
        <v>0</v>
      </c>
      <c r="E76" s="63"/>
      <c r="F76" s="63">
        <f t="shared" si="11"/>
        <v>0</v>
      </c>
      <c r="G76" s="63">
        <f>+'[1]9520-5680-SFY23-A'!E74</f>
        <v>0</v>
      </c>
      <c r="H76" s="63"/>
      <c r="I76" s="63">
        <f t="shared" si="6"/>
        <v>0</v>
      </c>
      <c r="J76" s="65"/>
      <c r="K76" s="63"/>
      <c r="L76" s="63">
        <f t="shared" si="7"/>
        <v>0</v>
      </c>
      <c r="M76" s="63"/>
      <c r="N76" s="63">
        <f t="shared" si="8"/>
        <v>0</v>
      </c>
      <c r="O76" s="63">
        <f t="shared" si="9"/>
        <v>0</v>
      </c>
      <c r="P76" s="63">
        <f t="shared" si="10"/>
        <v>0</v>
      </c>
      <c r="Q76" s="65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</row>
    <row r="77" spans="1:133" hidden="1" x14ac:dyDescent="0.2">
      <c r="A77" s="60">
        <v>5146</v>
      </c>
      <c r="B77" s="61" t="s">
        <v>205</v>
      </c>
      <c r="C77" s="62" t="s">
        <v>206</v>
      </c>
      <c r="D77" s="63">
        <f>+'[1]9520-5680-SFY22-A'!E75</f>
        <v>0</v>
      </c>
      <c r="E77" s="63">
        <v>0</v>
      </c>
      <c r="F77" s="63">
        <f t="shared" si="11"/>
        <v>0</v>
      </c>
      <c r="G77" s="63">
        <f>+'[1]9520-5680-SFY23-A'!E75</f>
        <v>0</v>
      </c>
      <c r="H77" s="63">
        <v>0</v>
      </c>
      <c r="I77" s="63">
        <f t="shared" si="6"/>
        <v>0</v>
      </c>
      <c r="J77" s="65"/>
      <c r="K77" s="63"/>
      <c r="L77" s="63">
        <f t="shared" si="7"/>
        <v>0</v>
      </c>
      <c r="M77" s="63"/>
      <c r="N77" s="63">
        <v>0</v>
      </c>
      <c r="O77" s="63">
        <f t="shared" si="9"/>
        <v>0</v>
      </c>
      <c r="P77" s="63">
        <v>0</v>
      </c>
      <c r="Q77" s="65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</row>
    <row r="78" spans="1:133" hidden="1" x14ac:dyDescent="0.2">
      <c r="A78" s="60">
        <v>5146</v>
      </c>
      <c r="B78" s="61">
        <v>103</v>
      </c>
      <c r="C78" s="62" t="s">
        <v>207</v>
      </c>
      <c r="D78" s="63">
        <f>+'[2]9500-7209-SFY22-A'!E76</f>
        <v>0</v>
      </c>
      <c r="E78" s="63"/>
      <c r="F78" s="63">
        <f t="shared" si="11"/>
        <v>0</v>
      </c>
      <c r="G78" s="63">
        <f>+'[2]9500-7209-SFY23-A'!E76</f>
        <v>0</v>
      </c>
      <c r="H78" s="63"/>
      <c r="I78" s="63">
        <f t="shared" si="6"/>
        <v>0</v>
      </c>
      <c r="J78" s="65"/>
      <c r="K78" s="63"/>
      <c r="L78" s="63">
        <f t="shared" si="7"/>
        <v>0</v>
      </c>
      <c r="M78" s="63"/>
      <c r="N78" s="63">
        <f t="shared" si="8"/>
        <v>0</v>
      </c>
      <c r="O78" s="63">
        <f t="shared" si="9"/>
        <v>0</v>
      </c>
      <c r="P78" s="63">
        <f t="shared" si="10"/>
        <v>0</v>
      </c>
      <c r="Q78" s="65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</row>
    <row r="79" spans="1:133" hidden="1" x14ac:dyDescent="0.2">
      <c r="A79" s="60">
        <v>5146</v>
      </c>
      <c r="B79" s="61">
        <v>104</v>
      </c>
      <c r="C79" s="62" t="s">
        <v>208</v>
      </c>
      <c r="D79" s="63">
        <f>+'[2]9500-7209-SFY22-A'!E77</f>
        <v>0</v>
      </c>
      <c r="E79" s="63"/>
      <c r="F79" s="63">
        <f t="shared" si="11"/>
        <v>0</v>
      </c>
      <c r="G79" s="63">
        <f>+'[2]9500-7209-SFY23-A'!E77</f>
        <v>0</v>
      </c>
      <c r="H79" s="63"/>
      <c r="I79" s="63">
        <f t="shared" si="6"/>
        <v>0</v>
      </c>
      <c r="J79" s="65"/>
      <c r="K79" s="63"/>
      <c r="L79" s="63">
        <f t="shared" si="7"/>
        <v>0</v>
      </c>
      <c r="M79" s="63"/>
      <c r="N79" s="63">
        <f t="shared" si="8"/>
        <v>0</v>
      </c>
      <c r="O79" s="63">
        <f t="shared" si="9"/>
        <v>0</v>
      </c>
      <c r="P79" s="63">
        <f t="shared" si="10"/>
        <v>0</v>
      </c>
      <c r="Q79" s="65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</row>
    <row r="80" spans="1:133" hidden="1" x14ac:dyDescent="0.2">
      <c r="A80" s="60">
        <v>5146</v>
      </c>
      <c r="B80" s="61">
        <v>105</v>
      </c>
      <c r="C80" s="62" t="s">
        <v>209</v>
      </c>
      <c r="D80" s="63">
        <f>+'[2]9500-7209-SFY22-A'!E78</f>
        <v>0</v>
      </c>
      <c r="E80" s="63"/>
      <c r="F80" s="63">
        <f t="shared" si="11"/>
        <v>0</v>
      </c>
      <c r="G80" s="63">
        <f>+'[2]9500-7209-SFY23-A'!E78</f>
        <v>0</v>
      </c>
      <c r="H80" s="63"/>
      <c r="I80" s="63">
        <f t="shared" si="6"/>
        <v>0</v>
      </c>
      <c r="J80" s="65"/>
      <c r="K80" s="63"/>
      <c r="L80" s="63">
        <f t="shared" si="7"/>
        <v>0</v>
      </c>
      <c r="M80" s="63"/>
      <c r="N80" s="63">
        <f t="shared" si="8"/>
        <v>0</v>
      </c>
      <c r="O80" s="63">
        <f t="shared" si="9"/>
        <v>0</v>
      </c>
      <c r="P80" s="63">
        <f t="shared" si="10"/>
        <v>0</v>
      </c>
      <c r="Q80" s="65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</row>
    <row r="81" spans="1:133" hidden="1" x14ac:dyDescent="0.2">
      <c r="A81" s="60">
        <v>5146</v>
      </c>
      <c r="B81" s="61">
        <v>106</v>
      </c>
      <c r="C81" s="62" t="s">
        <v>210</v>
      </c>
      <c r="D81" s="63">
        <f>+'[2]9500-7209-SFY22-A'!E79</f>
        <v>0</v>
      </c>
      <c r="E81" s="63"/>
      <c r="F81" s="63">
        <f t="shared" si="11"/>
        <v>0</v>
      </c>
      <c r="G81" s="63">
        <f>+'[2]9500-7209-SFY23-A'!E79</f>
        <v>0</v>
      </c>
      <c r="H81" s="63"/>
      <c r="I81" s="63">
        <f t="shared" si="6"/>
        <v>0</v>
      </c>
      <c r="J81" s="65"/>
      <c r="K81" s="63"/>
      <c r="L81" s="63">
        <f t="shared" si="7"/>
        <v>0</v>
      </c>
      <c r="M81" s="63"/>
      <c r="N81" s="63">
        <f t="shared" si="8"/>
        <v>0</v>
      </c>
      <c r="O81" s="63">
        <f t="shared" si="9"/>
        <v>0</v>
      </c>
      <c r="P81" s="63">
        <f t="shared" si="10"/>
        <v>0</v>
      </c>
      <c r="Q81" s="65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</row>
    <row r="82" spans="1:133" hidden="1" x14ac:dyDescent="0.2">
      <c r="A82" s="60">
        <v>5146</v>
      </c>
      <c r="B82" s="61">
        <v>107</v>
      </c>
      <c r="C82" s="62" t="s">
        <v>211</v>
      </c>
      <c r="D82" s="63">
        <f>+'[2]9500-7209-SFY22-A'!E80</f>
        <v>0</v>
      </c>
      <c r="E82" s="63"/>
      <c r="F82" s="63">
        <f t="shared" si="11"/>
        <v>0</v>
      </c>
      <c r="G82" s="63">
        <f>+'[2]9500-7209-SFY23-A'!E80</f>
        <v>0</v>
      </c>
      <c r="H82" s="63"/>
      <c r="I82" s="63">
        <f t="shared" si="6"/>
        <v>0</v>
      </c>
      <c r="J82" s="65"/>
      <c r="K82" s="63"/>
      <c r="L82" s="63">
        <f t="shared" si="7"/>
        <v>0</v>
      </c>
      <c r="M82" s="63"/>
      <c r="N82" s="63">
        <f t="shared" si="8"/>
        <v>0</v>
      </c>
      <c r="O82" s="63">
        <f t="shared" si="9"/>
        <v>0</v>
      </c>
      <c r="P82" s="63">
        <f t="shared" si="10"/>
        <v>0</v>
      </c>
      <c r="Q82" s="65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</row>
    <row r="83" spans="1:133" hidden="1" x14ac:dyDescent="0.2">
      <c r="A83" s="60">
        <v>5146</v>
      </c>
      <c r="B83" s="61">
        <v>108</v>
      </c>
      <c r="C83" s="62" t="s">
        <v>212</v>
      </c>
      <c r="D83" s="63">
        <f>+'[2]9500-7209-SFY22-A'!E81</f>
        <v>0</v>
      </c>
      <c r="E83" s="63"/>
      <c r="F83" s="63">
        <f t="shared" si="11"/>
        <v>0</v>
      </c>
      <c r="G83" s="63">
        <f>+'[2]9500-7209-SFY23-A'!E81</f>
        <v>0</v>
      </c>
      <c r="H83" s="63"/>
      <c r="I83" s="63">
        <f t="shared" si="6"/>
        <v>0</v>
      </c>
      <c r="J83" s="65"/>
      <c r="K83" s="63"/>
      <c r="L83" s="63">
        <f t="shared" si="7"/>
        <v>0</v>
      </c>
      <c r="M83" s="63"/>
      <c r="N83" s="63">
        <f t="shared" si="8"/>
        <v>0</v>
      </c>
      <c r="O83" s="63">
        <f t="shared" si="9"/>
        <v>0</v>
      </c>
      <c r="P83" s="63">
        <f t="shared" si="10"/>
        <v>0</v>
      </c>
      <c r="Q83" s="65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</row>
    <row r="84" spans="1:133" hidden="1" x14ac:dyDescent="0.2">
      <c r="A84" s="60">
        <v>5146</v>
      </c>
      <c r="B84" s="61">
        <v>200</v>
      </c>
      <c r="C84" s="62" t="s">
        <v>213</v>
      </c>
      <c r="D84" s="63">
        <f>+'[2]9500-7209-SFY22-A'!E82</f>
        <v>0</v>
      </c>
      <c r="E84" s="63"/>
      <c r="F84" s="63">
        <f t="shared" si="11"/>
        <v>0</v>
      </c>
      <c r="G84" s="63">
        <f>+'[2]9500-7209-SFY23-A'!E82</f>
        <v>0</v>
      </c>
      <c r="H84" s="63"/>
      <c r="I84" s="63">
        <f t="shared" si="6"/>
        <v>0</v>
      </c>
      <c r="J84" s="65"/>
      <c r="K84" s="63"/>
      <c r="L84" s="63">
        <f t="shared" si="7"/>
        <v>0</v>
      </c>
      <c r="M84" s="63"/>
      <c r="N84" s="63">
        <f t="shared" si="8"/>
        <v>0</v>
      </c>
      <c r="O84" s="63">
        <f t="shared" si="9"/>
        <v>0</v>
      </c>
      <c r="P84" s="63">
        <f t="shared" si="10"/>
        <v>0</v>
      </c>
      <c r="Q84" s="65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</row>
    <row r="85" spans="1:133" hidden="1" x14ac:dyDescent="0.2">
      <c r="A85" s="60">
        <v>5146</v>
      </c>
      <c r="B85" s="61">
        <v>201</v>
      </c>
      <c r="C85" s="62" t="s">
        <v>214</v>
      </c>
      <c r="D85" s="63">
        <f>+'[2]9500-7209-SFY22-A'!E83</f>
        <v>0</v>
      </c>
      <c r="E85" s="63"/>
      <c r="F85" s="63">
        <f t="shared" si="11"/>
        <v>0</v>
      </c>
      <c r="G85" s="63">
        <f>+'[2]9500-7209-SFY23-A'!E83</f>
        <v>0</v>
      </c>
      <c r="H85" s="63"/>
      <c r="I85" s="63">
        <f t="shared" si="6"/>
        <v>0</v>
      </c>
      <c r="J85" s="65"/>
      <c r="K85" s="63"/>
      <c r="L85" s="63">
        <f t="shared" si="7"/>
        <v>0</v>
      </c>
      <c r="M85" s="63"/>
      <c r="N85" s="63">
        <f t="shared" si="8"/>
        <v>0</v>
      </c>
      <c r="O85" s="63">
        <f t="shared" si="9"/>
        <v>0</v>
      </c>
      <c r="P85" s="63">
        <f t="shared" si="10"/>
        <v>0</v>
      </c>
      <c r="Q85" s="65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</row>
    <row r="86" spans="1:133" hidden="1" x14ac:dyDescent="0.2">
      <c r="A86" s="60">
        <v>5146</v>
      </c>
      <c r="B86" s="61">
        <v>202</v>
      </c>
      <c r="C86" s="62" t="s">
        <v>215</v>
      </c>
      <c r="D86" s="63">
        <f>+'[2]9500-7209-SFY22-A'!E84</f>
        <v>0</v>
      </c>
      <c r="E86" s="63"/>
      <c r="F86" s="63">
        <f t="shared" si="11"/>
        <v>0</v>
      </c>
      <c r="G86" s="63">
        <f>+'[2]9500-7209-SFY23-A'!E84</f>
        <v>0</v>
      </c>
      <c r="H86" s="63"/>
      <c r="I86" s="63">
        <f t="shared" si="6"/>
        <v>0</v>
      </c>
      <c r="J86" s="65"/>
      <c r="K86" s="63"/>
      <c r="L86" s="63">
        <f t="shared" si="7"/>
        <v>0</v>
      </c>
      <c r="M86" s="63"/>
      <c r="N86" s="63">
        <f t="shared" si="8"/>
        <v>0</v>
      </c>
      <c r="O86" s="63">
        <f t="shared" si="9"/>
        <v>0</v>
      </c>
      <c r="P86" s="63">
        <f t="shared" si="10"/>
        <v>0</v>
      </c>
      <c r="Q86" s="65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</row>
    <row r="87" spans="1:133" hidden="1" x14ac:dyDescent="0.2">
      <c r="A87" s="60">
        <v>5146</v>
      </c>
      <c r="B87" s="61">
        <v>204</v>
      </c>
      <c r="C87" s="62" t="s">
        <v>216</v>
      </c>
      <c r="D87" s="63">
        <f>+'[2]9500-7209-SFY22-A'!E85</f>
        <v>0</v>
      </c>
      <c r="E87" s="63"/>
      <c r="F87" s="63">
        <f t="shared" si="11"/>
        <v>0</v>
      </c>
      <c r="G87" s="63">
        <f>+'[2]9500-7209-SFY23-A'!E85</f>
        <v>0</v>
      </c>
      <c r="H87" s="63"/>
      <c r="I87" s="63">
        <f t="shared" si="6"/>
        <v>0</v>
      </c>
      <c r="J87" s="65"/>
      <c r="K87" s="63"/>
      <c r="L87" s="63">
        <f t="shared" si="7"/>
        <v>0</v>
      </c>
      <c r="M87" s="63"/>
      <c r="N87" s="63">
        <f t="shared" si="8"/>
        <v>0</v>
      </c>
      <c r="O87" s="63">
        <f t="shared" si="9"/>
        <v>0</v>
      </c>
      <c r="P87" s="63">
        <f t="shared" si="10"/>
        <v>0</v>
      </c>
      <c r="Q87" s="65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</row>
    <row r="88" spans="1:133" hidden="1" x14ac:dyDescent="0.2">
      <c r="A88" s="60">
        <v>5146</v>
      </c>
      <c r="B88" s="61">
        <v>205</v>
      </c>
      <c r="C88" s="62" t="s">
        <v>217</v>
      </c>
      <c r="D88" s="63">
        <f>+'[2]9500-7209-SFY22-A'!E86</f>
        <v>0</v>
      </c>
      <c r="E88" s="63"/>
      <c r="F88" s="63">
        <f t="shared" si="11"/>
        <v>0</v>
      </c>
      <c r="G88" s="63">
        <f>+'[2]9500-7209-SFY23-A'!E86</f>
        <v>0</v>
      </c>
      <c r="H88" s="63"/>
      <c r="I88" s="63">
        <f t="shared" si="6"/>
        <v>0</v>
      </c>
      <c r="J88" s="65"/>
      <c r="K88" s="63"/>
      <c r="L88" s="63">
        <f t="shared" si="7"/>
        <v>0</v>
      </c>
      <c r="M88" s="63"/>
      <c r="N88" s="63">
        <f t="shared" si="8"/>
        <v>0</v>
      </c>
      <c r="O88" s="63">
        <f t="shared" si="9"/>
        <v>0</v>
      </c>
      <c r="P88" s="63">
        <f t="shared" si="10"/>
        <v>0</v>
      </c>
      <c r="Q88" s="65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</row>
    <row r="89" spans="1:133" hidden="1" x14ac:dyDescent="0.2">
      <c r="A89" s="60">
        <v>5146</v>
      </c>
      <c r="B89" s="61">
        <v>206</v>
      </c>
      <c r="C89" s="62" t="s">
        <v>218</v>
      </c>
      <c r="D89" s="63">
        <f>+'[2]9500-7209-SFY22-A'!E87</f>
        <v>0</v>
      </c>
      <c r="E89" s="63"/>
      <c r="F89" s="63">
        <f t="shared" si="11"/>
        <v>0</v>
      </c>
      <c r="G89" s="63">
        <f>+'[2]9500-7209-SFY23-A'!E87</f>
        <v>0</v>
      </c>
      <c r="H89" s="63"/>
      <c r="I89" s="63">
        <f t="shared" si="6"/>
        <v>0</v>
      </c>
      <c r="J89" s="65"/>
      <c r="K89" s="63"/>
      <c r="L89" s="63">
        <f t="shared" si="7"/>
        <v>0</v>
      </c>
      <c r="M89" s="63"/>
      <c r="N89" s="63">
        <f t="shared" si="8"/>
        <v>0</v>
      </c>
      <c r="O89" s="63">
        <f t="shared" si="9"/>
        <v>0</v>
      </c>
      <c r="P89" s="63">
        <f t="shared" si="10"/>
        <v>0</v>
      </c>
      <c r="Q89" s="65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</row>
    <row r="90" spans="1:133" hidden="1" x14ac:dyDescent="0.2">
      <c r="A90" s="60">
        <v>5146</v>
      </c>
      <c r="B90" s="61">
        <v>209</v>
      </c>
      <c r="C90" s="62" t="s">
        <v>219</v>
      </c>
      <c r="D90" s="63">
        <f>+'[2]9500-7209-SFY22-A'!E88</f>
        <v>0</v>
      </c>
      <c r="E90" s="63"/>
      <c r="F90" s="63">
        <f t="shared" si="11"/>
        <v>0</v>
      </c>
      <c r="G90" s="63">
        <f>+'[2]9500-7209-SFY23-A'!E88</f>
        <v>0</v>
      </c>
      <c r="H90" s="63"/>
      <c r="I90" s="63">
        <f t="shared" si="6"/>
        <v>0</v>
      </c>
      <c r="J90" s="65"/>
      <c r="K90" s="63"/>
      <c r="L90" s="63">
        <f t="shared" si="7"/>
        <v>0</v>
      </c>
      <c r="M90" s="63"/>
      <c r="N90" s="63">
        <f t="shared" si="8"/>
        <v>0</v>
      </c>
      <c r="O90" s="63">
        <f t="shared" si="9"/>
        <v>0</v>
      </c>
      <c r="P90" s="63">
        <f t="shared" si="10"/>
        <v>0</v>
      </c>
      <c r="Q90" s="65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</row>
    <row r="91" spans="1:133" hidden="1" x14ac:dyDescent="0.2">
      <c r="A91" s="60">
        <v>5146</v>
      </c>
      <c r="B91" s="61">
        <v>210</v>
      </c>
      <c r="C91" s="62" t="s">
        <v>220</v>
      </c>
      <c r="D91" s="63">
        <f>+'[2]9500-7209-SFY22-A'!E89</f>
        <v>0</v>
      </c>
      <c r="E91" s="63"/>
      <c r="F91" s="63">
        <f t="shared" si="11"/>
        <v>0</v>
      </c>
      <c r="G91" s="63">
        <f>+'[2]9500-7209-SFY23-A'!E89</f>
        <v>0</v>
      </c>
      <c r="H91" s="63"/>
      <c r="I91" s="63">
        <f t="shared" si="6"/>
        <v>0</v>
      </c>
      <c r="J91" s="65"/>
      <c r="K91" s="63"/>
      <c r="L91" s="63">
        <f t="shared" si="7"/>
        <v>0</v>
      </c>
      <c r="M91" s="63"/>
      <c r="N91" s="63">
        <f t="shared" si="8"/>
        <v>0</v>
      </c>
      <c r="O91" s="63">
        <f t="shared" si="9"/>
        <v>0</v>
      </c>
      <c r="P91" s="63">
        <f t="shared" si="10"/>
        <v>0</v>
      </c>
      <c r="Q91" s="65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</row>
    <row r="92" spans="1:133" hidden="1" x14ac:dyDescent="0.2">
      <c r="A92" s="60">
        <v>5146</v>
      </c>
      <c r="B92" s="61">
        <v>211</v>
      </c>
      <c r="C92" s="62" t="s">
        <v>221</v>
      </c>
      <c r="D92" s="63">
        <f>+'[2]9500-7209-SFY22-A'!E90</f>
        <v>0</v>
      </c>
      <c r="E92" s="63"/>
      <c r="F92" s="63">
        <f t="shared" si="11"/>
        <v>0</v>
      </c>
      <c r="G92" s="63">
        <f>+'[2]9500-7209-SFY23-A'!E90</f>
        <v>0</v>
      </c>
      <c r="H92" s="63"/>
      <c r="I92" s="63">
        <f t="shared" si="6"/>
        <v>0</v>
      </c>
      <c r="J92" s="65"/>
      <c r="K92" s="63"/>
      <c r="L92" s="63">
        <f t="shared" si="7"/>
        <v>0</v>
      </c>
      <c r="M92" s="63"/>
      <c r="N92" s="63">
        <f t="shared" si="8"/>
        <v>0</v>
      </c>
      <c r="O92" s="63">
        <f t="shared" si="9"/>
        <v>0</v>
      </c>
      <c r="P92" s="63">
        <f t="shared" si="10"/>
        <v>0</v>
      </c>
      <c r="Q92" s="65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</row>
    <row r="93" spans="1:133" hidden="1" x14ac:dyDescent="0.2">
      <c r="A93" s="60">
        <v>5146</v>
      </c>
      <c r="B93" s="61">
        <v>212</v>
      </c>
      <c r="C93" s="62" t="s">
        <v>222</v>
      </c>
      <c r="D93" s="63">
        <f>+'[2]9500-7209-SFY22-A'!E91</f>
        <v>0</v>
      </c>
      <c r="E93" s="63"/>
      <c r="F93" s="63">
        <f t="shared" si="11"/>
        <v>0</v>
      </c>
      <c r="G93" s="63">
        <f>+'[2]9500-7209-SFY23-A'!E91</f>
        <v>0</v>
      </c>
      <c r="H93" s="63"/>
      <c r="I93" s="63">
        <f t="shared" si="6"/>
        <v>0</v>
      </c>
      <c r="J93" s="65"/>
      <c r="K93" s="63"/>
      <c r="L93" s="63">
        <f t="shared" si="7"/>
        <v>0</v>
      </c>
      <c r="M93" s="63"/>
      <c r="N93" s="63">
        <f t="shared" si="8"/>
        <v>0</v>
      </c>
      <c r="O93" s="63">
        <f t="shared" si="9"/>
        <v>0</v>
      </c>
      <c r="P93" s="63">
        <f t="shared" si="10"/>
        <v>0</v>
      </c>
      <c r="Q93" s="65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</row>
    <row r="94" spans="1:133" hidden="1" x14ac:dyDescent="0.2">
      <c r="A94" s="60">
        <v>5146</v>
      </c>
      <c r="B94" s="61">
        <v>213</v>
      </c>
      <c r="C94" s="62" t="s">
        <v>223</v>
      </c>
      <c r="D94" s="63">
        <f>+'[2]9500-7209-SFY22-A'!E92</f>
        <v>0</v>
      </c>
      <c r="E94" s="63"/>
      <c r="F94" s="63">
        <f t="shared" si="11"/>
        <v>0</v>
      </c>
      <c r="G94" s="63">
        <f>+'[2]9500-7209-SFY23-A'!E92</f>
        <v>0</v>
      </c>
      <c r="H94" s="63"/>
      <c r="I94" s="63">
        <f t="shared" si="6"/>
        <v>0</v>
      </c>
      <c r="J94" s="65"/>
      <c r="K94" s="63"/>
      <c r="L94" s="63">
        <f t="shared" si="7"/>
        <v>0</v>
      </c>
      <c r="M94" s="63"/>
      <c r="N94" s="63">
        <f t="shared" si="8"/>
        <v>0</v>
      </c>
      <c r="O94" s="63">
        <f t="shared" si="9"/>
        <v>0</v>
      </c>
      <c r="P94" s="63">
        <f t="shared" si="10"/>
        <v>0</v>
      </c>
      <c r="Q94" s="65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</row>
    <row r="95" spans="1:133" hidden="1" x14ac:dyDescent="0.2">
      <c r="A95" s="60">
        <v>5146</v>
      </c>
      <c r="B95" s="61">
        <v>215</v>
      </c>
      <c r="C95" s="62" t="s">
        <v>224</v>
      </c>
      <c r="D95" s="63">
        <f>+'[2]9500-7209-SFY22-A'!E93</f>
        <v>0</v>
      </c>
      <c r="E95" s="63"/>
      <c r="F95" s="63">
        <f t="shared" si="11"/>
        <v>0</v>
      </c>
      <c r="G95" s="63">
        <f>+'[2]9500-7209-SFY23-A'!E93</f>
        <v>0</v>
      </c>
      <c r="H95" s="63"/>
      <c r="I95" s="63">
        <f t="shared" si="6"/>
        <v>0</v>
      </c>
      <c r="J95" s="65"/>
      <c r="K95" s="63"/>
      <c r="L95" s="63">
        <f t="shared" si="7"/>
        <v>0</v>
      </c>
      <c r="M95" s="63"/>
      <c r="N95" s="63">
        <f t="shared" si="8"/>
        <v>0</v>
      </c>
      <c r="O95" s="63">
        <f t="shared" si="9"/>
        <v>0</v>
      </c>
      <c r="P95" s="63">
        <f t="shared" si="10"/>
        <v>0</v>
      </c>
      <c r="Q95" s="65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</row>
    <row r="96" spans="1:133" hidden="1" x14ac:dyDescent="0.2">
      <c r="A96" s="60">
        <v>5146</v>
      </c>
      <c r="B96" s="61">
        <v>217</v>
      </c>
      <c r="C96" s="62" t="s">
        <v>225</v>
      </c>
      <c r="D96" s="63">
        <f>+'[2]9500-7209-SFY22-A'!E94</f>
        <v>0</v>
      </c>
      <c r="E96" s="63"/>
      <c r="F96" s="63">
        <f t="shared" si="11"/>
        <v>0</v>
      </c>
      <c r="G96" s="63">
        <f>+'[2]9500-7209-SFY23-A'!E94</f>
        <v>0</v>
      </c>
      <c r="H96" s="63"/>
      <c r="I96" s="63">
        <f t="shared" si="6"/>
        <v>0</v>
      </c>
      <c r="J96" s="65"/>
      <c r="K96" s="63"/>
      <c r="L96" s="63">
        <f t="shared" si="7"/>
        <v>0</v>
      </c>
      <c r="M96" s="63"/>
      <c r="N96" s="63">
        <f t="shared" si="8"/>
        <v>0</v>
      </c>
      <c r="O96" s="63">
        <f t="shared" si="9"/>
        <v>0</v>
      </c>
      <c r="P96" s="63">
        <f t="shared" si="10"/>
        <v>0</v>
      </c>
      <c r="Q96" s="65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</row>
    <row r="97" spans="1:133" hidden="1" x14ac:dyDescent="0.2">
      <c r="A97" s="60">
        <v>5146</v>
      </c>
      <c r="B97" s="61">
        <v>218</v>
      </c>
      <c r="C97" s="62" t="s">
        <v>226</v>
      </c>
      <c r="D97" s="63">
        <f>+'[2]9500-7209-SFY22-A'!E95</f>
        <v>0</v>
      </c>
      <c r="E97" s="63"/>
      <c r="F97" s="63">
        <f t="shared" si="11"/>
        <v>0</v>
      </c>
      <c r="G97" s="63">
        <f>+'[2]9500-7209-SFY23-A'!E95</f>
        <v>0</v>
      </c>
      <c r="H97" s="63"/>
      <c r="I97" s="63">
        <f t="shared" si="6"/>
        <v>0</v>
      </c>
      <c r="J97" s="65"/>
      <c r="K97" s="63"/>
      <c r="L97" s="63">
        <f t="shared" si="7"/>
        <v>0</v>
      </c>
      <c r="M97" s="63"/>
      <c r="N97" s="63">
        <f t="shared" si="8"/>
        <v>0</v>
      </c>
      <c r="O97" s="63">
        <f t="shared" si="9"/>
        <v>0</v>
      </c>
      <c r="P97" s="63">
        <f t="shared" si="10"/>
        <v>0</v>
      </c>
      <c r="Q97" s="65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</row>
    <row r="98" spans="1:133" hidden="1" x14ac:dyDescent="0.2">
      <c r="A98" s="60">
        <v>5146</v>
      </c>
      <c r="B98" s="61">
        <v>219</v>
      </c>
      <c r="C98" s="62" t="s">
        <v>227</v>
      </c>
      <c r="D98" s="63">
        <f>+'[2]9500-7209-SFY22-A'!E96</f>
        <v>0</v>
      </c>
      <c r="E98" s="63"/>
      <c r="F98" s="63">
        <f t="shared" si="11"/>
        <v>0</v>
      </c>
      <c r="G98" s="63">
        <f>+'[2]9500-7209-SFY23-A'!E96</f>
        <v>0</v>
      </c>
      <c r="H98" s="63"/>
      <c r="I98" s="63">
        <f t="shared" si="6"/>
        <v>0</v>
      </c>
      <c r="J98" s="65"/>
      <c r="K98" s="63"/>
      <c r="L98" s="63">
        <f t="shared" si="7"/>
        <v>0</v>
      </c>
      <c r="M98" s="63"/>
      <c r="N98" s="63">
        <f t="shared" si="8"/>
        <v>0</v>
      </c>
      <c r="O98" s="63">
        <f t="shared" si="9"/>
        <v>0</v>
      </c>
      <c r="P98" s="63">
        <f t="shared" si="10"/>
        <v>0</v>
      </c>
      <c r="Q98" s="65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</row>
    <row r="99" spans="1:133" hidden="1" x14ac:dyDescent="0.2">
      <c r="A99" s="60">
        <v>5146</v>
      </c>
      <c r="B99" s="61">
        <v>220</v>
      </c>
      <c r="C99" s="62" t="s">
        <v>228</v>
      </c>
      <c r="D99" s="63">
        <f>+'[2]9500-7209-SFY22-A'!E97</f>
        <v>0</v>
      </c>
      <c r="E99" s="63"/>
      <c r="F99" s="63">
        <f t="shared" si="11"/>
        <v>0</v>
      </c>
      <c r="G99" s="63">
        <f>+'[2]9500-7209-SFY23-A'!E97</f>
        <v>0</v>
      </c>
      <c r="H99" s="63"/>
      <c r="I99" s="63">
        <f t="shared" si="6"/>
        <v>0</v>
      </c>
      <c r="J99" s="65"/>
      <c r="K99" s="63"/>
      <c r="L99" s="63">
        <f t="shared" si="7"/>
        <v>0</v>
      </c>
      <c r="M99" s="63"/>
      <c r="N99" s="63">
        <f t="shared" si="8"/>
        <v>0</v>
      </c>
      <c r="O99" s="63">
        <f t="shared" si="9"/>
        <v>0</v>
      </c>
      <c r="P99" s="63">
        <f t="shared" si="10"/>
        <v>0</v>
      </c>
      <c r="Q99" s="65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</row>
    <row r="100" spans="1:133" hidden="1" x14ac:dyDescent="0.2">
      <c r="A100" s="60">
        <v>5146</v>
      </c>
      <c r="B100" s="61">
        <v>221</v>
      </c>
      <c r="C100" s="62" t="s">
        <v>229</v>
      </c>
      <c r="D100" s="63">
        <f>+'[2]9500-7209-SFY22-A'!E98</f>
        <v>0</v>
      </c>
      <c r="E100" s="63"/>
      <c r="F100" s="63">
        <f t="shared" si="11"/>
        <v>0</v>
      </c>
      <c r="G100" s="63">
        <f>+'[2]9500-7209-SFY23-A'!E98</f>
        <v>0</v>
      </c>
      <c r="H100" s="63"/>
      <c r="I100" s="63">
        <f t="shared" si="6"/>
        <v>0</v>
      </c>
      <c r="J100" s="65"/>
      <c r="K100" s="63"/>
      <c r="L100" s="63">
        <f t="shared" si="7"/>
        <v>0</v>
      </c>
      <c r="M100" s="63"/>
      <c r="N100" s="63">
        <f t="shared" si="8"/>
        <v>0</v>
      </c>
      <c r="O100" s="63">
        <f t="shared" si="9"/>
        <v>0</v>
      </c>
      <c r="P100" s="63">
        <f t="shared" si="10"/>
        <v>0</v>
      </c>
      <c r="Q100" s="65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</row>
    <row r="101" spans="1:133" hidden="1" x14ac:dyDescent="0.2">
      <c r="A101" s="60">
        <v>5146</v>
      </c>
      <c r="B101" s="61">
        <v>226</v>
      </c>
      <c r="C101" s="62" t="s">
        <v>230</v>
      </c>
      <c r="D101" s="63">
        <f>+'[2]9500-7209-SFY22-A'!E99</f>
        <v>0</v>
      </c>
      <c r="E101" s="63"/>
      <c r="F101" s="63">
        <f t="shared" si="11"/>
        <v>0</v>
      </c>
      <c r="G101" s="63">
        <f>+'[2]9500-7209-SFY23-A'!E99</f>
        <v>0</v>
      </c>
      <c r="H101" s="63"/>
      <c r="I101" s="63">
        <f t="shared" si="6"/>
        <v>0</v>
      </c>
      <c r="J101" s="65"/>
      <c r="K101" s="63"/>
      <c r="L101" s="63">
        <f t="shared" si="7"/>
        <v>0</v>
      </c>
      <c r="M101" s="63"/>
      <c r="N101" s="63">
        <f t="shared" si="8"/>
        <v>0</v>
      </c>
      <c r="O101" s="63">
        <f t="shared" si="9"/>
        <v>0</v>
      </c>
      <c r="P101" s="63">
        <f t="shared" si="10"/>
        <v>0</v>
      </c>
      <c r="Q101" s="65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</row>
    <row r="102" spans="1:133" hidden="1" x14ac:dyDescent="0.2">
      <c r="A102" s="60">
        <v>5146</v>
      </c>
      <c r="B102" s="61">
        <v>227</v>
      </c>
      <c r="C102" s="62" t="s">
        <v>231</v>
      </c>
      <c r="D102" s="63">
        <f>+'[2]9500-7209-SFY22-A'!E100</f>
        <v>0</v>
      </c>
      <c r="E102" s="63"/>
      <c r="F102" s="63">
        <f t="shared" si="11"/>
        <v>0</v>
      </c>
      <c r="G102" s="63">
        <f>+'[2]9500-7209-SFY23-A'!E100</f>
        <v>0</v>
      </c>
      <c r="H102" s="63"/>
      <c r="I102" s="63">
        <f t="shared" si="6"/>
        <v>0</v>
      </c>
      <c r="J102" s="65"/>
      <c r="K102" s="63"/>
      <c r="L102" s="63">
        <f t="shared" si="7"/>
        <v>0</v>
      </c>
      <c r="M102" s="63"/>
      <c r="N102" s="63">
        <f t="shared" si="8"/>
        <v>0</v>
      </c>
      <c r="O102" s="63">
        <f t="shared" si="9"/>
        <v>0</v>
      </c>
      <c r="P102" s="63">
        <f t="shared" si="10"/>
        <v>0</v>
      </c>
      <c r="Q102" s="65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</row>
    <row r="103" spans="1:133" hidden="1" x14ac:dyDescent="0.2">
      <c r="A103" s="60">
        <v>5146</v>
      </c>
      <c r="B103" s="61">
        <v>229</v>
      </c>
      <c r="C103" s="62" t="s">
        <v>232</v>
      </c>
      <c r="D103" s="63">
        <f>+'[2]9500-7209-SFY22-A'!E101</f>
        <v>0</v>
      </c>
      <c r="E103" s="63"/>
      <c r="F103" s="63">
        <f t="shared" si="11"/>
        <v>0</v>
      </c>
      <c r="G103" s="63">
        <f>+'[2]9500-7209-SFY23-A'!E101</f>
        <v>0</v>
      </c>
      <c r="H103" s="63"/>
      <c r="I103" s="63">
        <f t="shared" si="6"/>
        <v>0</v>
      </c>
      <c r="J103" s="65"/>
      <c r="K103" s="63"/>
      <c r="L103" s="63">
        <f t="shared" si="7"/>
        <v>0</v>
      </c>
      <c r="M103" s="63"/>
      <c r="N103" s="63">
        <f t="shared" si="8"/>
        <v>0</v>
      </c>
      <c r="O103" s="63">
        <f t="shared" si="9"/>
        <v>0</v>
      </c>
      <c r="P103" s="63">
        <f t="shared" si="10"/>
        <v>0</v>
      </c>
      <c r="Q103" s="65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</row>
    <row r="104" spans="1:133" hidden="1" x14ac:dyDescent="0.2">
      <c r="A104" s="60">
        <v>5146</v>
      </c>
      <c r="B104" s="61">
        <v>230</v>
      </c>
      <c r="C104" s="62" t="s">
        <v>233</v>
      </c>
      <c r="D104" s="63">
        <f>+'[2]9500-7209-SFY22-A'!E102</f>
        <v>0</v>
      </c>
      <c r="E104" s="63"/>
      <c r="F104" s="63">
        <f t="shared" si="11"/>
        <v>0</v>
      </c>
      <c r="G104" s="63">
        <f>+'[2]9500-7209-SFY23-A'!E102</f>
        <v>0</v>
      </c>
      <c r="H104" s="63"/>
      <c r="I104" s="63">
        <f t="shared" si="6"/>
        <v>0</v>
      </c>
      <c r="J104" s="65"/>
      <c r="K104" s="63"/>
      <c r="L104" s="63">
        <f t="shared" si="7"/>
        <v>0</v>
      </c>
      <c r="M104" s="63"/>
      <c r="N104" s="63">
        <f t="shared" si="8"/>
        <v>0</v>
      </c>
      <c r="O104" s="63">
        <f t="shared" si="9"/>
        <v>0</v>
      </c>
      <c r="P104" s="63">
        <f t="shared" si="10"/>
        <v>0</v>
      </c>
      <c r="Q104" s="65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</row>
    <row r="105" spans="1:133" hidden="1" x14ac:dyDescent="0.2">
      <c r="A105" s="60">
        <v>5146</v>
      </c>
      <c r="B105" s="61">
        <v>231</v>
      </c>
      <c r="C105" s="62" t="s">
        <v>234</v>
      </c>
      <c r="D105" s="63">
        <f>+'[2]9500-7209-SFY22-A'!E103</f>
        <v>0</v>
      </c>
      <c r="E105" s="63"/>
      <c r="F105" s="63">
        <f t="shared" si="11"/>
        <v>0</v>
      </c>
      <c r="G105" s="63">
        <f>+'[2]9500-7209-SFY23-A'!E103</f>
        <v>0</v>
      </c>
      <c r="H105" s="63"/>
      <c r="I105" s="63">
        <f t="shared" si="6"/>
        <v>0</v>
      </c>
      <c r="J105" s="65"/>
      <c r="K105" s="63"/>
      <c r="L105" s="63">
        <f t="shared" si="7"/>
        <v>0</v>
      </c>
      <c r="M105" s="63"/>
      <c r="N105" s="63">
        <f t="shared" si="8"/>
        <v>0</v>
      </c>
      <c r="O105" s="63">
        <f t="shared" si="9"/>
        <v>0</v>
      </c>
      <c r="P105" s="63">
        <f t="shared" si="10"/>
        <v>0</v>
      </c>
      <c r="Q105" s="65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</row>
    <row r="106" spans="1:133" hidden="1" x14ac:dyDescent="0.2">
      <c r="A106" s="60">
        <v>5146</v>
      </c>
      <c r="B106" s="61">
        <v>232</v>
      </c>
      <c r="C106" s="62" t="s">
        <v>235</v>
      </c>
      <c r="D106" s="63">
        <f>+'[2]9500-7209-SFY22-A'!E104</f>
        <v>0</v>
      </c>
      <c r="E106" s="63"/>
      <c r="F106" s="63">
        <f t="shared" si="11"/>
        <v>0</v>
      </c>
      <c r="G106" s="63">
        <f>+'[2]9500-7209-SFY23-A'!E104</f>
        <v>0</v>
      </c>
      <c r="H106" s="63"/>
      <c r="I106" s="63">
        <f t="shared" si="6"/>
        <v>0</v>
      </c>
      <c r="J106" s="65"/>
      <c r="K106" s="63"/>
      <c r="L106" s="63">
        <f t="shared" si="7"/>
        <v>0</v>
      </c>
      <c r="M106" s="63"/>
      <c r="N106" s="63">
        <f t="shared" si="8"/>
        <v>0</v>
      </c>
      <c r="O106" s="63">
        <f t="shared" si="9"/>
        <v>0</v>
      </c>
      <c r="P106" s="63">
        <f t="shared" si="10"/>
        <v>0</v>
      </c>
      <c r="Q106" s="65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</row>
    <row r="107" spans="1:133" hidden="1" x14ac:dyDescent="0.2">
      <c r="A107" s="60">
        <v>5146</v>
      </c>
      <c r="B107" s="61">
        <v>233</v>
      </c>
      <c r="C107" s="62" t="s">
        <v>236</v>
      </c>
      <c r="D107" s="63">
        <f>+'[2]9500-7209-SFY22-A'!E105</f>
        <v>0</v>
      </c>
      <c r="E107" s="63"/>
      <c r="F107" s="63">
        <f t="shared" si="11"/>
        <v>0</v>
      </c>
      <c r="G107" s="63">
        <f>+'[2]9500-7209-SFY23-A'!E105</f>
        <v>0</v>
      </c>
      <c r="H107" s="63"/>
      <c r="I107" s="63">
        <f t="shared" si="6"/>
        <v>0</v>
      </c>
      <c r="J107" s="65"/>
      <c r="K107" s="63"/>
      <c r="L107" s="63">
        <f t="shared" si="7"/>
        <v>0</v>
      </c>
      <c r="M107" s="63"/>
      <c r="N107" s="63">
        <f t="shared" si="8"/>
        <v>0</v>
      </c>
      <c r="O107" s="63">
        <f t="shared" si="9"/>
        <v>0</v>
      </c>
      <c r="P107" s="63">
        <f t="shared" si="10"/>
        <v>0</v>
      </c>
      <c r="Q107" s="65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</row>
    <row r="108" spans="1:133" hidden="1" x14ac:dyDescent="0.2">
      <c r="A108" s="60">
        <v>5146</v>
      </c>
      <c r="B108" s="61">
        <v>234</v>
      </c>
      <c r="C108" s="62" t="s">
        <v>237</v>
      </c>
      <c r="D108" s="63">
        <f>+'[2]9500-7209-SFY22-A'!E106</f>
        <v>0</v>
      </c>
      <c r="E108" s="63"/>
      <c r="F108" s="63">
        <f t="shared" si="11"/>
        <v>0</v>
      </c>
      <c r="G108" s="63">
        <f>+'[2]9500-7209-SFY23-A'!E106</f>
        <v>0</v>
      </c>
      <c r="H108" s="63"/>
      <c r="I108" s="63">
        <f t="shared" si="6"/>
        <v>0</v>
      </c>
      <c r="J108" s="65"/>
      <c r="K108" s="63"/>
      <c r="L108" s="63">
        <f t="shared" si="7"/>
        <v>0</v>
      </c>
      <c r="M108" s="63"/>
      <c r="N108" s="63">
        <f t="shared" si="8"/>
        <v>0</v>
      </c>
      <c r="O108" s="63">
        <f t="shared" si="9"/>
        <v>0</v>
      </c>
      <c r="P108" s="63">
        <f t="shared" si="10"/>
        <v>0</v>
      </c>
      <c r="Q108" s="65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</row>
    <row r="109" spans="1:133" hidden="1" x14ac:dyDescent="0.2">
      <c r="A109" s="60">
        <v>5146</v>
      </c>
      <c r="B109" s="61">
        <v>235</v>
      </c>
      <c r="C109" s="62" t="s">
        <v>238</v>
      </c>
      <c r="D109" s="63">
        <f>+'[2]9500-7209-SFY22-A'!E107</f>
        <v>0</v>
      </c>
      <c r="E109" s="63"/>
      <c r="F109" s="63">
        <f t="shared" si="11"/>
        <v>0</v>
      </c>
      <c r="G109" s="63">
        <f>+'[2]9500-7209-SFY23-A'!E107</f>
        <v>0</v>
      </c>
      <c r="H109" s="63"/>
      <c r="I109" s="63">
        <f t="shared" si="6"/>
        <v>0</v>
      </c>
      <c r="J109" s="65"/>
      <c r="K109" s="63"/>
      <c r="L109" s="63">
        <f t="shared" si="7"/>
        <v>0</v>
      </c>
      <c r="M109" s="63"/>
      <c r="N109" s="63">
        <f t="shared" si="8"/>
        <v>0</v>
      </c>
      <c r="O109" s="63">
        <f t="shared" si="9"/>
        <v>0</v>
      </c>
      <c r="P109" s="63">
        <f t="shared" si="10"/>
        <v>0</v>
      </c>
      <c r="Q109" s="65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</row>
    <row r="110" spans="1:133" hidden="1" x14ac:dyDescent="0.2">
      <c r="A110" s="60">
        <v>5146</v>
      </c>
      <c r="B110" s="61">
        <v>236</v>
      </c>
      <c r="C110" s="62" t="s">
        <v>239</v>
      </c>
      <c r="D110" s="63">
        <f>+'[2]9500-7209-SFY22-A'!E108</f>
        <v>0</v>
      </c>
      <c r="E110" s="63"/>
      <c r="F110" s="63">
        <f t="shared" si="11"/>
        <v>0</v>
      </c>
      <c r="G110" s="63">
        <f>+'[2]9500-7209-SFY23-A'!E108</f>
        <v>0</v>
      </c>
      <c r="H110" s="63"/>
      <c r="I110" s="63">
        <f t="shared" si="6"/>
        <v>0</v>
      </c>
      <c r="J110" s="65"/>
      <c r="K110" s="63"/>
      <c r="L110" s="63">
        <f t="shared" si="7"/>
        <v>0</v>
      </c>
      <c r="M110" s="63"/>
      <c r="N110" s="63">
        <f t="shared" si="8"/>
        <v>0</v>
      </c>
      <c r="O110" s="63">
        <f t="shared" si="9"/>
        <v>0</v>
      </c>
      <c r="P110" s="63">
        <f t="shared" si="10"/>
        <v>0</v>
      </c>
      <c r="Q110" s="65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</row>
    <row r="111" spans="1:133" hidden="1" x14ac:dyDescent="0.2">
      <c r="A111" s="60">
        <v>5146</v>
      </c>
      <c r="B111" s="61">
        <v>237</v>
      </c>
      <c r="C111" s="62" t="s">
        <v>240</v>
      </c>
      <c r="D111" s="63">
        <f>+'[2]9500-7209-SFY22-A'!E109</f>
        <v>0</v>
      </c>
      <c r="E111" s="63"/>
      <c r="F111" s="63">
        <f t="shared" si="11"/>
        <v>0</v>
      </c>
      <c r="G111" s="63">
        <f>+'[2]9500-7209-SFY23-A'!E109</f>
        <v>0</v>
      </c>
      <c r="H111" s="63"/>
      <c r="I111" s="63">
        <f t="shared" si="6"/>
        <v>0</v>
      </c>
      <c r="J111" s="65"/>
      <c r="K111" s="63"/>
      <c r="L111" s="63">
        <f t="shared" si="7"/>
        <v>0</v>
      </c>
      <c r="M111" s="63"/>
      <c r="N111" s="63">
        <f t="shared" si="8"/>
        <v>0</v>
      </c>
      <c r="O111" s="63">
        <f t="shared" si="9"/>
        <v>0</v>
      </c>
      <c r="P111" s="63">
        <f t="shared" si="10"/>
        <v>0</v>
      </c>
      <c r="Q111" s="65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</row>
    <row r="112" spans="1:133" hidden="1" x14ac:dyDescent="0.2">
      <c r="A112" s="60">
        <v>5146</v>
      </c>
      <c r="B112" s="61">
        <v>238</v>
      </c>
      <c r="C112" s="62" t="s">
        <v>241</v>
      </c>
      <c r="D112" s="63">
        <f>+'[2]9500-7209-SFY22-A'!E110</f>
        <v>0</v>
      </c>
      <c r="E112" s="63"/>
      <c r="F112" s="63">
        <f t="shared" si="11"/>
        <v>0</v>
      </c>
      <c r="G112" s="63">
        <f>+'[2]9500-7209-SFY23-A'!E110</f>
        <v>0</v>
      </c>
      <c r="H112" s="63"/>
      <c r="I112" s="63">
        <f t="shared" si="6"/>
        <v>0</v>
      </c>
      <c r="J112" s="65"/>
      <c r="K112" s="63"/>
      <c r="L112" s="63">
        <f t="shared" si="7"/>
        <v>0</v>
      </c>
      <c r="M112" s="63"/>
      <c r="N112" s="63">
        <f t="shared" si="8"/>
        <v>0</v>
      </c>
      <c r="O112" s="63">
        <f t="shared" si="9"/>
        <v>0</v>
      </c>
      <c r="P112" s="63">
        <f t="shared" si="10"/>
        <v>0</v>
      </c>
      <c r="Q112" s="65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</row>
    <row r="113" spans="1:133" hidden="1" x14ac:dyDescent="0.2">
      <c r="A113" s="60">
        <v>5146</v>
      </c>
      <c r="B113" s="61">
        <v>242</v>
      </c>
      <c r="C113" s="62" t="s">
        <v>242</v>
      </c>
      <c r="D113" s="63">
        <f>+'[2]9500-7209-SFY22-A'!E111</f>
        <v>0</v>
      </c>
      <c r="E113" s="63"/>
      <c r="F113" s="63">
        <f t="shared" si="11"/>
        <v>0</v>
      </c>
      <c r="G113" s="63">
        <f>+'[2]9500-7209-SFY23-A'!E111</f>
        <v>0</v>
      </c>
      <c r="H113" s="63"/>
      <c r="I113" s="63">
        <f t="shared" si="6"/>
        <v>0</v>
      </c>
      <c r="J113" s="65"/>
      <c r="K113" s="63"/>
      <c r="L113" s="63">
        <f t="shared" si="7"/>
        <v>0</v>
      </c>
      <c r="M113" s="63"/>
      <c r="N113" s="63">
        <f t="shared" si="8"/>
        <v>0</v>
      </c>
      <c r="O113" s="63">
        <f t="shared" si="9"/>
        <v>0</v>
      </c>
      <c r="P113" s="63">
        <f t="shared" si="10"/>
        <v>0</v>
      </c>
      <c r="Q113" s="65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</row>
    <row r="114" spans="1:133" hidden="1" x14ac:dyDescent="0.2">
      <c r="A114" s="60">
        <v>5146</v>
      </c>
      <c r="B114" s="61">
        <v>244</v>
      </c>
      <c r="C114" s="62" t="s">
        <v>243</v>
      </c>
      <c r="D114" s="63">
        <f>+'[2]9500-7209-SFY22-A'!E112</f>
        <v>0</v>
      </c>
      <c r="E114" s="63"/>
      <c r="F114" s="63">
        <f t="shared" si="11"/>
        <v>0</v>
      </c>
      <c r="G114" s="63">
        <f>+'[2]9500-7209-SFY23-A'!E112</f>
        <v>0</v>
      </c>
      <c r="H114" s="63"/>
      <c r="I114" s="63">
        <f t="shared" si="6"/>
        <v>0</v>
      </c>
      <c r="J114" s="65"/>
      <c r="K114" s="63"/>
      <c r="L114" s="63">
        <f t="shared" si="7"/>
        <v>0</v>
      </c>
      <c r="M114" s="63"/>
      <c r="N114" s="63">
        <f t="shared" si="8"/>
        <v>0</v>
      </c>
      <c r="O114" s="63">
        <f t="shared" si="9"/>
        <v>0</v>
      </c>
      <c r="P114" s="63">
        <f t="shared" si="10"/>
        <v>0</v>
      </c>
      <c r="Q114" s="65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</row>
    <row r="115" spans="1:133" hidden="1" x14ac:dyDescent="0.2">
      <c r="A115" s="60">
        <v>5146</v>
      </c>
      <c r="B115" s="61">
        <v>245</v>
      </c>
      <c r="C115" s="62" t="s">
        <v>244</v>
      </c>
      <c r="D115" s="63">
        <f>+'[2]9500-7209-SFY22-A'!E113</f>
        <v>0</v>
      </c>
      <c r="E115" s="63"/>
      <c r="F115" s="63">
        <f t="shared" si="11"/>
        <v>0</v>
      </c>
      <c r="G115" s="63">
        <f>+'[2]9500-7209-SFY23-A'!E113</f>
        <v>0</v>
      </c>
      <c r="H115" s="63"/>
      <c r="I115" s="63">
        <f t="shared" si="6"/>
        <v>0</v>
      </c>
      <c r="J115" s="65"/>
      <c r="K115" s="63"/>
      <c r="L115" s="63">
        <f t="shared" si="7"/>
        <v>0</v>
      </c>
      <c r="M115" s="63"/>
      <c r="N115" s="63">
        <f t="shared" si="8"/>
        <v>0</v>
      </c>
      <c r="O115" s="63">
        <f t="shared" si="9"/>
        <v>0</v>
      </c>
      <c r="P115" s="63">
        <f t="shared" si="10"/>
        <v>0</v>
      </c>
      <c r="Q115" s="65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</row>
    <row r="116" spans="1:133" hidden="1" x14ac:dyDescent="0.2">
      <c r="A116" s="60">
        <v>5146</v>
      </c>
      <c r="B116" s="61">
        <v>246</v>
      </c>
      <c r="C116" s="62" t="s">
        <v>245</v>
      </c>
      <c r="D116" s="63">
        <f>+'[2]9500-7209-SFY22-A'!E114</f>
        <v>0</v>
      </c>
      <c r="E116" s="63"/>
      <c r="F116" s="63">
        <f t="shared" si="11"/>
        <v>0</v>
      </c>
      <c r="G116" s="63">
        <f>+'[2]9500-7209-SFY23-A'!E114</f>
        <v>0</v>
      </c>
      <c r="H116" s="63"/>
      <c r="I116" s="63">
        <f t="shared" si="6"/>
        <v>0</v>
      </c>
      <c r="J116" s="65"/>
      <c r="K116" s="63"/>
      <c r="L116" s="63">
        <f t="shared" si="7"/>
        <v>0</v>
      </c>
      <c r="M116" s="63"/>
      <c r="N116" s="63">
        <f t="shared" si="8"/>
        <v>0</v>
      </c>
      <c r="O116" s="63">
        <f t="shared" si="9"/>
        <v>0</v>
      </c>
      <c r="P116" s="63">
        <f t="shared" si="10"/>
        <v>0</v>
      </c>
      <c r="Q116" s="65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</row>
    <row r="117" spans="1:133" hidden="1" x14ac:dyDescent="0.2">
      <c r="A117" s="60">
        <v>5146</v>
      </c>
      <c r="B117" s="61">
        <v>247</v>
      </c>
      <c r="C117" s="62" t="s">
        <v>246</v>
      </c>
      <c r="D117" s="63">
        <f>+'[2]9500-7209-SFY22-A'!E115</f>
        <v>0</v>
      </c>
      <c r="E117" s="63"/>
      <c r="F117" s="63">
        <f t="shared" si="11"/>
        <v>0</v>
      </c>
      <c r="G117" s="63">
        <f>+'[2]9500-7209-SFY23-A'!E115</f>
        <v>0</v>
      </c>
      <c r="H117" s="63"/>
      <c r="I117" s="63">
        <f t="shared" si="6"/>
        <v>0</v>
      </c>
      <c r="J117" s="65"/>
      <c r="K117" s="63"/>
      <c r="L117" s="63">
        <f t="shared" si="7"/>
        <v>0</v>
      </c>
      <c r="M117" s="63"/>
      <c r="N117" s="63">
        <f t="shared" si="8"/>
        <v>0</v>
      </c>
      <c r="O117" s="63">
        <f t="shared" si="9"/>
        <v>0</v>
      </c>
      <c r="P117" s="63">
        <f t="shared" si="10"/>
        <v>0</v>
      </c>
      <c r="Q117" s="65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</row>
    <row r="118" spans="1:133" hidden="1" x14ac:dyDescent="0.2">
      <c r="A118" s="60">
        <v>5146</v>
      </c>
      <c r="B118" s="61">
        <v>248</v>
      </c>
      <c r="C118" s="62" t="s">
        <v>247</v>
      </c>
      <c r="D118" s="63">
        <f>+'[2]9500-7209-SFY22-A'!E116</f>
        <v>0</v>
      </c>
      <c r="E118" s="63"/>
      <c r="F118" s="63">
        <f t="shared" si="11"/>
        <v>0</v>
      </c>
      <c r="G118" s="63">
        <f>+'[2]9500-7209-SFY23-A'!E116</f>
        <v>0</v>
      </c>
      <c r="H118" s="63"/>
      <c r="I118" s="63">
        <f t="shared" si="6"/>
        <v>0</v>
      </c>
      <c r="J118" s="65"/>
      <c r="K118" s="63"/>
      <c r="L118" s="63">
        <f t="shared" si="7"/>
        <v>0</v>
      </c>
      <c r="M118" s="63"/>
      <c r="N118" s="63">
        <f t="shared" si="8"/>
        <v>0</v>
      </c>
      <c r="O118" s="63">
        <f t="shared" si="9"/>
        <v>0</v>
      </c>
      <c r="P118" s="63">
        <f t="shared" si="10"/>
        <v>0</v>
      </c>
      <c r="Q118" s="65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</row>
    <row r="119" spans="1:133" hidden="1" x14ac:dyDescent="0.2">
      <c r="A119" s="60">
        <v>5146</v>
      </c>
      <c r="B119" s="61">
        <v>249</v>
      </c>
      <c r="C119" s="62" t="s">
        <v>248</v>
      </c>
      <c r="D119" s="63">
        <f>+'[2]9500-7209-SFY22-A'!E117</f>
        <v>0</v>
      </c>
      <c r="E119" s="63"/>
      <c r="F119" s="63">
        <f t="shared" si="11"/>
        <v>0</v>
      </c>
      <c r="G119" s="63">
        <f>+'[2]9500-7209-SFY23-A'!E117</f>
        <v>0</v>
      </c>
      <c r="H119" s="63"/>
      <c r="I119" s="63">
        <f t="shared" si="6"/>
        <v>0</v>
      </c>
      <c r="J119" s="65"/>
      <c r="K119" s="63"/>
      <c r="L119" s="63">
        <f t="shared" si="7"/>
        <v>0</v>
      </c>
      <c r="M119" s="63"/>
      <c r="N119" s="63">
        <f t="shared" si="8"/>
        <v>0</v>
      </c>
      <c r="O119" s="63">
        <f t="shared" si="9"/>
        <v>0</v>
      </c>
      <c r="P119" s="63">
        <f t="shared" si="10"/>
        <v>0</v>
      </c>
      <c r="Q119" s="65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</row>
    <row r="120" spans="1:133" hidden="1" x14ac:dyDescent="0.2">
      <c r="A120" s="60">
        <v>5146</v>
      </c>
      <c r="B120" s="61">
        <v>250</v>
      </c>
      <c r="C120" s="62" t="s">
        <v>249</v>
      </c>
      <c r="D120" s="63">
        <f>+'[2]9500-7209-SFY22-A'!E118</f>
        <v>0</v>
      </c>
      <c r="E120" s="63"/>
      <c r="F120" s="63">
        <f t="shared" si="11"/>
        <v>0</v>
      </c>
      <c r="G120" s="63">
        <f>+'[2]9500-7209-SFY23-A'!E118</f>
        <v>0</v>
      </c>
      <c r="H120" s="63"/>
      <c r="I120" s="63">
        <f t="shared" si="6"/>
        <v>0</v>
      </c>
      <c r="J120" s="65"/>
      <c r="K120" s="63"/>
      <c r="L120" s="63">
        <f t="shared" si="7"/>
        <v>0</v>
      </c>
      <c r="M120" s="63"/>
      <c r="N120" s="63">
        <f t="shared" si="8"/>
        <v>0</v>
      </c>
      <c r="O120" s="63">
        <f t="shared" si="9"/>
        <v>0</v>
      </c>
      <c r="P120" s="63">
        <f t="shared" si="10"/>
        <v>0</v>
      </c>
      <c r="Q120" s="65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</row>
    <row r="121" spans="1:133" hidden="1" x14ac:dyDescent="0.2">
      <c r="A121" s="60">
        <v>5146</v>
      </c>
      <c r="B121" s="61">
        <v>252</v>
      </c>
      <c r="C121" s="62" t="s">
        <v>250</v>
      </c>
      <c r="D121" s="63">
        <f>+'[2]9500-7209-SFY22-A'!E119</f>
        <v>0</v>
      </c>
      <c r="E121" s="63"/>
      <c r="F121" s="63">
        <f t="shared" si="11"/>
        <v>0</v>
      </c>
      <c r="G121" s="63">
        <f>+'[2]9500-7209-SFY23-A'!E119</f>
        <v>0</v>
      </c>
      <c r="H121" s="63"/>
      <c r="I121" s="63">
        <f t="shared" si="6"/>
        <v>0</v>
      </c>
      <c r="J121" s="65"/>
      <c r="K121" s="63"/>
      <c r="L121" s="63">
        <f t="shared" si="7"/>
        <v>0</v>
      </c>
      <c r="M121" s="63"/>
      <c r="N121" s="63">
        <f t="shared" si="8"/>
        <v>0</v>
      </c>
      <c r="O121" s="63">
        <f t="shared" si="9"/>
        <v>0</v>
      </c>
      <c r="P121" s="63">
        <f t="shared" si="10"/>
        <v>0</v>
      </c>
      <c r="Q121" s="65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</row>
    <row r="122" spans="1:133" hidden="1" x14ac:dyDescent="0.2">
      <c r="A122" s="60">
        <v>5146</v>
      </c>
      <c r="B122" s="61">
        <v>254</v>
      </c>
      <c r="C122" s="62" t="s">
        <v>251</v>
      </c>
      <c r="D122" s="63">
        <f>+'[2]9500-7209-SFY22-A'!E120</f>
        <v>0</v>
      </c>
      <c r="E122" s="63"/>
      <c r="F122" s="63">
        <f t="shared" si="11"/>
        <v>0</v>
      </c>
      <c r="G122" s="63">
        <f>+'[2]9500-7209-SFY23-A'!E120</f>
        <v>0</v>
      </c>
      <c r="H122" s="63"/>
      <c r="I122" s="63">
        <f t="shared" si="6"/>
        <v>0</v>
      </c>
      <c r="J122" s="65"/>
      <c r="K122" s="63"/>
      <c r="L122" s="63">
        <f t="shared" si="7"/>
        <v>0</v>
      </c>
      <c r="M122" s="63"/>
      <c r="N122" s="63">
        <f t="shared" si="8"/>
        <v>0</v>
      </c>
      <c r="O122" s="63">
        <f t="shared" si="9"/>
        <v>0</v>
      </c>
      <c r="P122" s="63">
        <f t="shared" si="10"/>
        <v>0</v>
      </c>
      <c r="Q122" s="65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</row>
    <row r="123" spans="1:133" hidden="1" x14ac:dyDescent="0.2">
      <c r="A123" s="60">
        <v>5146</v>
      </c>
      <c r="B123" s="61">
        <v>255</v>
      </c>
      <c r="C123" s="62" t="s">
        <v>252</v>
      </c>
      <c r="D123" s="63">
        <f>+'[2]9500-7209-SFY22-A'!E121</f>
        <v>0</v>
      </c>
      <c r="E123" s="63"/>
      <c r="F123" s="63">
        <f t="shared" si="11"/>
        <v>0</v>
      </c>
      <c r="G123" s="63">
        <f>+'[2]9500-7209-SFY23-A'!E121</f>
        <v>0</v>
      </c>
      <c r="H123" s="63"/>
      <c r="I123" s="63">
        <f t="shared" si="6"/>
        <v>0</v>
      </c>
      <c r="J123" s="65"/>
      <c r="K123" s="63"/>
      <c r="L123" s="63">
        <f t="shared" si="7"/>
        <v>0</v>
      </c>
      <c r="M123" s="63"/>
      <c r="N123" s="63">
        <f t="shared" si="8"/>
        <v>0</v>
      </c>
      <c r="O123" s="63">
        <f t="shared" si="9"/>
        <v>0</v>
      </c>
      <c r="P123" s="63">
        <f t="shared" si="10"/>
        <v>0</v>
      </c>
      <c r="Q123" s="65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</row>
    <row r="124" spans="1:133" hidden="1" x14ac:dyDescent="0.2">
      <c r="A124" s="60">
        <v>5146</v>
      </c>
      <c r="B124" s="61">
        <v>285</v>
      </c>
      <c r="C124" s="62" t="s">
        <v>253</v>
      </c>
      <c r="D124" s="63">
        <f>+'[2]9500-7209-SFY22-A'!E122</f>
        <v>0</v>
      </c>
      <c r="E124" s="63"/>
      <c r="F124" s="63">
        <f t="shared" si="11"/>
        <v>0</v>
      </c>
      <c r="G124" s="63">
        <f>+'[2]9500-7209-SFY23-A'!E122</f>
        <v>0</v>
      </c>
      <c r="H124" s="63"/>
      <c r="I124" s="63">
        <f t="shared" si="6"/>
        <v>0</v>
      </c>
      <c r="J124" s="65"/>
      <c r="K124" s="63"/>
      <c r="L124" s="63">
        <f t="shared" si="7"/>
        <v>0</v>
      </c>
      <c r="M124" s="63"/>
      <c r="N124" s="63">
        <f t="shared" si="8"/>
        <v>0</v>
      </c>
      <c r="O124" s="63">
        <f t="shared" si="9"/>
        <v>0</v>
      </c>
      <c r="P124" s="63">
        <f t="shared" si="10"/>
        <v>0</v>
      </c>
      <c r="Q124" s="65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</row>
    <row r="125" spans="1:133" hidden="1" x14ac:dyDescent="0.2">
      <c r="A125" s="60">
        <v>5146</v>
      </c>
      <c r="B125" s="61">
        <v>286</v>
      </c>
      <c r="C125" s="62" t="s">
        <v>254</v>
      </c>
      <c r="D125" s="63">
        <f>+'[2]9500-7209-SFY22-A'!E123</f>
        <v>0</v>
      </c>
      <c r="E125" s="63"/>
      <c r="F125" s="63">
        <f t="shared" si="11"/>
        <v>0</v>
      </c>
      <c r="G125" s="63">
        <f>+'[2]9500-7209-SFY23-A'!E123</f>
        <v>0</v>
      </c>
      <c r="H125" s="63"/>
      <c r="I125" s="63">
        <f t="shared" si="6"/>
        <v>0</v>
      </c>
      <c r="J125" s="65"/>
      <c r="K125" s="63"/>
      <c r="L125" s="63">
        <f t="shared" si="7"/>
        <v>0</v>
      </c>
      <c r="M125" s="63"/>
      <c r="N125" s="63">
        <f t="shared" si="8"/>
        <v>0</v>
      </c>
      <c r="O125" s="63">
        <f t="shared" si="9"/>
        <v>0</v>
      </c>
      <c r="P125" s="63">
        <f t="shared" si="10"/>
        <v>0</v>
      </c>
      <c r="Q125" s="65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</row>
    <row r="126" spans="1:133" hidden="1" x14ac:dyDescent="0.2">
      <c r="A126" s="60">
        <v>5146</v>
      </c>
      <c r="B126" s="61">
        <v>287</v>
      </c>
      <c r="C126" s="62" t="s">
        <v>255</v>
      </c>
      <c r="D126" s="63">
        <f>+'[2]9500-7209-SFY22-A'!E124</f>
        <v>0</v>
      </c>
      <c r="E126" s="63"/>
      <c r="F126" s="63">
        <f t="shared" si="11"/>
        <v>0</v>
      </c>
      <c r="G126" s="63">
        <f>+'[2]9500-7209-SFY23-A'!E124</f>
        <v>0</v>
      </c>
      <c r="H126" s="63"/>
      <c r="I126" s="63">
        <f t="shared" si="6"/>
        <v>0</v>
      </c>
      <c r="J126" s="65"/>
      <c r="K126" s="63"/>
      <c r="L126" s="63">
        <f t="shared" si="7"/>
        <v>0</v>
      </c>
      <c r="M126" s="63"/>
      <c r="N126" s="63">
        <f t="shared" si="8"/>
        <v>0</v>
      </c>
      <c r="O126" s="63">
        <f t="shared" si="9"/>
        <v>0</v>
      </c>
      <c r="P126" s="63">
        <f t="shared" si="10"/>
        <v>0</v>
      </c>
      <c r="Q126" s="65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</row>
    <row r="127" spans="1:133" hidden="1" x14ac:dyDescent="0.2">
      <c r="A127" s="60">
        <v>5146</v>
      </c>
      <c r="B127" s="61">
        <v>288</v>
      </c>
      <c r="C127" s="62" t="s">
        <v>256</v>
      </c>
      <c r="D127" s="63">
        <f>+'[2]9500-7209-SFY22-A'!E125</f>
        <v>0</v>
      </c>
      <c r="E127" s="63"/>
      <c r="F127" s="63">
        <f t="shared" si="11"/>
        <v>0</v>
      </c>
      <c r="G127" s="63">
        <f>+'[2]9500-7209-SFY23-A'!E125</f>
        <v>0</v>
      </c>
      <c r="H127" s="63"/>
      <c r="I127" s="63">
        <f t="shared" si="6"/>
        <v>0</v>
      </c>
      <c r="J127" s="65"/>
      <c r="K127" s="63"/>
      <c r="L127" s="63">
        <f t="shared" si="7"/>
        <v>0</v>
      </c>
      <c r="M127" s="63"/>
      <c r="N127" s="63">
        <f t="shared" si="8"/>
        <v>0</v>
      </c>
      <c r="O127" s="63">
        <f t="shared" si="9"/>
        <v>0</v>
      </c>
      <c r="P127" s="63">
        <f t="shared" si="10"/>
        <v>0</v>
      </c>
      <c r="Q127" s="65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</row>
    <row r="128" spans="1:133" hidden="1" x14ac:dyDescent="0.2">
      <c r="A128" s="60">
        <v>5146</v>
      </c>
      <c r="B128" s="61">
        <v>289</v>
      </c>
      <c r="C128" s="62" t="s">
        <v>257</v>
      </c>
      <c r="D128" s="63">
        <f>+'[2]9500-7209-SFY22-A'!E126</f>
        <v>0</v>
      </c>
      <c r="E128" s="63"/>
      <c r="F128" s="63">
        <f t="shared" si="11"/>
        <v>0</v>
      </c>
      <c r="G128" s="63">
        <f>+'[2]9500-7209-SFY23-A'!E126</f>
        <v>0</v>
      </c>
      <c r="H128" s="63"/>
      <c r="I128" s="63">
        <f t="shared" si="6"/>
        <v>0</v>
      </c>
      <c r="J128" s="65"/>
      <c r="K128" s="63"/>
      <c r="L128" s="63">
        <f t="shared" si="7"/>
        <v>0</v>
      </c>
      <c r="M128" s="63"/>
      <c r="N128" s="63">
        <f t="shared" si="8"/>
        <v>0</v>
      </c>
      <c r="O128" s="63">
        <f t="shared" si="9"/>
        <v>0</v>
      </c>
      <c r="P128" s="63">
        <f t="shared" si="10"/>
        <v>0</v>
      </c>
      <c r="Q128" s="65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</row>
    <row r="129" spans="1:133" hidden="1" x14ac:dyDescent="0.2">
      <c r="A129" s="60">
        <v>5146</v>
      </c>
      <c r="B129" s="61">
        <v>290</v>
      </c>
      <c r="C129" s="62" t="s">
        <v>258</v>
      </c>
      <c r="D129" s="63">
        <f>+'[2]9500-7209-SFY22-A'!E127</f>
        <v>0</v>
      </c>
      <c r="E129" s="63"/>
      <c r="F129" s="63">
        <f t="shared" si="11"/>
        <v>0</v>
      </c>
      <c r="G129" s="63">
        <f>+'[2]9500-7209-SFY23-A'!E127</f>
        <v>0</v>
      </c>
      <c r="H129" s="63"/>
      <c r="I129" s="63">
        <f t="shared" si="6"/>
        <v>0</v>
      </c>
      <c r="J129" s="65"/>
      <c r="K129" s="63"/>
      <c r="L129" s="63">
        <f t="shared" si="7"/>
        <v>0</v>
      </c>
      <c r="M129" s="63"/>
      <c r="N129" s="63">
        <f t="shared" si="8"/>
        <v>0</v>
      </c>
      <c r="O129" s="63">
        <f t="shared" si="9"/>
        <v>0</v>
      </c>
      <c r="P129" s="63">
        <f t="shared" si="10"/>
        <v>0</v>
      </c>
      <c r="Q129" s="65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</row>
    <row r="130" spans="1:133" hidden="1" x14ac:dyDescent="0.2">
      <c r="A130" s="60">
        <v>5146</v>
      </c>
      <c r="B130" s="61">
        <v>291</v>
      </c>
      <c r="C130" s="62" t="s">
        <v>259</v>
      </c>
      <c r="D130" s="63">
        <f>+'[2]9500-7209-SFY22-A'!E128</f>
        <v>0</v>
      </c>
      <c r="E130" s="63"/>
      <c r="F130" s="63">
        <f t="shared" si="11"/>
        <v>0</v>
      </c>
      <c r="G130" s="63">
        <f>+'[2]9500-7209-SFY23-A'!E128</f>
        <v>0</v>
      </c>
      <c r="H130" s="63"/>
      <c r="I130" s="63">
        <f t="shared" si="6"/>
        <v>0</v>
      </c>
      <c r="J130" s="65"/>
      <c r="K130" s="63"/>
      <c r="L130" s="63">
        <f t="shared" si="7"/>
        <v>0</v>
      </c>
      <c r="M130" s="63"/>
      <c r="N130" s="63">
        <f t="shared" si="8"/>
        <v>0</v>
      </c>
      <c r="O130" s="63">
        <f t="shared" si="9"/>
        <v>0</v>
      </c>
      <c r="P130" s="63">
        <f t="shared" si="10"/>
        <v>0</v>
      </c>
      <c r="Q130" s="65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</row>
    <row r="131" spans="1:133" hidden="1" x14ac:dyDescent="0.2">
      <c r="A131" s="60">
        <v>5146</v>
      </c>
      <c r="B131" s="61">
        <v>292</v>
      </c>
      <c r="C131" s="62" t="s">
        <v>260</v>
      </c>
      <c r="D131" s="63">
        <f>+'[2]9500-7209-SFY22-A'!E129</f>
        <v>0</v>
      </c>
      <c r="E131" s="63"/>
      <c r="F131" s="63">
        <f t="shared" si="11"/>
        <v>0</v>
      </c>
      <c r="G131" s="63">
        <f>+'[2]9500-7209-SFY23-A'!E129</f>
        <v>0</v>
      </c>
      <c r="H131" s="63"/>
      <c r="I131" s="63">
        <f t="shared" si="6"/>
        <v>0</v>
      </c>
      <c r="J131" s="65"/>
      <c r="K131" s="63"/>
      <c r="L131" s="63">
        <f t="shared" si="7"/>
        <v>0</v>
      </c>
      <c r="M131" s="63"/>
      <c r="N131" s="63">
        <f t="shared" si="8"/>
        <v>0</v>
      </c>
      <c r="O131" s="63">
        <f t="shared" si="9"/>
        <v>0</v>
      </c>
      <c r="P131" s="63">
        <f t="shared" si="10"/>
        <v>0</v>
      </c>
      <c r="Q131" s="65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</row>
    <row r="132" spans="1:133" hidden="1" x14ac:dyDescent="0.2">
      <c r="A132" s="60">
        <v>5146</v>
      </c>
      <c r="B132" s="61">
        <v>293</v>
      </c>
      <c r="C132" s="62" t="s">
        <v>261</v>
      </c>
      <c r="D132" s="63">
        <f>+'[2]9500-7209-SFY22-A'!E130</f>
        <v>0</v>
      </c>
      <c r="E132" s="63"/>
      <c r="F132" s="63">
        <f t="shared" si="11"/>
        <v>0</v>
      </c>
      <c r="G132" s="63">
        <f>+'[2]9500-7209-SFY23-A'!E130</f>
        <v>0</v>
      </c>
      <c r="H132" s="63"/>
      <c r="I132" s="63">
        <f t="shared" si="6"/>
        <v>0</v>
      </c>
      <c r="J132" s="65"/>
      <c r="K132" s="63"/>
      <c r="L132" s="63">
        <f t="shared" si="7"/>
        <v>0</v>
      </c>
      <c r="M132" s="63"/>
      <c r="N132" s="63">
        <f t="shared" si="8"/>
        <v>0</v>
      </c>
      <c r="O132" s="63">
        <f t="shared" si="9"/>
        <v>0</v>
      </c>
      <c r="P132" s="63">
        <f t="shared" si="10"/>
        <v>0</v>
      </c>
      <c r="Q132" s="65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</row>
    <row r="133" spans="1:133" hidden="1" x14ac:dyDescent="0.2">
      <c r="A133" s="60">
        <v>5146</v>
      </c>
      <c r="B133" s="61">
        <v>294</v>
      </c>
      <c r="C133" s="62" t="s">
        <v>262</v>
      </c>
      <c r="D133" s="63">
        <f>+'[2]9500-7209-SFY22-A'!E131</f>
        <v>0</v>
      </c>
      <c r="E133" s="63"/>
      <c r="F133" s="63">
        <f t="shared" si="11"/>
        <v>0</v>
      </c>
      <c r="G133" s="63">
        <f>+'[2]9500-7209-SFY23-A'!E131</f>
        <v>0</v>
      </c>
      <c r="H133" s="63"/>
      <c r="I133" s="63">
        <f t="shared" si="6"/>
        <v>0</v>
      </c>
      <c r="J133" s="65"/>
      <c r="K133" s="63"/>
      <c r="L133" s="63">
        <f t="shared" si="7"/>
        <v>0</v>
      </c>
      <c r="M133" s="63"/>
      <c r="N133" s="63">
        <f t="shared" si="8"/>
        <v>0</v>
      </c>
      <c r="O133" s="63">
        <f t="shared" si="9"/>
        <v>0</v>
      </c>
      <c r="P133" s="63">
        <f t="shared" si="10"/>
        <v>0</v>
      </c>
      <c r="Q133" s="65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</row>
    <row r="134" spans="1:133" hidden="1" x14ac:dyDescent="0.2">
      <c r="A134" s="60">
        <v>5146</v>
      </c>
      <c r="B134" s="61">
        <v>300</v>
      </c>
      <c r="C134" s="62" t="s">
        <v>263</v>
      </c>
      <c r="D134" s="63">
        <f>+'[2]9500-7209-SFY22-A'!E132</f>
        <v>0</v>
      </c>
      <c r="E134" s="63"/>
      <c r="F134" s="63">
        <f t="shared" si="11"/>
        <v>0</v>
      </c>
      <c r="G134" s="63">
        <f>+'[2]9500-7209-SFY23-A'!E132</f>
        <v>0</v>
      </c>
      <c r="H134" s="63"/>
      <c r="I134" s="63">
        <f t="shared" si="6"/>
        <v>0</v>
      </c>
      <c r="J134" s="65"/>
      <c r="K134" s="63"/>
      <c r="L134" s="63">
        <f t="shared" si="7"/>
        <v>0</v>
      </c>
      <c r="M134" s="63"/>
      <c r="N134" s="63">
        <f t="shared" si="8"/>
        <v>0</v>
      </c>
      <c r="O134" s="63">
        <f t="shared" si="9"/>
        <v>0</v>
      </c>
      <c r="P134" s="63">
        <f t="shared" si="10"/>
        <v>0</v>
      </c>
      <c r="Q134" s="65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</row>
    <row r="135" spans="1:133" hidden="1" x14ac:dyDescent="0.2">
      <c r="A135" s="60">
        <v>5146</v>
      </c>
      <c r="B135" s="61">
        <v>301</v>
      </c>
      <c r="C135" s="62" t="s">
        <v>264</v>
      </c>
      <c r="D135" s="63">
        <f>+'[2]9500-7209-SFY22-A'!E133</f>
        <v>0</v>
      </c>
      <c r="E135" s="63"/>
      <c r="F135" s="63">
        <f t="shared" si="11"/>
        <v>0</v>
      </c>
      <c r="G135" s="63">
        <f>+'[2]9500-7209-SFY23-A'!E133</f>
        <v>0</v>
      </c>
      <c r="H135" s="63"/>
      <c r="I135" s="63">
        <f t="shared" si="6"/>
        <v>0</v>
      </c>
      <c r="J135" s="65"/>
      <c r="K135" s="63"/>
      <c r="L135" s="63">
        <f t="shared" si="7"/>
        <v>0</v>
      </c>
      <c r="M135" s="63"/>
      <c r="N135" s="63">
        <f t="shared" si="8"/>
        <v>0</v>
      </c>
      <c r="O135" s="63">
        <f t="shared" si="9"/>
        <v>0</v>
      </c>
      <c r="P135" s="63">
        <f t="shared" si="10"/>
        <v>0</v>
      </c>
      <c r="Q135" s="65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</row>
    <row r="136" spans="1:133" hidden="1" x14ac:dyDescent="0.2">
      <c r="A136" s="60">
        <v>5146</v>
      </c>
      <c r="B136" s="61">
        <v>302</v>
      </c>
      <c r="C136" s="62" t="s">
        <v>265</v>
      </c>
      <c r="D136" s="63">
        <f>+'[2]9500-7209-SFY22-A'!E134</f>
        <v>0</v>
      </c>
      <c r="E136" s="63"/>
      <c r="F136" s="63">
        <f t="shared" si="11"/>
        <v>0</v>
      </c>
      <c r="G136" s="63">
        <f>+'[2]9500-7209-SFY23-A'!E134</f>
        <v>0</v>
      </c>
      <c r="H136" s="63"/>
      <c r="I136" s="63">
        <f t="shared" si="6"/>
        <v>0</v>
      </c>
      <c r="J136" s="65"/>
      <c r="K136" s="63"/>
      <c r="L136" s="63">
        <f t="shared" ref="L136:L199" si="12">E136*100%</f>
        <v>0</v>
      </c>
      <c r="M136" s="63"/>
      <c r="N136" s="63">
        <f t="shared" si="8"/>
        <v>0</v>
      </c>
      <c r="O136" s="63">
        <f t="shared" ref="O136:O199" si="13">H136*100%</f>
        <v>0</v>
      </c>
      <c r="P136" s="63">
        <f t="shared" si="10"/>
        <v>0</v>
      </c>
      <c r="Q136" s="65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</row>
    <row r="137" spans="1:133" hidden="1" x14ac:dyDescent="0.2">
      <c r="A137" s="60">
        <v>5146</v>
      </c>
      <c r="B137" s="61">
        <v>303</v>
      </c>
      <c r="C137" s="62" t="s">
        <v>266</v>
      </c>
      <c r="D137" s="63">
        <f>+'[2]9500-7209-SFY22-A'!E135</f>
        <v>0</v>
      </c>
      <c r="E137" s="63"/>
      <c r="F137" s="63">
        <f t="shared" si="11"/>
        <v>0</v>
      </c>
      <c r="G137" s="63">
        <f>+'[2]9500-7209-SFY23-A'!E135</f>
        <v>0</v>
      </c>
      <c r="H137" s="63"/>
      <c r="I137" s="63">
        <f t="shared" ref="I137:I200" si="14">+G137+H137</f>
        <v>0</v>
      </c>
      <c r="J137" s="65"/>
      <c r="K137" s="63"/>
      <c r="L137" s="63">
        <f t="shared" si="12"/>
        <v>0</v>
      </c>
      <c r="M137" s="63"/>
      <c r="N137" s="63">
        <f t="shared" ref="N137:N200" si="15">+L137+M137</f>
        <v>0</v>
      </c>
      <c r="O137" s="63">
        <f t="shared" si="13"/>
        <v>0</v>
      </c>
      <c r="P137" s="63">
        <f t="shared" ref="P137:P200" si="16">+N137+O137</f>
        <v>0</v>
      </c>
      <c r="Q137" s="65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</row>
    <row r="138" spans="1:133" hidden="1" x14ac:dyDescent="0.2">
      <c r="A138" s="60">
        <v>5146</v>
      </c>
      <c r="B138" s="61">
        <v>304</v>
      </c>
      <c r="C138" s="62" t="s">
        <v>267</v>
      </c>
      <c r="D138" s="63">
        <f>+'[2]9500-7209-SFY22-A'!E136</f>
        <v>0</v>
      </c>
      <c r="E138" s="63"/>
      <c r="F138" s="63">
        <f t="shared" ref="F138:F201" si="17">+D138+E138</f>
        <v>0</v>
      </c>
      <c r="G138" s="63">
        <f>+'[2]9500-7209-SFY23-A'!E136</f>
        <v>0</v>
      </c>
      <c r="H138" s="63"/>
      <c r="I138" s="63">
        <f t="shared" si="14"/>
        <v>0</v>
      </c>
      <c r="J138" s="65"/>
      <c r="K138" s="63"/>
      <c r="L138" s="63">
        <f t="shared" si="12"/>
        <v>0</v>
      </c>
      <c r="M138" s="63"/>
      <c r="N138" s="63">
        <f t="shared" si="15"/>
        <v>0</v>
      </c>
      <c r="O138" s="63">
        <f t="shared" si="13"/>
        <v>0</v>
      </c>
      <c r="P138" s="63">
        <f t="shared" si="16"/>
        <v>0</v>
      </c>
      <c r="Q138" s="65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</row>
    <row r="139" spans="1:133" hidden="1" x14ac:dyDescent="0.2">
      <c r="A139" s="60">
        <v>5146</v>
      </c>
      <c r="B139" s="61">
        <v>305</v>
      </c>
      <c r="C139" s="62" t="s">
        <v>268</v>
      </c>
      <c r="D139" s="63">
        <f>+'[2]9500-7209-SFY22-A'!E137</f>
        <v>0</v>
      </c>
      <c r="E139" s="63"/>
      <c r="F139" s="63">
        <f t="shared" si="17"/>
        <v>0</v>
      </c>
      <c r="G139" s="63">
        <f>+'[2]9500-7209-SFY23-A'!E137</f>
        <v>0</v>
      </c>
      <c r="H139" s="63"/>
      <c r="I139" s="63">
        <f t="shared" si="14"/>
        <v>0</v>
      </c>
      <c r="J139" s="65"/>
      <c r="K139" s="63"/>
      <c r="L139" s="63">
        <f t="shared" si="12"/>
        <v>0</v>
      </c>
      <c r="M139" s="63"/>
      <c r="N139" s="63">
        <f t="shared" si="15"/>
        <v>0</v>
      </c>
      <c r="O139" s="63">
        <f t="shared" si="13"/>
        <v>0</v>
      </c>
      <c r="P139" s="63">
        <f t="shared" si="16"/>
        <v>0</v>
      </c>
      <c r="Q139" s="65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</row>
    <row r="140" spans="1:133" hidden="1" x14ac:dyDescent="0.2">
      <c r="A140" s="60">
        <v>5146</v>
      </c>
      <c r="B140" s="61">
        <v>307</v>
      </c>
      <c r="C140" s="62" t="s">
        <v>269</v>
      </c>
      <c r="D140" s="63">
        <f>+'[2]9500-7209-SFY22-A'!E138</f>
        <v>0</v>
      </c>
      <c r="E140" s="63"/>
      <c r="F140" s="63">
        <f t="shared" si="17"/>
        <v>0</v>
      </c>
      <c r="G140" s="63">
        <f>+'[2]9500-7209-SFY23-A'!E138</f>
        <v>0</v>
      </c>
      <c r="H140" s="63"/>
      <c r="I140" s="63">
        <f t="shared" si="14"/>
        <v>0</v>
      </c>
      <c r="J140" s="65"/>
      <c r="K140" s="63"/>
      <c r="L140" s="63">
        <f t="shared" si="12"/>
        <v>0</v>
      </c>
      <c r="M140" s="63"/>
      <c r="N140" s="63">
        <f t="shared" si="15"/>
        <v>0</v>
      </c>
      <c r="O140" s="63">
        <f t="shared" si="13"/>
        <v>0</v>
      </c>
      <c r="P140" s="63">
        <f t="shared" si="16"/>
        <v>0</v>
      </c>
      <c r="Q140" s="65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</row>
    <row r="141" spans="1:133" hidden="1" x14ac:dyDescent="0.2">
      <c r="A141" s="60">
        <v>5146</v>
      </c>
      <c r="B141" s="61">
        <v>308</v>
      </c>
      <c r="C141" s="62" t="s">
        <v>270</v>
      </c>
      <c r="D141" s="63">
        <f>+'[2]9500-7209-SFY22-A'!E139</f>
        <v>0</v>
      </c>
      <c r="E141" s="63"/>
      <c r="F141" s="63">
        <f t="shared" si="17"/>
        <v>0</v>
      </c>
      <c r="G141" s="63">
        <f>+'[2]9500-7209-SFY23-A'!E139</f>
        <v>0</v>
      </c>
      <c r="H141" s="63"/>
      <c r="I141" s="63">
        <f t="shared" si="14"/>
        <v>0</v>
      </c>
      <c r="J141" s="65"/>
      <c r="K141" s="63"/>
      <c r="L141" s="63">
        <f t="shared" si="12"/>
        <v>0</v>
      </c>
      <c r="M141" s="63"/>
      <c r="N141" s="63">
        <f t="shared" si="15"/>
        <v>0</v>
      </c>
      <c r="O141" s="63">
        <f t="shared" si="13"/>
        <v>0</v>
      </c>
      <c r="P141" s="63">
        <f t="shared" si="16"/>
        <v>0</v>
      </c>
      <c r="Q141" s="65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</row>
    <row r="142" spans="1:133" hidden="1" x14ac:dyDescent="0.2">
      <c r="A142" s="60">
        <v>5146</v>
      </c>
      <c r="B142" s="61">
        <v>400</v>
      </c>
      <c r="C142" s="62" t="s">
        <v>271</v>
      </c>
      <c r="D142" s="63">
        <f>+'[2]9500-7209-SFY22-A'!E140</f>
        <v>0</v>
      </c>
      <c r="E142" s="63"/>
      <c r="F142" s="63">
        <f t="shared" si="17"/>
        <v>0</v>
      </c>
      <c r="G142" s="63">
        <f>+'[2]9500-7209-SFY23-A'!E140</f>
        <v>0</v>
      </c>
      <c r="H142" s="63"/>
      <c r="I142" s="63">
        <f t="shared" si="14"/>
        <v>0</v>
      </c>
      <c r="J142" s="65"/>
      <c r="K142" s="63"/>
      <c r="L142" s="63">
        <f t="shared" si="12"/>
        <v>0</v>
      </c>
      <c r="M142" s="63"/>
      <c r="N142" s="63">
        <f t="shared" si="15"/>
        <v>0</v>
      </c>
      <c r="O142" s="63">
        <f t="shared" si="13"/>
        <v>0</v>
      </c>
      <c r="P142" s="63">
        <f t="shared" si="16"/>
        <v>0</v>
      </c>
      <c r="Q142" s="65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</row>
    <row r="143" spans="1:133" hidden="1" x14ac:dyDescent="0.2">
      <c r="A143" s="60">
        <v>5146</v>
      </c>
      <c r="B143" s="61">
        <v>402</v>
      </c>
      <c r="C143" s="62" t="s">
        <v>272</v>
      </c>
      <c r="D143" s="63">
        <f>+'[2]9500-7209-SFY22-A'!E141</f>
        <v>0</v>
      </c>
      <c r="E143" s="63"/>
      <c r="F143" s="63">
        <f t="shared" si="17"/>
        <v>0</v>
      </c>
      <c r="G143" s="63">
        <f>+'[2]9500-7209-SFY23-A'!E141</f>
        <v>0</v>
      </c>
      <c r="H143" s="63"/>
      <c r="I143" s="63">
        <f t="shared" si="14"/>
        <v>0</v>
      </c>
      <c r="J143" s="65"/>
      <c r="K143" s="63"/>
      <c r="L143" s="63">
        <f t="shared" si="12"/>
        <v>0</v>
      </c>
      <c r="M143" s="63"/>
      <c r="N143" s="63">
        <f t="shared" si="15"/>
        <v>0</v>
      </c>
      <c r="O143" s="63">
        <f t="shared" si="13"/>
        <v>0</v>
      </c>
      <c r="P143" s="63">
        <f t="shared" si="16"/>
        <v>0</v>
      </c>
      <c r="Q143" s="65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</row>
    <row r="144" spans="1:133" hidden="1" x14ac:dyDescent="0.2">
      <c r="A144" s="60">
        <v>5146</v>
      </c>
      <c r="B144" s="61">
        <v>403</v>
      </c>
      <c r="C144" s="62" t="s">
        <v>273</v>
      </c>
      <c r="D144" s="63">
        <f>+'[2]9500-7209-SFY22-A'!E142</f>
        <v>0</v>
      </c>
      <c r="E144" s="63"/>
      <c r="F144" s="63">
        <f t="shared" si="17"/>
        <v>0</v>
      </c>
      <c r="G144" s="63">
        <f>+'[2]9500-7209-SFY23-A'!E142</f>
        <v>0</v>
      </c>
      <c r="H144" s="63"/>
      <c r="I144" s="63">
        <f t="shared" si="14"/>
        <v>0</v>
      </c>
      <c r="J144" s="65"/>
      <c r="K144" s="63"/>
      <c r="L144" s="63">
        <f t="shared" si="12"/>
        <v>0</v>
      </c>
      <c r="M144" s="63"/>
      <c r="N144" s="63">
        <f t="shared" si="15"/>
        <v>0</v>
      </c>
      <c r="O144" s="63">
        <f t="shared" si="13"/>
        <v>0</v>
      </c>
      <c r="P144" s="63">
        <f t="shared" si="16"/>
        <v>0</v>
      </c>
      <c r="Q144" s="65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</row>
    <row r="145" spans="1:133" hidden="1" x14ac:dyDescent="0.2">
      <c r="A145" s="60">
        <v>5146</v>
      </c>
      <c r="B145" s="61">
        <v>404</v>
      </c>
      <c r="C145" s="62" t="s">
        <v>274</v>
      </c>
      <c r="D145" s="63">
        <f>+'[2]9500-7209-SFY22-A'!E143</f>
        <v>0</v>
      </c>
      <c r="E145" s="63"/>
      <c r="F145" s="63">
        <f t="shared" si="17"/>
        <v>0</v>
      </c>
      <c r="G145" s="63">
        <f>+'[2]9500-7209-SFY23-A'!E143</f>
        <v>0</v>
      </c>
      <c r="H145" s="63"/>
      <c r="I145" s="63">
        <f t="shared" si="14"/>
        <v>0</v>
      </c>
      <c r="J145" s="65"/>
      <c r="K145" s="63"/>
      <c r="L145" s="63">
        <f t="shared" si="12"/>
        <v>0</v>
      </c>
      <c r="M145" s="63"/>
      <c r="N145" s="63">
        <f t="shared" si="15"/>
        <v>0</v>
      </c>
      <c r="O145" s="63">
        <f t="shared" si="13"/>
        <v>0</v>
      </c>
      <c r="P145" s="63">
        <f t="shared" si="16"/>
        <v>0</v>
      </c>
      <c r="Q145" s="65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</row>
    <row r="146" spans="1:133" hidden="1" x14ac:dyDescent="0.2">
      <c r="A146" s="60">
        <v>5146</v>
      </c>
      <c r="B146" s="61">
        <v>405</v>
      </c>
      <c r="C146" s="62" t="s">
        <v>275</v>
      </c>
      <c r="D146" s="63">
        <f>+'[2]9500-7209-SFY22-A'!E144</f>
        <v>0</v>
      </c>
      <c r="E146" s="63"/>
      <c r="F146" s="63">
        <f t="shared" si="17"/>
        <v>0</v>
      </c>
      <c r="G146" s="63">
        <f>+'[2]9500-7209-SFY23-A'!E144</f>
        <v>0</v>
      </c>
      <c r="H146" s="63"/>
      <c r="I146" s="63">
        <f t="shared" si="14"/>
        <v>0</v>
      </c>
      <c r="J146" s="65"/>
      <c r="K146" s="63"/>
      <c r="L146" s="63">
        <f t="shared" si="12"/>
        <v>0</v>
      </c>
      <c r="M146" s="63"/>
      <c r="N146" s="63">
        <f t="shared" si="15"/>
        <v>0</v>
      </c>
      <c r="O146" s="63">
        <f t="shared" si="13"/>
        <v>0</v>
      </c>
      <c r="P146" s="63">
        <f t="shared" si="16"/>
        <v>0</v>
      </c>
      <c r="Q146" s="65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</row>
    <row r="147" spans="1:133" hidden="1" x14ac:dyDescent="0.2">
      <c r="A147" s="60">
        <v>5146</v>
      </c>
      <c r="B147" s="61">
        <v>406</v>
      </c>
      <c r="C147" s="62" t="s">
        <v>276</v>
      </c>
      <c r="D147" s="63">
        <f>+'[2]9500-7209-SFY22-A'!E145</f>
        <v>0</v>
      </c>
      <c r="E147" s="63"/>
      <c r="F147" s="63">
        <f t="shared" si="17"/>
        <v>0</v>
      </c>
      <c r="G147" s="63">
        <f>+'[2]9500-7209-SFY23-A'!E145</f>
        <v>0</v>
      </c>
      <c r="H147" s="63"/>
      <c r="I147" s="63">
        <f t="shared" si="14"/>
        <v>0</v>
      </c>
      <c r="J147" s="65"/>
      <c r="K147" s="63"/>
      <c r="L147" s="63">
        <f t="shared" si="12"/>
        <v>0</v>
      </c>
      <c r="M147" s="63"/>
      <c r="N147" s="63">
        <f t="shared" si="15"/>
        <v>0</v>
      </c>
      <c r="O147" s="63">
        <f t="shared" si="13"/>
        <v>0</v>
      </c>
      <c r="P147" s="63">
        <f t="shared" si="16"/>
        <v>0</v>
      </c>
      <c r="Q147" s="65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</row>
    <row r="148" spans="1:133" hidden="1" x14ac:dyDescent="0.2">
      <c r="A148" s="60">
        <v>5146</v>
      </c>
      <c r="B148" s="61">
        <v>407</v>
      </c>
      <c r="C148" s="62" t="s">
        <v>277</v>
      </c>
      <c r="D148" s="63">
        <f>+'[2]9500-7209-SFY22-A'!E146</f>
        <v>0</v>
      </c>
      <c r="E148" s="63"/>
      <c r="F148" s="63">
        <f t="shared" si="17"/>
        <v>0</v>
      </c>
      <c r="G148" s="63">
        <f>+'[2]9500-7209-SFY23-A'!E146</f>
        <v>0</v>
      </c>
      <c r="H148" s="63"/>
      <c r="I148" s="63">
        <f t="shared" si="14"/>
        <v>0</v>
      </c>
      <c r="J148" s="65"/>
      <c r="K148" s="63"/>
      <c r="L148" s="63">
        <f t="shared" si="12"/>
        <v>0</v>
      </c>
      <c r="M148" s="63"/>
      <c r="N148" s="63">
        <f t="shared" si="15"/>
        <v>0</v>
      </c>
      <c r="O148" s="63">
        <f t="shared" si="13"/>
        <v>0</v>
      </c>
      <c r="P148" s="63">
        <f t="shared" si="16"/>
        <v>0</v>
      </c>
      <c r="Q148" s="65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</row>
    <row r="149" spans="1:133" hidden="1" x14ac:dyDescent="0.2">
      <c r="A149" s="60">
        <v>5146</v>
      </c>
      <c r="B149" s="61">
        <v>409</v>
      </c>
      <c r="C149" s="62" t="s">
        <v>278</v>
      </c>
      <c r="D149" s="63">
        <f>+'[2]9500-7209-SFY22-A'!E147</f>
        <v>0</v>
      </c>
      <c r="E149" s="63"/>
      <c r="F149" s="63">
        <f t="shared" si="17"/>
        <v>0</v>
      </c>
      <c r="G149" s="63">
        <f>+'[2]9500-7209-SFY23-A'!E147</f>
        <v>0</v>
      </c>
      <c r="H149" s="63"/>
      <c r="I149" s="63">
        <f t="shared" si="14"/>
        <v>0</v>
      </c>
      <c r="J149" s="65"/>
      <c r="K149" s="63"/>
      <c r="L149" s="63">
        <f t="shared" si="12"/>
        <v>0</v>
      </c>
      <c r="M149" s="63"/>
      <c r="N149" s="63">
        <f t="shared" si="15"/>
        <v>0</v>
      </c>
      <c r="O149" s="63">
        <f t="shared" si="13"/>
        <v>0</v>
      </c>
      <c r="P149" s="63">
        <f t="shared" si="16"/>
        <v>0</v>
      </c>
      <c r="Q149" s="65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</row>
    <row r="150" spans="1:133" hidden="1" x14ac:dyDescent="0.2">
      <c r="A150" s="60">
        <v>5146</v>
      </c>
      <c r="B150" s="61">
        <v>411</v>
      </c>
      <c r="C150" s="62" t="s">
        <v>279</v>
      </c>
      <c r="D150" s="63">
        <f>+'[2]9500-7209-SFY22-A'!E148</f>
        <v>0</v>
      </c>
      <c r="E150" s="63"/>
      <c r="F150" s="63">
        <f t="shared" si="17"/>
        <v>0</v>
      </c>
      <c r="G150" s="63">
        <f>+'[2]9500-7209-SFY23-A'!E148</f>
        <v>0</v>
      </c>
      <c r="H150" s="63"/>
      <c r="I150" s="63">
        <f t="shared" si="14"/>
        <v>0</v>
      </c>
      <c r="J150" s="65"/>
      <c r="K150" s="63"/>
      <c r="L150" s="63">
        <f t="shared" si="12"/>
        <v>0</v>
      </c>
      <c r="M150" s="63"/>
      <c r="N150" s="63">
        <f t="shared" si="15"/>
        <v>0</v>
      </c>
      <c r="O150" s="63">
        <f t="shared" si="13"/>
        <v>0</v>
      </c>
      <c r="P150" s="63">
        <f t="shared" si="16"/>
        <v>0</v>
      </c>
      <c r="Q150" s="65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</row>
    <row r="151" spans="1:133" hidden="1" x14ac:dyDescent="0.2">
      <c r="A151" s="60">
        <v>5146</v>
      </c>
      <c r="B151" s="61">
        <v>414</v>
      </c>
      <c r="C151" s="62" t="s">
        <v>280</v>
      </c>
      <c r="D151" s="63">
        <f>+'[2]9500-7209-SFY22-A'!E149</f>
        <v>0</v>
      </c>
      <c r="E151" s="63"/>
      <c r="F151" s="63">
        <f t="shared" si="17"/>
        <v>0</v>
      </c>
      <c r="G151" s="63">
        <f>+'[2]9500-7209-SFY23-A'!E149</f>
        <v>0</v>
      </c>
      <c r="H151" s="63"/>
      <c r="I151" s="63">
        <f t="shared" si="14"/>
        <v>0</v>
      </c>
      <c r="J151" s="65"/>
      <c r="K151" s="63"/>
      <c r="L151" s="63">
        <f t="shared" si="12"/>
        <v>0</v>
      </c>
      <c r="M151" s="63"/>
      <c r="N151" s="63">
        <f t="shared" si="15"/>
        <v>0</v>
      </c>
      <c r="O151" s="63">
        <f t="shared" si="13"/>
        <v>0</v>
      </c>
      <c r="P151" s="63">
        <f t="shared" si="16"/>
        <v>0</v>
      </c>
      <c r="Q151" s="65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</row>
    <row r="152" spans="1:133" hidden="1" x14ac:dyDescent="0.2">
      <c r="A152" s="60">
        <v>5146</v>
      </c>
      <c r="B152" s="61">
        <v>416</v>
      </c>
      <c r="C152" s="62" t="s">
        <v>281</v>
      </c>
      <c r="D152" s="63">
        <f>+'[2]9500-7209-SFY22-A'!E150</f>
        <v>0</v>
      </c>
      <c r="E152" s="63"/>
      <c r="F152" s="63">
        <f t="shared" si="17"/>
        <v>0</v>
      </c>
      <c r="G152" s="63">
        <f>+'[2]9500-7209-SFY23-A'!E150</f>
        <v>0</v>
      </c>
      <c r="H152" s="63"/>
      <c r="I152" s="63">
        <f t="shared" si="14"/>
        <v>0</v>
      </c>
      <c r="J152" s="65"/>
      <c r="K152" s="63"/>
      <c r="L152" s="63">
        <f t="shared" si="12"/>
        <v>0</v>
      </c>
      <c r="M152" s="63"/>
      <c r="N152" s="63">
        <f t="shared" si="15"/>
        <v>0</v>
      </c>
      <c r="O152" s="63">
        <f t="shared" si="13"/>
        <v>0</v>
      </c>
      <c r="P152" s="63">
        <f t="shared" si="16"/>
        <v>0</v>
      </c>
      <c r="Q152" s="65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</row>
    <row r="153" spans="1:133" hidden="1" x14ac:dyDescent="0.2">
      <c r="A153" s="60">
        <v>5146</v>
      </c>
      <c r="B153" s="61">
        <v>501</v>
      </c>
      <c r="C153" s="62" t="s">
        <v>282</v>
      </c>
      <c r="D153" s="63">
        <f>+'[2]9500-7209-SFY22-A'!E151</f>
        <v>0</v>
      </c>
      <c r="E153" s="63"/>
      <c r="F153" s="63">
        <f t="shared" si="17"/>
        <v>0</v>
      </c>
      <c r="G153" s="63">
        <f>+'[2]9500-7209-SFY23-A'!E151</f>
        <v>0</v>
      </c>
      <c r="H153" s="63"/>
      <c r="I153" s="63">
        <f t="shared" si="14"/>
        <v>0</v>
      </c>
      <c r="J153" s="65"/>
      <c r="K153" s="63"/>
      <c r="L153" s="63">
        <f t="shared" si="12"/>
        <v>0</v>
      </c>
      <c r="M153" s="63"/>
      <c r="N153" s="63">
        <f t="shared" si="15"/>
        <v>0</v>
      </c>
      <c r="O153" s="63">
        <f t="shared" si="13"/>
        <v>0</v>
      </c>
      <c r="P153" s="63">
        <f t="shared" si="16"/>
        <v>0</v>
      </c>
      <c r="Q153" s="65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</row>
    <row r="154" spans="1:133" hidden="1" x14ac:dyDescent="0.2">
      <c r="A154" s="60">
        <v>5146</v>
      </c>
      <c r="B154" s="61">
        <v>502</v>
      </c>
      <c r="C154" s="62" t="s">
        <v>283</v>
      </c>
      <c r="D154" s="63">
        <f>+'[2]9500-7209-SFY22-A'!E152</f>
        <v>0</v>
      </c>
      <c r="E154" s="63"/>
      <c r="F154" s="63">
        <f t="shared" si="17"/>
        <v>0</v>
      </c>
      <c r="G154" s="63">
        <f>+'[2]9500-7209-SFY23-A'!E152</f>
        <v>0</v>
      </c>
      <c r="H154" s="63"/>
      <c r="I154" s="63">
        <f t="shared" si="14"/>
        <v>0</v>
      </c>
      <c r="J154" s="65"/>
      <c r="K154" s="63"/>
      <c r="L154" s="63">
        <f t="shared" si="12"/>
        <v>0</v>
      </c>
      <c r="M154" s="63"/>
      <c r="N154" s="63">
        <f t="shared" si="15"/>
        <v>0</v>
      </c>
      <c r="O154" s="63">
        <f t="shared" si="13"/>
        <v>0</v>
      </c>
      <c r="P154" s="63">
        <f t="shared" si="16"/>
        <v>0</v>
      </c>
      <c r="Q154" s="65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</row>
    <row r="155" spans="1:133" hidden="1" x14ac:dyDescent="0.2">
      <c r="A155" s="60">
        <v>5146</v>
      </c>
      <c r="B155" s="61">
        <v>503</v>
      </c>
      <c r="C155" s="62" t="s">
        <v>284</v>
      </c>
      <c r="D155" s="63">
        <f>+'[2]9500-7209-SFY22-A'!E153</f>
        <v>0</v>
      </c>
      <c r="E155" s="63"/>
      <c r="F155" s="63">
        <f t="shared" si="17"/>
        <v>0</v>
      </c>
      <c r="G155" s="63">
        <f>+'[2]9500-7209-SFY23-A'!E153</f>
        <v>0</v>
      </c>
      <c r="H155" s="63"/>
      <c r="I155" s="63">
        <f t="shared" si="14"/>
        <v>0</v>
      </c>
      <c r="J155" s="65"/>
      <c r="K155" s="63"/>
      <c r="L155" s="63">
        <f t="shared" si="12"/>
        <v>0</v>
      </c>
      <c r="M155" s="63"/>
      <c r="N155" s="63">
        <f t="shared" si="15"/>
        <v>0</v>
      </c>
      <c r="O155" s="63">
        <f t="shared" si="13"/>
        <v>0</v>
      </c>
      <c r="P155" s="63">
        <f t="shared" si="16"/>
        <v>0</v>
      </c>
      <c r="Q155" s="65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</row>
    <row r="156" spans="1:133" hidden="1" x14ac:dyDescent="0.2">
      <c r="A156" s="60">
        <v>5146</v>
      </c>
      <c r="B156" s="61">
        <v>504</v>
      </c>
      <c r="C156" s="62" t="s">
        <v>285</v>
      </c>
      <c r="D156" s="63">
        <f>+'[2]9500-7209-SFY22-A'!E154</f>
        <v>0</v>
      </c>
      <c r="E156" s="63"/>
      <c r="F156" s="63">
        <f t="shared" si="17"/>
        <v>0</v>
      </c>
      <c r="G156" s="63">
        <f>+'[2]9500-7209-SFY23-A'!E154</f>
        <v>0</v>
      </c>
      <c r="H156" s="63"/>
      <c r="I156" s="63">
        <f t="shared" si="14"/>
        <v>0</v>
      </c>
      <c r="J156" s="65"/>
      <c r="K156" s="63"/>
      <c r="L156" s="63">
        <f t="shared" si="12"/>
        <v>0</v>
      </c>
      <c r="M156" s="63"/>
      <c r="N156" s="63">
        <f t="shared" si="15"/>
        <v>0</v>
      </c>
      <c r="O156" s="63">
        <f t="shared" si="13"/>
        <v>0</v>
      </c>
      <c r="P156" s="63">
        <f t="shared" si="16"/>
        <v>0</v>
      </c>
      <c r="Q156" s="65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</row>
    <row r="157" spans="1:133" hidden="1" x14ac:dyDescent="0.2">
      <c r="A157" s="60">
        <v>5146</v>
      </c>
      <c r="B157" s="61">
        <v>505</v>
      </c>
      <c r="C157" s="62" t="s">
        <v>286</v>
      </c>
      <c r="D157" s="63">
        <f>+'[2]9500-7209-SFY22-A'!E155</f>
        <v>0</v>
      </c>
      <c r="E157" s="63"/>
      <c r="F157" s="63">
        <f t="shared" si="17"/>
        <v>0</v>
      </c>
      <c r="G157" s="63">
        <f>+'[2]9500-7209-SFY23-A'!E155</f>
        <v>0</v>
      </c>
      <c r="H157" s="63"/>
      <c r="I157" s="63">
        <f t="shared" si="14"/>
        <v>0</v>
      </c>
      <c r="J157" s="65"/>
      <c r="K157" s="63"/>
      <c r="L157" s="63">
        <f t="shared" si="12"/>
        <v>0</v>
      </c>
      <c r="M157" s="63"/>
      <c r="N157" s="63">
        <f t="shared" si="15"/>
        <v>0</v>
      </c>
      <c r="O157" s="63">
        <f t="shared" si="13"/>
        <v>0</v>
      </c>
      <c r="P157" s="63">
        <f t="shared" si="16"/>
        <v>0</v>
      </c>
      <c r="Q157" s="65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</row>
    <row r="158" spans="1:133" hidden="1" x14ac:dyDescent="0.2">
      <c r="A158" s="60">
        <v>5146</v>
      </c>
      <c r="B158" s="61">
        <v>506</v>
      </c>
      <c r="C158" s="62" t="s">
        <v>287</v>
      </c>
      <c r="D158" s="63">
        <f>+'[2]9500-7209-SFY22-A'!E156</f>
        <v>0</v>
      </c>
      <c r="E158" s="63"/>
      <c r="F158" s="63">
        <f t="shared" si="17"/>
        <v>0</v>
      </c>
      <c r="G158" s="63">
        <f>+'[2]9500-7209-SFY23-A'!E156</f>
        <v>0</v>
      </c>
      <c r="H158" s="63"/>
      <c r="I158" s="63">
        <f t="shared" si="14"/>
        <v>0</v>
      </c>
      <c r="J158" s="65"/>
      <c r="K158" s="63"/>
      <c r="L158" s="63">
        <f t="shared" si="12"/>
        <v>0</v>
      </c>
      <c r="M158" s="63"/>
      <c r="N158" s="63">
        <f t="shared" si="15"/>
        <v>0</v>
      </c>
      <c r="O158" s="63">
        <f t="shared" si="13"/>
        <v>0</v>
      </c>
      <c r="P158" s="63">
        <f t="shared" si="16"/>
        <v>0</v>
      </c>
      <c r="Q158" s="65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</row>
    <row r="159" spans="1:133" hidden="1" x14ac:dyDescent="0.2">
      <c r="A159" s="60">
        <v>5146</v>
      </c>
      <c r="B159" s="61">
        <v>509</v>
      </c>
      <c r="C159" s="62" t="s">
        <v>288</v>
      </c>
      <c r="D159" s="63">
        <f>+'[2]9500-7209-SFY22-A'!E157</f>
        <v>0</v>
      </c>
      <c r="E159" s="63"/>
      <c r="F159" s="63">
        <f t="shared" si="17"/>
        <v>0</v>
      </c>
      <c r="G159" s="63">
        <f>+'[2]9500-7209-SFY23-A'!E157</f>
        <v>0</v>
      </c>
      <c r="H159" s="63"/>
      <c r="I159" s="63">
        <f t="shared" si="14"/>
        <v>0</v>
      </c>
      <c r="J159" s="65"/>
      <c r="K159" s="63"/>
      <c r="L159" s="63">
        <f t="shared" si="12"/>
        <v>0</v>
      </c>
      <c r="M159" s="63"/>
      <c r="N159" s="63">
        <f t="shared" si="15"/>
        <v>0</v>
      </c>
      <c r="O159" s="63">
        <f t="shared" si="13"/>
        <v>0</v>
      </c>
      <c r="P159" s="63">
        <f t="shared" si="16"/>
        <v>0</v>
      </c>
      <c r="Q159" s="65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</row>
    <row r="160" spans="1:133" hidden="1" x14ac:dyDescent="0.2">
      <c r="A160" s="60">
        <v>5146</v>
      </c>
      <c r="B160" s="61">
        <v>510</v>
      </c>
      <c r="C160" s="62" t="s">
        <v>289</v>
      </c>
      <c r="D160" s="63">
        <f>+'[2]9500-7209-SFY22-A'!E158</f>
        <v>0</v>
      </c>
      <c r="E160" s="63"/>
      <c r="F160" s="63">
        <f t="shared" si="17"/>
        <v>0</v>
      </c>
      <c r="G160" s="63">
        <f>+'[2]9500-7209-SFY23-A'!E158</f>
        <v>0</v>
      </c>
      <c r="H160" s="63"/>
      <c r="I160" s="63">
        <f t="shared" si="14"/>
        <v>0</v>
      </c>
      <c r="J160" s="65"/>
      <c r="K160" s="63"/>
      <c r="L160" s="63">
        <f t="shared" si="12"/>
        <v>0</v>
      </c>
      <c r="M160" s="63"/>
      <c r="N160" s="63">
        <f t="shared" si="15"/>
        <v>0</v>
      </c>
      <c r="O160" s="63">
        <f t="shared" si="13"/>
        <v>0</v>
      </c>
      <c r="P160" s="63">
        <f t="shared" si="16"/>
        <v>0</v>
      </c>
      <c r="Q160" s="65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</row>
    <row r="161" spans="1:133" hidden="1" x14ac:dyDescent="0.2">
      <c r="A161" s="60">
        <v>5146</v>
      </c>
      <c r="B161" s="61">
        <v>511</v>
      </c>
      <c r="C161" s="62" t="s">
        <v>290</v>
      </c>
      <c r="D161" s="63">
        <f>+'[2]9500-7209-SFY22-A'!E159</f>
        <v>0</v>
      </c>
      <c r="E161" s="63"/>
      <c r="F161" s="63">
        <f t="shared" si="17"/>
        <v>0</v>
      </c>
      <c r="G161" s="63">
        <f>+'[2]9500-7209-SFY23-A'!E159</f>
        <v>0</v>
      </c>
      <c r="H161" s="63"/>
      <c r="I161" s="63">
        <f t="shared" si="14"/>
        <v>0</v>
      </c>
      <c r="J161" s="65"/>
      <c r="K161" s="63"/>
      <c r="L161" s="63">
        <f t="shared" si="12"/>
        <v>0</v>
      </c>
      <c r="M161" s="63"/>
      <c r="N161" s="63">
        <f t="shared" si="15"/>
        <v>0</v>
      </c>
      <c r="O161" s="63">
        <f t="shared" si="13"/>
        <v>0</v>
      </c>
      <c r="P161" s="63">
        <f t="shared" si="16"/>
        <v>0</v>
      </c>
      <c r="Q161" s="65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</row>
    <row r="162" spans="1:133" hidden="1" x14ac:dyDescent="0.2">
      <c r="A162" s="60">
        <v>5146</v>
      </c>
      <c r="B162" s="61">
        <v>512</v>
      </c>
      <c r="C162" s="62" t="s">
        <v>291</v>
      </c>
      <c r="D162" s="63">
        <f>+'[2]9500-7209-SFY22-A'!E160</f>
        <v>0</v>
      </c>
      <c r="E162" s="63"/>
      <c r="F162" s="63">
        <f t="shared" si="17"/>
        <v>0</v>
      </c>
      <c r="G162" s="63">
        <f>+'[2]9500-7209-SFY23-A'!E160</f>
        <v>0</v>
      </c>
      <c r="H162" s="63"/>
      <c r="I162" s="63">
        <f t="shared" si="14"/>
        <v>0</v>
      </c>
      <c r="J162" s="65"/>
      <c r="K162" s="63"/>
      <c r="L162" s="63">
        <f t="shared" si="12"/>
        <v>0</v>
      </c>
      <c r="M162" s="63"/>
      <c r="N162" s="63">
        <f t="shared" si="15"/>
        <v>0</v>
      </c>
      <c r="O162" s="63">
        <f t="shared" si="13"/>
        <v>0</v>
      </c>
      <c r="P162" s="63">
        <f t="shared" si="16"/>
        <v>0</v>
      </c>
      <c r="Q162" s="65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</row>
    <row r="163" spans="1:133" hidden="1" x14ac:dyDescent="0.2">
      <c r="A163" s="60">
        <v>5146</v>
      </c>
      <c r="B163" s="61">
        <v>513</v>
      </c>
      <c r="C163" s="62" t="s">
        <v>292</v>
      </c>
      <c r="D163" s="63">
        <f>+'[2]9500-7209-SFY22-A'!E161</f>
        <v>0</v>
      </c>
      <c r="E163" s="63"/>
      <c r="F163" s="63">
        <f t="shared" si="17"/>
        <v>0</v>
      </c>
      <c r="G163" s="63">
        <f>+'[2]9500-7209-SFY23-A'!E161</f>
        <v>0</v>
      </c>
      <c r="H163" s="63"/>
      <c r="I163" s="63">
        <f t="shared" si="14"/>
        <v>0</v>
      </c>
      <c r="J163" s="65"/>
      <c r="K163" s="63"/>
      <c r="L163" s="63">
        <f t="shared" si="12"/>
        <v>0</v>
      </c>
      <c r="M163" s="63"/>
      <c r="N163" s="63">
        <f t="shared" si="15"/>
        <v>0</v>
      </c>
      <c r="O163" s="63">
        <f t="shared" si="13"/>
        <v>0</v>
      </c>
      <c r="P163" s="63">
        <f t="shared" si="16"/>
        <v>0</v>
      </c>
      <c r="Q163" s="65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</row>
    <row r="164" spans="1:133" hidden="1" x14ac:dyDescent="0.2">
      <c r="A164" s="60">
        <v>5146</v>
      </c>
      <c r="B164" s="61">
        <v>514</v>
      </c>
      <c r="C164" s="62" t="s">
        <v>293</v>
      </c>
      <c r="D164" s="63">
        <f>+'[2]9500-7209-SFY22-A'!E162</f>
        <v>0</v>
      </c>
      <c r="E164" s="63"/>
      <c r="F164" s="63">
        <f t="shared" si="17"/>
        <v>0</v>
      </c>
      <c r="G164" s="63">
        <f>+'[2]9500-7209-SFY23-A'!E162</f>
        <v>0</v>
      </c>
      <c r="H164" s="63"/>
      <c r="I164" s="63">
        <f t="shared" si="14"/>
        <v>0</v>
      </c>
      <c r="J164" s="65"/>
      <c r="K164" s="63"/>
      <c r="L164" s="63">
        <f t="shared" si="12"/>
        <v>0</v>
      </c>
      <c r="M164" s="63"/>
      <c r="N164" s="63">
        <f t="shared" si="15"/>
        <v>0</v>
      </c>
      <c r="O164" s="63">
        <f t="shared" si="13"/>
        <v>0</v>
      </c>
      <c r="P164" s="63">
        <f t="shared" si="16"/>
        <v>0</v>
      </c>
      <c r="Q164" s="65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</row>
    <row r="165" spans="1:133" hidden="1" x14ac:dyDescent="0.2">
      <c r="A165" s="60">
        <v>5146</v>
      </c>
      <c r="B165" s="61">
        <v>515</v>
      </c>
      <c r="C165" s="62" t="s">
        <v>294</v>
      </c>
      <c r="D165" s="63">
        <f>+'[2]9500-7209-SFY22-A'!E163</f>
        <v>0</v>
      </c>
      <c r="E165" s="63"/>
      <c r="F165" s="63">
        <f t="shared" si="17"/>
        <v>0</v>
      </c>
      <c r="G165" s="63">
        <f>+'[2]9500-7209-SFY23-A'!E163</f>
        <v>0</v>
      </c>
      <c r="H165" s="63"/>
      <c r="I165" s="63">
        <f t="shared" si="14"/>
        <v>0</v>
      </c>
      <c r="J165" s="65"/>
      <c r="K165" s="63"/>
      <c r="L165" s="63">
        <f t="shared" si="12"/>
        <v>0</v>
      </c>
      <c r="M165" s="63"/>
      <c r="N165" s="63">
        <f t="shared" si="15"/>
        <v>0</v>
      </c>
      <c r="O165" s="63">
        <f t="shared" si="13"/>
        <v>0</v>
      </c>
      <c r="P165" s="63">
        <f t="shared" si="16"/>
        <v>0</v>
      </c>
      <c r="Q165" s="65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</row>
    <row r="166" spans="1:133" hidden="1" x14ac:dyDescent="0.2">
      <c r="A166" s="60">
        <v>5146</v>
      </c>
      <c r="B166" s="61">
        <v>516</v>
      </c>
      <c r="C166" s="62" t="s">
        <v>295</v>
      </c>
      <c r="D166" s="63">
        <f>+'[2]9500-7209-SFY22-A'!E164</f>
        <v>0</v>
      </c>
      <c r="E166" s="63"/>
      <c r="F166" s="63">
        <f t="shared" si="17"/>
        <v>0</v>
      </c>
      <c r="G166" s="63">
        <f>+'[2]9500-7209-SFY23-A'!E164</f>
        <v>0</v>
      </c>
      <c r="H166" s="63"/>
      <c r="I166" s="63">
        <f t="shared" si="14"/>
        <v>0</v>
      </c>
      <c r="J166" s="65"/>
      <c r="K166" s="63"/>
      <c r="L166" s="63">
        <f t="shared" si="12"/>
        <v>0</v>
      </c>
      <c r="M166" s="63"/>
      <c r="N166" s="63">
        <f t="shared" si="15"/>
        <v>0</v>
      </c>
      <c r="O166" s="63">
        <f t="shared" si="13"/>
        <v>0</v>
      </c>
      <c r="P166" s="63">
        <f t="shared" si="16"/>
        <v>0</v>
      </c>
      <c r="Q166" s="65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</row>
    <row r="167" spans="1:133" hidden="1" x14ac:dyDescent="0.2">
      <c r="A167" s="60">
        <v>5146</v>
      </c>
      <c r="B167" s="61">
        <v>517</v>
      </c>
      <c r="C167" s="62" t="s">
        <v>296</v>
      </c>
      <c r="D167" s="63">
        <f>+'[2]9500-7209-SFY22-A'!E165</f>
        <v>0</v>
      </c>
      <c r="E167" s="63"/>
      <c r="F167" s="63">
        <f t="shared" si="17"/>
        <v>0</v>
      </c>
      <c r="G167" s="63">
        <f>+'[2]9500-7209-SFY23-A'!E165</f>
        <v>0</v>
      </c>
      <c r="H167" s="63"/>
      <c r="I167" s="63">
        <f t="shared" si="14"/>
        <v>0</v>
      </c>
      <c r="J167" s="65"/>
      <c r="K167" s="63"/>
      <c r="L167" s="63">
        <f t="shared" si="12"/>
        <v>0</v>
      </c>
      <c r="M167" s="63"/>
      <c r="N167" s="63">
        <f t="shared" si="15"/>
        <v>0</v>
      </c>
      <c r="O167" s="63">
        <f t="shared" si="13"/>
        <v>0</v>
      </c>
      <c r="P167" s="63">
        <f t="shared" si="16"/>
        <v>0</v>
      </c>
      <c r="Q167" s="65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</row>
    <row r="168" spans="1:133" hidden="1" x14ac:dyDescent="0.2">
      <c r="A168" s="60">
        <v>5146</v>
      </c>
      <c r="B168" s="61">
        <v>518</v>
      </c>
      <c r="C168" s="62" t="s">
        <v>297</v>
      </c>
      <c r="D168" s="63">
        <f>+'[2]9500-7209-SFY22-A'!E166</f>
        <v>0</v>
      </c>
      <c r="E168" s="63"/>
      <c r="F168" s="63">
        <f t="shared" si="17"/>
        <v>0</v>
      </c>
      <c r="G168" s="63">
        <f>+'[2]9500-7209-SFY23-A'!E166</f>
        <v>0</v>
      </c>
      <c r="H168" s="63"/>
      <c r="I168" s="63">
        <f t="shared" si="14"/>
        <v>0</v>
      </c>
      <c r="J168" s="65"/>
      <c r="K168" s="63"/>
      <c r="L168" s="63">
        <f t="shared" si="12"/>
        <v>0</v>
      </c>
      <c r="M168" s="63"/>
      <c r="N168" s="63">
        <f t="shared" si="15"/>
        <v>0</v>
      </c>
      <c r="O168" s="63">
        <f t="shared" si="13"/>
        <v>0</v>
      </c>
      <c r="P168" s="63">
        <f t="shared" si="16"/>
        <v>0</v>
      </c>
      <c r="Q168" s="65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</row>
    <row r="169" spans="1:133" hidden="1" x14ac:dyDescent="0.2">
      <c r="A169" s="60">
        <v>5146</v>
      </c>
      <c r="B169" s="61">
        <v>519</v>
      </c>
      <c r="C169" s="62" t="s">
        <v>298</v>
      </c>
      <c r="D169" s="63">
        <f>+'[2]9500-7209-SFY22-A'!E167</f>
        <v>0</v>
      </c>
      <c r="E169" s="63"/>
      <c r="F169" s="63">
        <f t="shared" si="17"/>
        <v>0</v>
      </c>
      <c r="G169" s="63">
        <f>+'[2]9500-7209-SFY23-A'!E167</f>
        <v>0</v>
      </c>
      <c r="H169" s="63"/>
      <c r="I169" s="63">
        <f t="shared" si="14"/>
        <v>0</v>
      </c>
      <c r="J169" s="65"/>
      <c r="K169" s="63"/>
      <c r="L169" s="63">
        <f t="shared" si="12"/>
        <v>0</v>
      </c>
      <c r="M169" s="63"/>
      <c r="N169" s="63">
        <f t="shared" si="15"/>
        <v>0</v>
      </c>
      <c r="O169" s="63">
        <f t="shared" si="13"/>
        <v>0</v>
      </c>
      <c r="P169" s="63">
        <f t="shared" si="16"/>
        <v>0</v>
      </c>
      <c r="Q169" s="65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</row>
    <row r="170" spans="1:133" hidden="1" x14ac:dyDescent="0.2">
      <c r="A170" s="60">
        <v>5146</v>
      </c>
      <c r="B170" s="61">
        <v>520</v>
      </c>
      <c r="C170" s="62" t="s">
        <v>299</v>
      </c>
      <c r="D170" s="63">
        <f>+'[2]9500-7209-SFY22-A'!E168</f>
        <v>0</v>
      </c>
      <c r="E170" s="63"/>
      <c r="F170" s="63">
        <f t="shared" si="17"/>
        <v>0</v>
      </c>
      <c r="G170" s="63">
        <f>+'[2]9500-7209-SFY23-A'!E168</f>
        <v>0</v>
      </c>
      <c r="H170" s="63"/>
      <c r="I170" s="63">
        <f t="shared" si="14"/>
        <v>0</v>
      </c>
      <c r="J170" s="65"/>
      <c r="K170" s="63"/>
      <c r="L170" s="63">
        <f t="shared" si="12"/>
        <v>0</v>
      </c>
      <c r="M170" s="63"/>
      <c r="N170" s="63">
        <f t="shared" si="15"/>
        <v>0</v>
      </c>
      <c r="O170" s="63">
        <f t="shared" si="13"/>
        <v>0</v>
      </c>
      <c r="P170" s="63">
        <f t="shared" si="16"/>
        <v>0</v>
      </c>
      <c r="Q170" s="65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</row>
    <row r="171" spans="1:133" hidden="1" x14ac:dyDescent="0.2">
      <c r="A171" s="60">
        <v>5146</v>
      </c>
      <c r="B171" s="61">
        <v>521</v>
      </c>
      <c r="C171" s="62" t="s">
        <v>300</v>
      </c>
      <c r="D171" s="63">
        <f>+'[2]9500-7209-SFY22-A'!E169</f>
        <v>0</v>
      </c>
      <c r="E171" s="63"/>
      <c r="F171" s="63">
        <f t="shared" si="17"/>
        <v>0</v>
      </c>
      <c r="G171" s="63">
        <f>+'[2]9500-7209-SFY23-A'!E169</f>
        <v>0</v>
      </c>
      <c r="H171" s="63"/>
      <c r="I171" s="63">
        <f t="shared" si="14"/>
        <v>0</v>
      </c>
      <c r="J171" s="65"/>
      <c r="K171" s="63"/>
      <c r="L171" s="63">
        <f t="shared" si="12"/>
        <v>0</v>
      </c>
      <c r="M171" s="63"/>
      <c r="N171" s="63">
        <f t="shared" si="15"/>
        <v>0</v>
      </c>
      <c r="O171" s="63">
        <f t="shared" si="13"/>
        <v>0</v>
      </c>
      <c r="P171" s="63">
        <f t="shared" si="16"/>
        <v>0</v>
      </c>
      <c r="Q171" s="65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</row>
    <row r="172" spans="1:133" hidden="1" x14ac:dyDescent="0.2">
      <c r="A172" s="60">
        <v>5146</v>
      </c>
      <c r="B172" s="61">
        <v>522</v>
      </c>
      <c r="C172" s="62" t="s">
        <v>301</v>
      </c>
      <c r="D172" s="63">
        <f>+'[2]9500-7209-SFY22-A'!E170</f>
        <v>0</v>
      </c>
      <c r="E172" s="63"/>
      <c r="F172" s="63">
        <f t="shared" si="17"/>
        <v>0</v>
      </c>
      <c r="G172" s="63">
        <f>+'[2]9500-7209-SFY23-A'!E170</f>
        <v>0</v>
      </c>
      <c r="H172" s="63"/>
      <c r="I172" s="63">
        <f t="shared" si="14"/>
        <v>0</v>
      </c>
      <c r="J172" s="65"/>
      <c r="K172" s="63"/>
      <c r="L172" s="63">
        <f t="shared" si="12"/>
        <v>0</v>
      </c>
      <c r="M172" s="63"/>
      <c r="N172" s="63">
        <f t="shared" si="15"/>
        <v>0</v>
      </c>
      <c r="O172" s="63">
        <f t="shared" si="13"/>
        <v>0</v>
      </c>
      <c r="P172" s="63">
        <f t="shared" si="16"/>
        <v>0</v>
      </c>
      <c r="Q172" s="65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</row>
    <row r="173" spans="1:133" hidden="1" x14ac:dyDescent="0.2">
      <c r="A173" s="60">
        <v>5146</v>
      </c>
      <c r="B173" s="61">
        <v>523</v>
      </c>
      <c r="C173" s="62" t="s">
        <v>302</v>
      </c>
      <c r="D173" s="63">
        <f>+'[2]9500-7209-SFY22-A'!E171</f>
        <v>0</v>
      </c>
      <c r="E173" s="63"/>
      <c r="F173" s="63">
        <f t="shared" si="17"/>
        <v>0</v>
      </c>
      <c r="G173" s="63">
        <f>+'[2]9500-7209-SFY23-A'!E171</f>
        <v>0</v>
      </c>
      <c r="H173" s="63"/>
      <c r="I173" s="63">
        <f t="shared" si="14"/>
        <v>0</v>
      </c>
      <c r="J173" s="65"/>
      <c r="K173" s="63"/>
      <c r="L173" s="63">
        <f t="shared" si="12"/>
        <v>0</v>
      </c>
      <c r="M173" s="63"/>
      <c r="N173" s="63">
        <f t="shared" si="15"/>
        <v>0</v>
      </c>
      <c r="O173" s="63">
        <f t="shared" si="13"/>
        <v>0</v>
      </c>
      <c r="P173" s="63">
        <f t="shared" si="16"/>
        <v>0</v>
      </c>
      <c r="Q173" s="65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</row>
    <row r="174" spans="1:133" hidden="1" x14ac:dyDescent="0.2">
      <c r="A174" s="60">
        <v>5146</v>
      </c>
      <c r="B174" s="61">
        <v>529</v>
      </c>
      <c r="C174" s="62" t="s">
        <v>303</v>
      </c>
      <c r="D174" s="63">
        <f>+'[2]9500-7209-SFY22-A'!E172</f>
        <v>0</v>
      </c>
      <c r="E174" s="63"/>
      <c r="F174" s="63">
        <f t="shared" si="17"/>
        <v>0</v>
      </c>
      <c r="G174" s="63">
        <f>+'[2]9500-7209-SFY23-A'!E172</f>
        <v>0</v>
      </c>
      <c r="H174" s="63"/>
      <c r="I174" s="63">
        <f t="shared" si="14"/>
        <v>0</v>
      </c>
      <c r="J174" s="65"/>
      <c r="K174" s="63"/>
      <c r="L174" s="63">
        <f t="shared" si="12"/>
        <v>0</v>
      </c>
      <c r="M174" s="63"/>
      <c r="N174" s="63">
        <f t="shared" si="15"/>
        <v>0</v>
      </c>
      <c r="O174" s="63">
        <f t="shared" si="13"/>
        <v>0</v>
      </c>
      <c r="P174" s="63">
        <f t="shared" si="16"/>
        <v>0</v>
      </c>
      <c r="Q174" s="65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</row>
    <row r="175" spans="1:133" hidden="1" x14ac:dyDescent="0.2">
      <c r="A175" s="60">
        <v>5146</v>
      </c>
      <c r="B175" s="61">
        <v>530</v>
      </c>
      <c r="C175" s="62" t="s">
        <v>304</v>
      </c>
      <c r="D175" s="63">
        <f>+'[2]9500-7209-SFY22-A'!E173</f>
        <v>0</v>
      </c>
      <c r="E175" s="63"/>
      <c r="F175" s="63">
        <f t="shared" si="17"/>
        <v>0</v>
      </c>
      <c r="G175" s="63">
        <f>+'[2]9500-7209-SFY23-A'!E173</f>
        <v>0</v>
      </c>
      <c r="H175" s="63"/>
      <c r="I175" s="63">
        <f t="shared" si="14"/>
        <v>0</v>
      </c>
      <c r="J175" s="65"/>
      <c r="K175" s="63"/>
      <c r="L175" s="63">
        <f t="shared" si="12"/>
        <v>0</v>
      </c>
      <c r="M175" s="63"/>
      <c r="N175" s="63">
        <f t="shared" si="15"/>
        <v>0</v>
      </c>
      <c r="O175" s="63">
        <f t="shared" si="13"/>
        <v>0</v>
      </c>
      <c r="P175" s="63">
        <f t="shared" si="16"/>
        <v>0</v>
      </c>
      <c r="Q175" s="65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</row>
    <row r="176" spans="1:133" hidden="1" x14ac:dyDescent="0.2">
      <c r="A176" s="60">
        <v>5146</v>
      </c>
      <c r="B176" s="61">
        <v>531</v>
      </c>
      <c r="C176" s="62" t="s">
        <v>305</v>
      </c>
      <c r="D176" s="63">
        <f>+'[2]9500-7209-SFY22-A'!E174</f>
        <v>0</v>
      </c>
      <c r="E176" s="63"/>
      <c r="F176" s="63">
        <f t="shared" si="17"/>
        <v>0</v>
      </c>
      <c r="G176" s="63">
        <f>+'[2]9500-7209-SFY23-A'!E174</f>
        <v>0</v>
      </c>
      <c r="H176" s="63"/>
      <c r="I176" s="63">
        <f t="shared" si="14"/>
        <v>0</v>
      </c>
      <c r="J176" s="65"/>
      <c r="K176" s="63"/>
      <c r="L176" s="63">
        <f t="shared" si="12"/>
        <v>0</v>
      </c>
      <c r="M176" s="63"/>
      <c r="N176" s="63">
        <f t="shared" si="15"/>
        <v>0</v>
      </c>
      <c r="O176" s="63">
        <f t="shared" si="13"/>
        <v>0</v>
      </c>
      <c r="P176" s="63">
        <f t="shared" si="16"/>
        <v>0</v>
      </c>
      <c r="Q176" s="65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</row>
    <row r="177" spans="1:133" hidden="1" x14ac:dyDescent="0.2">
      <c r="A177" s="60">
        <v>5146</v>
      </c>
      <c r="B177" s="61">
        <v>533</v>
      </c>
      <c r="C177" s="62" t="s">
        <v>306</v>
      </c>
      <c r="D177" s="63">
        <f>+'[2]9500-7209-SFY22-A'!E175</f>
        <v>0</v>
      </c>
      <c r="E177" s="63"/>
      <c r="F177" s="63">
        <f t="shared" si="17"/>
        <v>0</v>
      </c>
      <c r="G177" s="63">
        <f>+'[2]9500-7209-SFY23-A'!E175</f>
        <v>0</v>
      </c>
      <c r="H177" s="63"/>
      <c r="I177" s="63">
        <f t="shared" si="14"/>
        <v>0</v>
      </c>
      <c r="J177" s="65"/>
      <c r="K177" s="63"/>
      <c r="L177" s="63">
        <f t="shared" si="12"/>
        <v>0</v>
      </c>
      <c r="M177" s="63"/>
      <c r="N177" s="63">
        <f t="shared" si="15"/>
        <v>0</v>
      </c>
      <c r="O177" s="63">
        <f t="shared" si="13"/>
        <v>0</v>
      </c>
      <c r="P177" s="63">
        <f t="shared" si="16"/>
        <v>0</v>
      </c>
      <c r="Q177" s="65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</row>
    <row r="178" spans="1:133" hidden="1" x14ac:dyDescent="0.2">
      <c r="A178" s="60">
        <v>5146</v>
      </c>
      <c r="B178" s="61">
        <v>534</v>
      </c>
      <c r="C178" s="62" t="s">
        <v>307</v>
      </c>
      <c r="D178" s="63">
        <f>+'[2]9500-7209-SFY22-A'!E176</f>
        <v>0</v>
      </c>
      <c r="E178" s="63"/>
      <c r="F178" s="63">
        <f t="shared" si="17"/>
        <v>0</v>
      </c>
      <c r="G178" s="63">
        <f>+'[2]9500-7209-SFY23-A'!E176</f>
        <v>0</v>
      </c>
      <c r="H178" s="63"/>
      <c r="I178" s="63">
        <f t="shared" si="14"/>
        <v>0</v>
      </c>
      <c r="J178" s="65"/>
      <c r="K178" s="63"/>
      <c r="L178" s="63">
        <f t="shared" si="12"/>
        <v>0</v>
      </c>
      <c r="M178" s="63"/>
      <c r="N178" s="63">
        <f t="shared" si="15"/>
        <v>0</v>
      </c>
      <c r="O178" s="63">
        <f t="shared" si="13"/>
        <v>0</v>
      </c>
      <c r="P178" s="63">
        <f t="shared" si="16"/>
        <v>0</v>
      </c>
      <c r="Q178" s="65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</row>
    <row r="179" spans="1:133" hidden="1" x14ac:dyDescent="0.2">
      <c r="A179" s="60">
        <v>5146</v>
      </c>
      <c r="B179" s="61">
        <v>535</v>
      </c>
      <c r="C179" s="62" t="s">
        <v>308</v>
      </c>
      <c r="D179" s="63">
        <f>+'[2]9500-7209-SFY22-A'!E177</f>
        <v>0</v>
      </c>
      <c r="E179" s="63"/>
      <c r="F179" s="63">
        <f t="shared" si="17"/>
        <v>0</v>
      </c>
      <c r="G179" s="63">
        <f>+'[2]9500-7209-SFY23-A'!E177</f>
        <v>0</v>
      </c>
      <c r="H179" s="63"/>
      <c r="I179" s="63">
        <f t="shared" si="14"/>
        <v>0</v>
      </c>
      <c r="J179" s="65"/>
      <c r="K179" s="63"/>
      <c r="L179" s="63">
        <f t="shared" si="12"/>
        <v>0</v>
      </c>
      <c r="M179" s="63"/>
      <c r="N179" s="63">
        <f t="shared" si="15"/>
        <v>0</v>
      </c>
      <c r="O179" s="63">
        <f t="shared" si="13"/>
        <v>0</v>
      </c>
      <c r="P179" s="63">
        <f t="shared" si="16"/>
        <v>0</v>
      </c>
      <c r="Q179" s="65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</row>
    <row r="180" spans="1:133" hidden="1" x14ac:dyDescent="0.2">
      <c r="A180" s="60">
        <v>5146</v>
      </c>
      <c r="B180" s="61">
        <v>536</v>
      </c>
      <c r="C180" s="62" t="s">
        <v>309</v>
      </c>
      <c r="D180" s="63">
        <f>+'[2]9500-7209-SFY22-A'!E178</f>
        <v>0</v>
      </c>
      <c r="E180" s="63"/>
      <c r="F180" s="63">
        <f t="shared" si="17"/>
        <v>0</v>
      </c>
      <c r="G180" s="63">
        <f>+'[2]9500-7209-SFY23-A'!E178</f>
        <v>0</v>
      </c>
      <c r="H180" s="63"/>
      <c r="I180" s="63">
        <f t="shared" si="14"/>
        <v>0</v>
      </c>
      <c r="J180" s="65"/>
      <c r="K180" s="63"/>
      <c r="L180" s="63">
        <f t="shared" si="12"/>
        <v>0</v>
      </c>
      <c r="M180" s="63"/>
      <c r="N180" s="63">
        <f t="shared" si="15"/>
        <v>0</v>
      </c>
      <c r="O180" s="63">
        <f t="shared" si="13"/>
        <v>0</v>
      </c>
      <c r="P180" s="63">
        <f t="shared" si="16"/>
        <v>0</v>
      </c>
      <c r="Q180" s="65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</row>
    <row r="181" spans="1:133" hidden="1" x14ac:dyDescent="0.2">
      <c r="A181" s="60">
        <v>5146</v>
      </c>
      <c r="B181" s="61">
        <v>537</v>
      </c>
      <c r="C181" s="62" t="s">
        <v>310</v>
      </c>
      <c r="D181" s="63">
        <f>+'[2]9500-7209-SFY22-A'!E179</f>
        <v>0</v>
      </c>
      <c r="E181" s="63"/>
      <c r="F181" s="63">
        <f t="shared" si="17"/>
        <v>0</v>
      </c>
      <c r="G181" s="63">
        <f>+'[2]9500-7209-SFY23-A'!E179</f>
        <v>0</v>
      </c>
      <c r="H181" s="63"/>
      <c r="I181" s="63">
        <f t="shared" si="14"/>
        <v>0</v>
      </c>
      <c r="J181" s="65"/>
      <c r="K181" s="63"/>
      <c r="L181" s="63">
        <f t="shared" si="12"/>
        <v>0</v>
      </c>
      <c r="M181" s="63"/>
      <c r="N181" s="63">
        <f t="shared" si="15"/>
        <v>0</v>
      </c>
      <c r="O181" s="63">
        <f t="shared" si="13"/>
        <v>0</v>
      </c>
      <c r="P181" s="63">
        <f t="shared" si="16"/>
        <v>0</v>
      </c>
      <c r="Q181" s="65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</row>
    <row r="182" spans="1:133" hidden="1" x14ac:dyDescent="0.2">
      <c r="A182" s="60">
        <v>5146</v>
      </c>
      <c r="B182" s="61">
        <v>538</v>
      </c>
      <c r="C182" s="62" t="s">
        <v>311</v>
      </c>
      <c r="D182" s="63">
        <f>+'[2]9500-7209-SFY22-A'!E180</f>
        <v>0</v>
      </c>
      <c r="E182" s="63"/>
      <c r="F182" s="63">
        <f t="shared" si="17"/>
        <v>0</v>
      </c>
      <c r="G182" s="63">
        <f>+'[2]9500-7209-SFY23-A'!E180</f>
        <v>0</v>
      </c>
      <c r="H182" s="63"/>
      <c r="I182" s="63">
        <f t="shared" si="14"/>
        <v>0</v>
      </c>
      <c r="J182" s="65"/>
      <c r="K182" s="63"/>
      <c r="L182" s="63">
        <f t="shared" si="12"/>
        <v>0</v>
      </c>
      <c r="M182" s="63"/>
      <c r="N182" s="63">
        <f t="shared" si="15"/>
        <v>0</v>
      </c>
      <c r="O182" s="63">
        <f t="shared" si="13"/>
        <v>0</v>
      </c>
      <c r="P182" s="63">
        <f t="shared" si="16"/>
        <v>0</v>
      </c>
      <c r="Q182" s="65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</row>
    <row r="183" spans="1:133" hidden="1" x14ac:dyDescent="0.2">
      <c r="A183" s="60">
        <v>5146</v>
      </c>
      <c r="B183" s="61">
        <v>540</v>
      </c>
      <c r="C183" s="62" t="s">
        <v>312</v>
      </c>
      <c r="D183" s="63">
        <f>+'[2]9500-7209-SFY22-A'!E181</f>
        <v>0</v>
      </c>
      <c r="E183" s="63"/>
      <c r="F183" s="63">
        <f t="shared" si="17"/>
        <v>0</v>
      </c>
      <c r="G183" s="63">
        <f>+'[2]9500-7209-SFY23-A'!E181</f>
        <v>0</v>
      </c>
      <c r="H183" s="63"/>
      <c r="I183" s="63">
        <f t="shared" si="14"/>
        <v>0</v>
      </c>
      <c r="J183" s="65"/>
      <c r="K183" s="63"/>
      <c r="L183" s="63">
        <f t="shared" si="12"/>
        <v>0</v>
      </c>
      <c r="M183" s="63"/>
      <c r="N183" s="63">
        <f t="shared" si="15"/>
        <v>0</v>
      </c>
      <c r="O183" s="63">
        <f t="shared" si="13"/>
        <v>0</v>
      </c>
      <c r="P183" s="63">
        <f t="shared" si="16"/>
        <v>0</v>
      </c>
      <c r="Q183" s="65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</row>
    <row r="184" spans="1:133" hidden="1" x14ac:dyDescent="0.2">
      <c r="A184" s="60">
        <v>5146</v>
      </c>
      <c r="B184" s="61">
        <v>541</v>
      </c>
      <c r="C184" s="62" t="s">
        <v>313</v>
      </c>
      <c r="D184" s="63">
        <f>+'[2]9500-7209-SFY22-A'!E182</f>
        <v>0</v>
      </c>
      <c r="E184" s="63"/>
      <c r="F184" s="63">
        <f t="shared" si="17"/>
        <v>0</v>
      </c>
      <c r="G184" s="63">
        <f>+'[2]9500-7209-SFY23-A'!E182</f>
        <v>0</v>
      </c>
      <c r="H184" s="63"/>
      <c r="I184" s="63">
        <f t="shared" si="14"/>
        <v>0</v>
      </c>
      <c r="J184" s="65"/>
      <c r="K184" s="63"/>
      <c r="L184" s="63">
        <f t="shared" si="12"/>
        <v>0</v>
      </c>
      <c r="M184" s="63"/>
      <c r="N184" s="63">
        <f t="shared" si="15"/>
        <v>0</v>
      </c>
      <c r="O184" s="63">
        <f t="shared" si="13"/>
        <v>0</v>
      </c>
      <c r="P184" s="63">
        <f t="shared" si="16"/>
        <v>0</v>
      </c>
      <c r="Q184" s="65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</row>
    <row r="185" spans="1:133" hidden="1" x14ac:dyDescent="0.2">
      <c r="A185" s="60">
        <v>5146</v>
      </c>
      <c r="B185" s="61">
        <v>542</v>
      </c>
      <c r="C185" s="62" t="s">
        <v>314</v>
      </c>
      <c r="D185" s="63">
        <f>+'[2]9500-7209-SFY22-A'!E183</f>
        <v>0</v>
      </c>
      <c r="E185" s="63"/>
      <c r="F185" s="63">
        <f t="shared" si="17"/>
        <v>0</v>
      </c>
      <c r="G185" s="63">
        <f>+'[2]9500-7209-SFY23-A'!E183</f>
        <v>0</v>
      </c>
      <c r="H185" s="63"/>
      <c r="I185" s="63">
        <f t="shared" si="14"/>
        <v>0</v>
      </c>
      <c r="J185" s="65"/>
      <c r="K185" s="63"/>
      <c r="L185" s="63">
        <f t="shared" si="12"/>
        <v>0</v>
      </c>
      <c r="M185" s="63"/>
      <c r="N185" s="63">
        <f t="shared" si="15"/>
        <v>0</v>
      </c>
      <c r="O185" s="63">
        <f t="shared" si="13"/>
        <v>0</v>
      </c>
      <c r="P185" s="63">
        <f t="shared" si="16"/>
        <v>0</v>
      </c>
      <c r="Q185" s="65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</row>
    <row r="186" spans="1:133" hidden="1" x14ac:dyDescent="0.2">
      <c r="A186" s="60">
        <v>5146</v>
      </c>
      <c r="B186" s="61">
        <v>543</v>
      </c>
      <c r="C186" s="62" t="s">
        <v>315</v>
      </c>
      <c r="D186" s="63">
        <f>+'[2]9500-7209-SFY22-A'!E184</f>
        <v>0</v>
      </c>
      <c r="E186" s="63"/>
      <c r="F186" s="63">
        <f t="shared" si="17"/>
        <v>0</v>
      </c>
      <c r="G186" s="63">
        <f>+'[2]9500-7209-SFY23-A'!E184</f>
        <v>0</v>
      </c>
      <c r="H186" s="63"/>
      <c r="I186" s="63">
        <f t="shared" si="14"/>
        <v>0</v>
      </c>
      <c r="J186" s="65"/>
      <c r="K186" s="63"/>
      <c r="L186" s="63">
        <f t="shared" si="12"/>
        <v>0</v>
      </c>
      <c r="M186" s="63"/>
      <c r="N186" s="63">
        <f t="shared" si="15"/>
        <v>0</v>
      </c>
      <c r="O186" s="63">
        <f t="shared" si="13"/>
        <v>0</v>
      </c>
      <c r="P186" s="63">
        <f t="shared" si="16"/>
        <v>0</v>
      </c>
      <c r="Q186" s="65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</row>
    <row r="187" spans="1:133" hidden="1" x14ac:dyDescent="0.2">
      <c r="A187" s="60">
        <v>5146</v>
      </c>
      <c r="B187" s="61">
        <v>544</v>
      </c>
      <c r="C187" s="62" t="s">
        <v>316</v>
      </c>
      <c r="D187" s="63">
        <f>+'[2]9500-7209-SFY22-A'!E185</f>
        <v>0</v>
      </c>
      <c r="E187" s="63"/>
      <c r="F187" s="63">
        <f t="shared" si="17"/>
        <v>0</v>
      </c>
      <c r="G187" s="63">
        <f>+'[2]9500-7209-SFY23-A'!E185</f>
        <v>0</v>
      </c>
      <c r="H187" s="63"/>
      <c r="I187" s="63">
        <f t="shared" si="14"/>
        <v>0</v>
      </c>
      <c r="J187" s="65"/>
      <c r="K187" s="63"/>
      <c r="L187" s="63">
        <f t="shared" si="12"/>
        <v>0</v>
      </c>
      <c r="M187" s="63"/>
      <c r="N187" s="63">
        <f t="shared" si="15"/>
        <v>0</v>
      </c>
      <c r="O187" s="63">
        <f t="shared" si="13"/>
        <v>0</v>
      </c>
      <c r="P187" s="63">
        <f t="shared" si="16"/>
        <v>0</v>
      </c>
      <c r="Q187" s="65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</row>
    <row r="188" spans="1:133" hidden="1" x14ac:dyDescent="0.2">
      <c r="A188" s="60">
        <v>5146</v>
      </c>
      <c r="B188" s="61">
        <v>545</v>
      </c>
      <c r="C188" s="62" t="s">
        <v>317</v>
      </c>
      <c r="D188" s="63">
        <f>+'[2]9500-7209-SFY22-A'!E186</f>
        <v>0</v>
      </c>
      <c r="E188" s="63"/>
      <c r="F188" s="63">
        <f t="shared" si="17"/>
        <v>0</v>
      </c>
      <c r="G188" s="63">
        <f>+'[2]9500-7209-SFY23-A'!E186</f>
        <v>0</v>
      </c>
      <c r="H188" s="63"/>
      <c r="I188" s="63">
        <f t="shared" si="14"/>
        <v>0</v>
      </c>
      <c r="J188" s="65"/>
      <c r="K188" s="63"/>
      <c r="L188" s="63">
        <f t="shared" si="12"/>
        <v>0</v>
      </c>
      <c r="M188" s="63"/>
      <c r="N188" s="63">
        <f t="shared" si="15"/>
        <v>0</v>
      </c>
      <c r="O188" s="63">
        <f t="shared" si="13"/>
        <v>0</v>
      </c>
      <c r="P188" s="63">
        <f t="shared" si="16"/>
        <v>0</v>
      </c>
      <c r="Q188" s="65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</row>
    <row r="189" spans="1:133" hidden="1" x14ac:dyDescent="0.2">
      <c r="A189" s="60">
        <v>5146</v>
      </c>
      <c r="B189" s="61">
        <v>546</v>
      </c>
      <c r="C189" s="62" t="s">
        <v>318</v>
      </c>
      <c r="D189" s="63">
        <f>+'[2]9500-7209-SFY22-A'!E187</f>
        <v>0</v>
      </c>
      <c r="E189" s="63"/>
      <c r="F189" s="63">
        <f t="shared" si="17"/>
        <v>0</v>
      </c>
      <c r="G189" s="63">
        <f>+'[2]9500-7209-SFY23-A'!E187</f>
        <v>0</v>
      </c>
      <c r="H189" s="63"/>
      <c r="I189" s="63">
        <f t="shared" si="14"/>
        <v>0</v>
      </c>
      <c r="J189" s="65"/>
      <c r="K189" s="63"/>
      <c r="L189" s="63">
        <f t="shared" si="12"/>
        <v>0</v>
      </c>
      <c r="M189" s="63"/>
      <c r="N189" s="63">
        <f t="shared" si="15"/>
        <v>0</v>
      </c>
      <c r="O189" s="63">
        <f t="shared" si="13"/>
        <v>0</v>
      </c>
      <c r="P189" s="63">
        <f t="shared" si="16"/>
        <v>0</v>
      </c>
      <c r="Q189" s="65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</row>
    <row r="190" spans="1:133" hidden="1" x14ac:dyDescent="0.2">
      <c r="A190" s="60">
        <v>5146</v>
      </c>
      <c r="B190" s="61">
        <v>547</v>
      </c>
      <c r="C190" s="62" t="s">
        <v>319</v>
      </c>
      <c r="D190" s="63">
        <f>+'[2]9500-7209-SFY22-A'!E188</f>
        <v>0</v>
      </c>
      <c r="E190" s="63"/>
      <c r="F190" s="63">
        <f t="shared" si="17"/>
        <v>0</v>
      </c>
      <c r="G190" s="63">
        <f>+'[2]9500-7209-SFY23-A'!E188</f>
        <v>0</v>
      </c>
      <c r="H190" s="63"/>
      <c r="I190" s="63">
        <f t="shared" si="14"/>
        <v>0</v>
      </c>
      <c r="J190" s="65"/>
      <c r="K190" s="63"/>
      <c r="L190" s="63">
        <f t="shared" si="12"/>
        <v>0</v>
      </c>
      <c r="M190" s="63"/>
      <c r="N190" s="63">
        <f t="shared" si="15"/>
        <v>0</v>
      </c>
      <c r="O190" s="63">
        <f t="shared" si="13"/>
        <v>0</v>
      </c>
      <c r="P190" s="63">
        <f t="shared" si="16"/>
        <v>0</v>
      </c>
      <c r="Q190" s="65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</row>
    <row r="191" spans="1:133" hidden="1" x14ac:dyDescent="0.2">
      <c r="A191" s="60">
        <v>5146</v>
      </c>
      <c r="B191" s="61">
        <v>548</v>
      </c>
      <c r="C191" s="62" t="s">
        <v>320</v>
      </c>
      <c r="D191" s="63">
        <f>+'[2]9500-7209-SFY22-A'!E189</f>
        <v>0</v>
      </c>
      <c r="E191" s="63"/>
      <c r="F191" s="63">
        <f t="shared" si="17"/>
        <v>0</v>
      </c>
      <c r="G191" s="63">
        <f>+'[2]9500-7209-SFY23-A'!E189</f>
        <v>0</v>
      </c>
      <c r="H191" s="63"/>
      <c r="I191" s="63">
        <f t="shared" si="14"/>
        <v>0</v>
      </c>
      <c r="J191" s="65"/>
      <c r="K191" s="63"/>
      <c r="L191" s="63">
        <f t="shared" si="12"/>
        <v>0</v>
      </c>
      <c r="M191" s="63"/>
      <c r="N191" s="63">
        <f t="shared" si="15"/>
        <v>0</v>
      </c>
      <c r="O191" s="63">
        <f t="shared" si="13"/>
        <v>0</v>
      </c>
      <c r="P191" s="63">
        <f t="shared" si="16"/>
        <v>0</v>
      </c>
      <c r="Q191" s="65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</row>
    <row r="192" spans="1:133" hidden="1" x14ac:dyDescent="0.2">
      <c r="A192" s="60">
        <v>5146</v>
      </c>
      <c r="B192" s="61">
        <v>549</v>
      </c>
      <c r="C192" s="62" t="s">
        <v>321</v>
      </c>
      <c r="D192" s="63">
        <f>+'[2]9500-7209-SFY22-A'!E190</f>
        <v>0</v>
      </c>
      <c r="E192" s="63"/>
      <c r="F192" s="63">
        <f t="shared" si="17"/>
        <v>0</v>
      </c>
      <c r="G192" s="63">
        <f>+'[2]9500-7209-SFY23-A'!E190</f>
        <v>0</v>
      </c>
      <c r="H192" s="63"/>
      <c r="I192" s="63">
        <f t="shared" si="14"/>
        <v>0</v>
      </c>
      <c r="J192" s="65"/>
      <c r="K192" s="63"/>
      <c r="L192" s="63">
        <f t="shared" si="12"/>
        <v>0</v>
      </c>
      <c r="M192" s="63"/>
      <c r="N192" s="63">
        <f t="shared" si="15"/>
        <v>0</v>
      </c>
      <c r="O192" s="63">
        <f t="shared" si="13"/>
        <v>0</v>
      </c>
      <c r="P192" s="63">
        <f t="shared" si="16"/>
        <v>0</v>
      </c>
      <c r="Q192" s="65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</row>
    <row r="193" spans="1:133" hidden="1" x14ac:dyDescent="0.2">
      <c r="A193" s="60">
        <v>5146</v>
      </c>
      <c r="B193" s="61">
        <v>550</v>
      </c>
      <c r="C193" s="62" t="s">
        <v>322</v>
      </c>
      <c r="D193" s="63">
        <f>+'[2]9500-7209-SFY22-A'!E191</f>
        <v>0</v>
      </c>
      <c r="E193" s="63"/>
      <c r="F193" s="63">
        <f t="shared" si="17"/>
        <v>0</v>
      </c>
      <c r="G193" s="63">
        <f>+'[2]9500-7209-SFY23-A'!E191</f>
        <v>0</v>
      </c>
      <c r="H193" s="63"/>
      <c r="I193" s="63">
        <f t="shared" si="14"/>
        <v>0</v>
      </c>
      <c r="J193" s="65"/>
      <c r="K193" s="63"/>
      <c r="L193" s="63">
        <f t="shared" si="12"/>
        <v>0</v>
      </c>
      <c r="M193" s="63"/>
      <c r="N193" s="63">
        <f t="shared" si="15"/>
        <v>0</v>
      </c>
      <c r="O193" s="63">
        <f t="shared" si="13"/>
        <v>0</v>
      </c>
      <c r="P193" s="63">
        <f t="shared" si="16"/>
        <v>0</v>
      </c>
      <c r="Q193" s="65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</row>
    <row r="194" spans="1:133" hidden="1" x14ac:dyDescent="0.2">
      <c r="A194" s="60">
        <v>5146</v>
      </c>
      <c r="B194" s="61">
        <v>557</v>
      </c>
      <c r="C194" s="62" t="s">
        <v>323</v>
      </c>
      <c r="D194" s="63">
        <f>+'[2]9500-7209-SFY22-A'!E192</f>
        <v>0</v>
      </c>
      <c r="E194" s="63"/>
      <c r="F194" s="63">
        <f t="shared" si="17"/>
        <v>0</v>
      </c>
      <c r="G194" s="63">
        <f>+'[2]9500-7209-SFY23-A'!E192</f>
        <v>0</v>
      </c>
      <c r="H194" s="63"/>
      <c r="I194" s="63">
        <f t="shared" si="14"/>
        <v>0</v>
      </c>
      <c r="J194" s="65"/>
      <c r="K194" s="63"/>
      <c r="L194" s="63">
        <f t="shared" si="12"/>
        <v>0</v>
      </c>
      <c r="M194" s="63"/>
      <c r="N194" s="63">
        <f t="shared" si="15"/>
        <v>0</v>
      </c>
      <c r="O194" s="63">
        <f t="shared" si="13"/>
        <v>0</v>
      </c>
      <c r="P194" s="63">
        <f t="shared" si="16"/>
        <v>0</v>
      </c>
      <c r="Q194" s="65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</row>
    <row r="195" spans="1:133" hidden="1" x14ac:dyDescent="0.2">
      <c r="A195" s="60">
        <v>5146</v>
      </c>
      <c r="B195" s="61">
        <v>558</v>
      </c>
      <c r="C195" s="62" t="s">
        <v>324</v>
      </c>
      <c r="D195" s="63">
        <f>+'[2]9500-7209-SFY22-A'!E193</f>
        <v>0</v>
      </c>
      <c r="E195" s="63"/>
      <c r="F195" s="63">
        <f t="shared" si="17"/>
        <v>0</v>
      </c>
      <c r="G195" s="63">
        <f>+'[2]9500-7209-SFY23-A'!E193</f>
        <v>0</v>
      </c>
      <c r="H195" s="63"/>
      <c r="I195" s="63">
        <f t="shared" si="14"/>
        <v>0</v>
      </c>
      <c r="J195" s="65"/>
      <c r="K195" s="63"/>
      <c r="L195" s="63">
        <f t="shared" si="12"/>
        <v>0</v>
      </c>
      <c r="M195" s="63"/>
      <c r="N195" s="63">
        <f t="shared" si="15"/>
        <v>0</v>
      </c>
      <c r="O195" s="63">
        <f t="shared" si="13"/>
        <v>0</v>
      </c>
      <c r="P195" s="63">
        <f t="shared" si="16"/>
        <v>0</v>
      </c>
      <c r="Q195" s="65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</row>
    <row r="196" spans="1:133" hidden="1" x14ac:dyDescent="0.2">
      <c r="A196" s="60">
        <v>5146</v>
      </c>
      <c r="B196" s="61">
        <v>561</v>
      </c>
      <c r="C196" s="62" t="s">
        <v>325</v>
      </c>
      <c r="D196" s="63">
        <f>+'[2]9500-7209-SFY22-A'!E194</f>
        <v>0</v>
      </c>
      <c r="E196" s="63"/>
      <c r="F196" s="63">
        <f t="shared" si="17"/>
        <v>0</v>
      </c>
      <c r="G196" s="63">
        <f>+'[2]9500-7209-SFY23-A'!E194</f>
        <v>0</v>
      </c>
      <c r="H196" s="63"/>
      <c r="I196" s="63">
        <f t="shared" si="14"/>
        <v>0</v>
      </c>
      <c r="J196" s="65"/>
      <c r="K196" s="63"/>
      <c r="L196" s="63">
        <f t="shared" si="12"/>
        <v>0</v>
      </c>
      <c r="M196" s="63"/>
      <c r="N196" s="63">
        <f t="shared" si="15"/>
        <v>0</v>
      </c>
      <c r="O196" s="63">
        <f t="shared" si="13"/>
        <v>0</v>
      </c>
      <c r="P196" s="63">
        <f t="shared" si="16"/>
        <v>0</v>
      </c>
      <c r="Q196" s="65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</row>
    <row r="197" spans="1:133" hidden="1" x14ac:dyDescent="0.2">
      <c r="A197" s="60">
        <v>5146</v>
      </c>
      <c r="B197" s="61">
        <v>562</v>
      </c>
      <c r="C197" s="62" t="s">
        <v>326</v>
      </c>
      <c r="D197" s="63">
        <f>+'[2]9500-7209-SFY22-A'!E195</f>
        <v>0</v>
      </c>
      <c r="E197" s="63"/>
      <c r="F197" s="63">
        <f t="shared" si="17"/>
        <v>0</v>
      </c>
      <c r="G197" s="63">
        <f>+'[2]9500-7209-SFY23-A'!E195</f>
        <v>0</v>
      </c>
      <c r="H197" s="63"/>
      <c r="I197" s="63">
        <f t="shared" si="14"/>
        <v>0</v>
      </c>
      <c r="J197" s="65"/>
      <c r="K197" s="63"/>
      <c r="L197" s="63">
        <f t="shared" si="12"/>
        <v>0</v>
      </c>
      <c r="M197" s="63"/>
      <c r="N197" s="63">
        <f t="shared" si="15"/>
        <v>0</v>
      </c>
      <c r="O197" s="63">
        <f t="shared" si="13"/>
        <v>0</v>
      </c>
      <c r="P197" s="63">
        <f t="shared" si="16"/>
        <v>0</v>
      </c>
      <c r="Q197" s="65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</row>
    <row r="198" spans="1:133" hidden="1" x14ac:dyDescent="0.2">
      <c r="A198" s="60">
        <v>5146</v>
      </c>
      <c r="B198" s="61">
        <v>563</v>
      </c>
      <c r="C198" s="62" t="s">
        <v>327</v>
      </c>
      <c r="D198" s="63">
        <f>+'[2]9500-7209-SFY22-A'!E196</f>
        <v>0</v>
      </c>
      <c r="E198" s="63"/>
      <c r="F198" s="63">
        <f t="shared" si="17"/>
        <v>0</v>
      </c>
      <c r="G198" s="63">
        <f>+'[2]9500-7209-SFY23-A'!E196</f>
        <v>0</v>
      </c>
      <c r="H198" s="63"/>
      <c r="I198" s="63">
        <f t="shared" si="14"/>
        <v>0</v>
      </c>
      <c r="J198" s="65"/>
      <c r="K198" s="63"/>
      <c r="L198" s="63">
        <f t="shared" si="12"/>
        <v>0</v>
      </c>
      <c r="M198" s="63"/>
      <c r="N198" s="63">
        <f t="shared" si="15"/>
        <v>0</v>
      </c>
      <c r="O198" s="63">
        <f t="shared" si="13"/>
        <v>0</v>
      </c>
      <c r="P198" s="63">
        <f t="shared" si="16"/>
        <v>0</v>
      </c>
      <c r="Q198" s="65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</row>
    <row r="199" spans="1:133" hidden="1" x14ac:dyDescent="0.2">
      <c r="A199" s="60">
        <v>5146</v>
      </c>
      <c r="B199" s="61">
        <v>564</v>
      </c>
      <c r="C199" s="62" t="s">
        <v>328</v>
      </c>
      <c r="D199" s="63">
        <f>+'[2]9500-7209-SFY22-A'!E197</f>
        <v>0</v>
      </c>
      <c r="E199" s="63"/>
      <c r="F199" s="63">
        <f t="shared" si="17"/>
        <v>0</v>
      </c>
      <c r="G199" s="63">
        <f>+'[2]9500-7209-SFY23-A'!E197</f>
        <v>0</v>
      </c>
      <c r="H199" s="63"/>
      <c r="I199" s="63">
        <f t="shared" si="14"/>
        <v>0</v>
      </c>
      <c r="J199" s="65"/>
      <c r="K199" s="63"/>
      <c r="L199" s="63">
        <f t="shared" si="12"/>
        <v>0</v>
      </c>
      <c r="M199" s="63"/>
      <c r="N199" s="63">
        <f t="shared" si="15"/>
        <v>0</v>
      </c>
      <c r="O199" s="63">
        <f t="shared" si="13"/>
        <v>0</v>
      </c>
      <c r="P199" s="63">
        <f t="shared" si="16"/>
        <v>0</v>
      </c>
      <c r="Q199" s="65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</row>
    <row r="200" spans="1:133" hidden="1" x14ac:dyDescent="0.2">
      <c r="A200" s="60">
        <v>5146</v>
      </c>
      <c r="B200" s="61">
        <v>565</v>
      </c>
      <c r="C200" s="62" t="s">
        <v>329</v>
      </c>
      <c r="D200" s="63">
        <f>+'[2]9500-7209-SFY22-A'!E198</f>
        <v>0</v>
      </c>
      <c r="E200" s="63"/>
      <c r="F200" s="63">
        <f t="shared" si="17"/>
        <v>0</v>
      </c>
      <c r="G200" s="63">
        <f>+'[2]9500-7209-SFY23-A'!E198</f>
        <v>0</v>
      </c>
      <c r="H200" s="63"/>
      <c r="I200" s="63">
        <f t="shared" si="14"/>
        <v>0</v>
      </c>
      <c r="J200" s="65"/>
      <c r="K200" s="63"/>
      <c r="L200" s="63">
        <f t="shared" ref="L200:L221" si="18">E200*100%</f>
        <v>0</v>
      </c>
      <c r="M200" s="63"/>
      <c r="N200" s="63">
        <f t="shared" si="15"/>
        <v>0</v>
      </c>
      <c r="O200" s="63">
        <f t="shared" ref="O200:O221" si="19">H200*100%</f>
        <v>0</v>
      </c>
      <c r="P200" s="63">
        <f t="shared" si="16"/>
        <v>0</v>
      </c>
      <c r="Q200" s="65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</row>
    <row r="201" spans="1:133" hidden="1" x14ac:dyDescent="0.2">
      <c r="A201" s="60">
        <v>5146</v>
      </c>
      <c r="B201" s="61">
        <v>566</v>
      </c>
      <c r="C201" s="62" t="s">
        <v>330</v>
      </c>
      <c r="D201" s="63">
        <f>+'[2]9500-7209-SFY22-A'!E199</f>
        <v>0</v>
      </c>
      <c r="E201" s="63"/>
      <c r="F201" s="63">
        <f t="shared" si="17"/>
        <v>0</v>
      </c>
      <c r="G201" s="63">
        <f>+'[2]9500-7209-SFY23-A'!E199</f>
        <v>0</v>
      </c>
      <c r="H201" s="63"/>
      <c r="I201" s="63">
        <f t="shared" ref="I201:I221" si="20">+G201+H201</f>
        <v>0</v>
      </c>
      <c r="J201" s="65"/>
      <c r="K201" s="63"/>
      <c r="L201" s="63">
        <f t="shared" si="18"/>
        <v>0</v>
      </c>
      <c r="M201" s="63"/>
      <c r="N201" s="63">
        <f t="shared" ref="N201:N221" si="21">+L201+M201</f>
        <v>0</v>
      </c>
      <c r="O201" s="63">
        <f t="shared" si="19"/>
        <v>0</v>
      </c>
      <c r="P201" s="63">
        <f t="shared" ref="P201:P221" si="22">+N201+O201</f>
        <v>0</v>
      </c>
      <c r="Q201" s="65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</row>
    <row r="202" spans="1:133" hidden="1" x14ac:dyDescent="0.2">
      <c r="A202" s="60">
        <v>5146</v>
      </c>
      <c r="B202" s="61">
        <v>567</v>
      </c>
      <c r="C202" s="62" t="s">
        <v>331</v>
      </c>
      <c r="D202" s="63">
        <f>+'[2]9500-7209-SFY22-A'!E200</f>
        <v>0</v>
      </c>
      <c r="E202" s="63"/>
      <c r="F202" s="63">
        <f t="shared" ref="F202:F221" si="23">+D202+E202</f>
        <v>0</v>
      </c>
      <c r="G202" s="63">
        <f>+'[2]9500-7209-SFY23-A'!E200</f>
        <v>0</v>
      </c>
      <c r="H202" s="63"/>
      <c r="I202" s="63">
        <f t="shared" si="20"/>
        <v>0</v>
      </c>
      <c r="J202" s="65"/>
      <c r="K202" s="63"/>
      <c r="L202" s="63">
        <f t="shared" si="18"/>
        <v>0</v>
      </c>
      <c r="M202" s="63"/>
      <c r="N202" s="63">
        <f t="shared" si="21"/>
        <v>0</v>
      </c>
      <c r="O202" s="63">
        <f t="shared" si="19"/>
        <v>0</v>
      </c>
      <c r="P202" s="63">
        <f t="shared" si="22"/>
        <v>0</v>
      </c>
      <c r="Q202" s="65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</row>
    <row r="203" spans="1:133" hidden="1" x14ac:dyDescent="0.2">
      <c r="A203" s="60">
        <v>5146</v>
      </c>
      <c r="B203" s="61">
        <v>568</v>
      </c>
      <c r="C203" s="62" t="s">
        <v>332</v>
      </c>
      <c r="D203" s="63">
        <f>+'[2]9500-7209-SFY22-A'!E201</f>
        <v>0</v>
      </c>
      <c r="E203" s="63"/>
      <c r="F203" s="63">
        <f t="shared" si="23"/>
        <v>0</v>
      </c>
      <c r="G203" s="63">
        <f>+'[2]9500-7209-SFY23-A'!E201</f>
        <v>0</v>
      </c>
      <c r="H203" s="63"/>
      <c r="I203" s="63">
        <f t="shared" si="20"/>
        <v>0</v>
      </c>
      <c r="J203" s="65"/>
      <c r="K203" s="63"/>
      <c r="L203" s="63">
        <f t="shared" si="18"/>
        <v>0</v>
      </c>
      <c r="M203" s="63"/>
      <c r="N203" s="63">
        <f t="shared" si="21"/>
        <v>0</v>
      </c>
      <c r="O203" s="63">
        <f t="shared" si="19"/>
        <v>0</v>
      </c>
      <c r="P203" s="63">
        <f t="shared" si="22"/>
        <v>0</v>
      </c>
      <c r="Q203" s="65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</row>
    <row r="204" spans="1:133" hidden="1" x14ac:dyDescent="0.2">
      <c r="A204" s="60">
        <v>5146</v>
      </c>
      <c r="B204" s="61">
        <v>570</v>
      </c>
      <c r="C204" s="62" t="s">
        <v>333</v>
      </c>
      <c r="D204" s="63">
        <f>+'[2]9500-7209-SFY22-A'!E202</f>
        <v>0</v>
      </c>
      <c r="E204" s="63"/>
      <c r="F204" s="63">
        <f t="shared" si="23"/>
        <v>0</v>
      </c>
      <c r="G204" s="63">
        <f>+'[2]9500-7209-SFY23-A'!E202</f>
        <v>0</v>
      </c>
      <c r="H204" s="63"/>
      <c r="I204" s="63">
        <f t="shared" si="20"/>
        <v>0</v>
      </c>
      <c r="J204" s="65"/>
      <c r="K204" s="63"/>
      <c r="L204" s="63">
        <f t="shared" si="18"/>
        <v>0</v>
      </c>
      <c r="M204" s="63"/>
      <c r="N204" s="63">
        <f t="shared" si="21"/>
        <v>0</v>
      </c>
      <c r="O204" s="63">
        <f t="shared" si="19"/>
        <v>0</v>
      </c>
      <c r="P204" s="63">
        <f t="shared" si="22"/>
        <v>0</v>
      </c>
      <c r="Q204" s="65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</row>
    <row r="205" spans="1:133" hidden="1" x14ac:dyDescent="0.2">
      <c r="A205" s="60">
        <v>5146</v>
      </c>
      <c r="B205" s="61">
        <v>571</v>
      </c>
      <c r="C205" s="62" t="s">
        <v>334</v>
      </c>
      <c r="D205" s="63">
        <f>+'[2]9500-7209-SFY22-A'!E203</f>
        <v>0</v>
      </c>
      <c r="E205" s="63"/>
      <c r="F205" s="63">
        <f t="shared" si="23"/>
        <v>0</v>
      </c>
      <c r="G205" s="63">
        <f>+'[2]9500-7209-SFY23-A'!E203</f>
        <v>0</v>
      </c>
      <c r="H205" s="63"/>
      <c r="I205" s="63">
        <f t="shared" si="20"/>
        <v>0</v>
      </c>
      <c r="J205" s="65"/>
      <c r="K205" s="63"/>
      <c r="L205" s="63">
        <f t="shared" si="18"/>
        <v>0</v>
      </c>
      <c r="M205" s="63"/>
      <c r="N205" s="63">
        <f t="shared" si="21"/>
        <v>0</v>
      </c>
      <c r="O205" s="63">
        <f t="shared" si="19"/>
        <v>0</v>
      </c>
      <c r="P205" s="63">
        <f t="shared" si="22"/>
        <v>0</v>
      </c>
      <c r="Q205" s="65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</row>
    <row r="206" spans="1:133" hidden="1" x14ac:dyDescent="0.2">
      <c r="A206" s="60">
        <v>5146</v>
      </c>
      <c r="B206" s="61">
        <v>573</v>
      </c>
      <c r="C206" s="62" t="s">
        <v>335</v>
      </c>
      <c r="D206" s="63">
        <f>+'[2]9500-7209-SFY22-A'!E204</f>
        <v>0</v>
      </c>
      <c r="E206" s="63"/>
      <c r="F206" s="63">
        <f t="shared" si="23"/>
        <v>0</v>
      </c>
      <c r="G206" s="63">
        <f>+'[2]9500-7209-SFY23-A'!E204</f>
        <v>0</v>
      </c>
      <c r="H206" s="63"/>
      <c r="I206" s="63">
        <f t="shared" si="20"/>
        <v>0</v>
      </c>
      <c r="J206" s="65"/>
      <c r="K206" s="63"/>
      <c r="L206" s="63">
        <f t="shared" si="18"/>
        <v>0</v>
      </c>
      <c r="M206" s="63"/>
      <c r="N206" s="63">
        <f t="shared" si="21"/>
        <v>0</v>
      </c>
      <c r="O206" s="63">
        <f t="shared" si="19"/>
        <v>0</v>
      </c>
      <c r="P206" s="63">
        <f t="shared" si="22"/>
        <v>0</v>
      </c>
      <c r="Q206" s="65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</row>
    <row r="207" spans="1:133" hidden="1" x14ac:dyDescent="0.2">
      <c r="A207" s="60">
        <v>5146</v>
      </c>
      <c r="B207" s="61">
        <v>574</v>
      </c>
      <c r="C207" s="62" t="s">
        <v>336</v>
      </c>
      <c r="D207" s="63">
        <f>+'[2]9500-7209-SFY22-A'!E205</f>
        <v>0</v>
      </c>
      <c r="E207" s="63"/>
      <c r="F207" s="63">
        <f t="shared" si="23"/>
        <v>0</v>
      </c>
      <c r="G207" s="63">
        <f>+'[2]9500-7209-SFY23-A'!E205</f>
        <v>0</v>
      </c>
      <c r="H207" s="63"/>
      <c r="I207" s="63">
        <f t="shared" si="20"/>
        <v>0</v>
      </c>
      <c r="J207" s="65"/>
      <c r="K207" s="63"/>
      <c r="L207" s="63">
        <f t="shared" si="18"/>
        <v>0</v>
      </c>
      <c r="M207" s="63"/>
      <c r="N207" s="63">
        <f t="shared" si="21"/>
        <v>0</v>
      </c>
      <c r="O207" s="63">
        <f t="shared" si="19"/>
        <v>0</v>
      </c>
      <c r="P207" s="63">
        <f t="shared" si="22"/>
        <v>0</v>
      </c>
      <c r="Q207" s="65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</row>
    <row r="208" spans="1:133" hidden="1" x14ac:dyDescent="0.2">
      <c r="A208" s="60">
        <v>5146</v>
      </c>
      <c r="B208" s="61">
        <v>575</v>
      </c>
      <c r="C208" s="62" t="s">
        <v>337</v>
      </c>
      <c r="D208" s="63">
        <f>+'[2]9500-7209-SFY22-A'!E206</f>
        <v>0</v>
      </c>
      <c r="E208" s="63"/>
      <c r="F208" s="63">
        <f t="shared" si="23"/>
        <v>0</v>
      </c>
      <c r="G208" s="63">
        <f>+'[2]9500-7209-SFY23-A'!E206</f>
        <v>0</v>
      </c>
      <c r="H208" s="63"/>
      <c r="I208" s="63">
        <f t="shared" si="20"/>
        <v>0</v>
      </c>
      <c r="J208" s="65"/>
      <c r="K208" s="63"/>
      <c r="L208" s="63">
        <f t="shared" si="18"/>
        <v>0</v>
      </c>
      <c r="M208" s="63"/>
      <c r="N208" s="63">
        <f t="shared" si="21"/>
        <v>0</v>
      </c>
      <c r="O208" s="63">
        <f t="shared" si="19"/>
        <v>0</v>
      </c>
      <c r="P208" s="63">
        <f t="shared" si="22"/>
        <v>0</v>
      </c>
      <c r="Q208" s="65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</row>
    <row r="209" spans="1:133" hidden="1" x14ac:dyDescent="0.2">
      <c r="A209" s="60">
        <v>5146</v>
      </c>
      <c r="B209" s="61">
        <v>600</v>
      </c>
      <c r="C209" s="62" t="s">
        <v>338</v>
      </c>
      <c r="D209" s="63">
        <f>+'[2]9500-7209-SFY22-A'!E207</f>
        <v>0</v>
      </c>
      <c r="E209" s="63"/>
      <c r="F209" s="63">
        <f t="shared" si="23"/>
        <v>0</v>
      </c>
      <c r="G209" s="63">
        <f>+'[2]9500-7209-SFY23-A'!E207</f>
        <v>0</v>
      </c>
      <c r="H209" s="63"/>
      <c r="I209" s="63">
        <f t="shared" si="20"/>
        <v>0</v>
      </c>
      <c r="J209" s="65"/>
      <c r="K209" s="63"/>
      <c r="L209" s="63">
        <f t="shared" si="18"/>
        <v>0</v>
      </c>
      <c r="M209" s="63"/>
      <c r="N209" s="63">
        <f t="shared" si="21"/>
        <v>0</v>
      </c>
      <c r="O209" s="63">
        <f t="shared" si="19"/>
        <v>0</v>
      </c>
      <c r="P209" s="63">
        <f t="shared" si="22"/>
        <v>0</v>
      </c>
      <c r="Q209" s="65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</row>
    <row r="210" spans="1:133" hidden="1" x14ac:dyDescent="0.2">
      <c r="A210" s="60">
        <v>5146</v>
      </c>
      <c r="B210" s="61">
        <v>601</v>
      </c>
      <c r="C210" s="62" t="s">
        <v>339</v>
      </c>
      <c r="D210" s="63">
        <f>+'[2]9500-7209-SFY22-A'!E208</f>
        <v>0</v>
      </c>
      <c r="E210" s="63"/>
      <c r="F210" s="63">
        <f t="shared" si="23"/>
        <v>0</v>
      </c>
      <c r="G210" s="63">
        <f>+'[2]9500-7209-SFY23-A'!E208</f>
        <v>0</v>
      </c>
      <c r="H210" s="63"/>
      <c r="I210" s="63">
        <f t="shared" si="20"/>
        <v>0</v>
      </c>
      <c r="J210" s="65"/>
      <c r="K210" s="63"/>
      <c r="L210" s="63">
        <f t="shared" si="18"/>
        <v>0</v>
      </c>
      <c r="M210" s="63"/>
      <c r="N210" s="63">
        <f t="shared" si="21"/>
        <v>0</v>
      </c>
      <c r="O210" s="63">
        <f t="shared" si="19"/>
        <v>0</v>
      </c>
      <c r="P210" s="63">
        <f t="shared" si="22"/>
        <v>0</v>
      </c>
      <c r="Q210" s="65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</row>
    <row r="211" spans="1:133" hidden="1" x14ac:dyDescent="0.2">
      <c r="A211" s="60">
        <v>5146</v>
      </c>
      <c r="B211" s="61">
        <v>602</v>
      </c>
      <c r="C211" s="62" t="s">
        <v>340</v>
      </c>
      <c r="D211" s="63">
        <f>+'[2]9500-7209-SFY22-A'!E209</f>
        <v>0</v>
      </c>
      <c r="E211" s="63"/>
      <c r="F211" s="63">
        <f t="shared" si="23"/>
        <v>0</v>
      </c>
      <c r="G211" s="63">
        <f>+'[2]9500-7209-SFY23-A'!E209</f>
        <v>0</v>
      </c>
      <c r="H211" s="63"/>
      <c r="I211" s="63">
        <f t="shared" si="20"/>
        <v>0</v>
      </c>
      <c r="J211" s="65"/>
      <c r="K211" s="63"/>
      <c r="L211" s="63">
        <f t="shared" si="18"/>
        <v>0</v>
      </c>
      <c r="M211" s="63"/>
      <c r="N211" s="63">
        <f t="shared" si="21"/>
        <v>0</v>
      </c>
      <c r="O211" s="63">
        <f t="shared" si="19"/>
        <v>0</v>
      </c>
      <c r="P211" s="63">
        <f t="shared" si="22"/>
        <v>0</v>
      </c>
      <c r="Q211" s="65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G211" s="47"/>
      <c r="CH211" s="47"/>
      <c r="CI211" s="47"/>
      <c r="CJ211" s="47"/>
      <c r="CK211" s="47"/>
      <c r="CL211" s="47"/>
      <c r="CM211" s="47"/>
      <c r="CN211" s="47"/>
      <c r="CO211" s="47"/>
      <c r="CP211" s="4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</row>
    <row r="212" spans="1:133" hidden="1" x14ac:dyDescent="0.2">
      <c r="A212" s="60">
        <v>5146</v>
      </c>
      <c r="B212" s="61">
        <v>603</v>
      </c>
      <c r="C212" s="62" t="s">
        <v>341</v>
      </c>
      <c r="D212" s="63">
        <f>+'[2]9500-7209-SFY22-A'!E210</f>
        <v>0</v>
      </c>
      <c r="E212" s="63"/>
      <c r="F212" s="63">
        <f t="shared" si="23"/>
        <v>0</v>
      </c>
      <c r="G212" s="63">
        <f>+'[2]9500-7209-SFY23-A'!E210</f>
        <v>0</v>
      </c>
      <c r="H212" s="63"/>
      <c r="I212" s="63">
        <f t="shared" si="20"/>
        <v>0</v>
      </c>
      <c r="J212" s="65"/>
      <c r="K212" s="63"/>
      <c r="L212" s="63">
        <f t="shared" si="18"/>
        <v>0</v>
      </c>
      <c r="M212" s="63"/>
      <c r="N212" s="63">
        <f t="shared" si="21"/>
        <v>0</v>
      </c>
      <c r="O212" s="63">
        <f t="shared" si="19"/>
        <v>0</v>
      </c>
      <c r="P212" s="63">
        <f t="shared" si="22"/>
        <v>0</v>
      </c>
      <c r="Q212" s="65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</row>
    <row r="213" spans="1:133" hidden="1" x14ac:dyDescent="0.2">
      <c r="A213" s="60">
        <v>5146</v>
      </c>
      <c r="B213" s="61">
        <v>604</v>
      </c>
      <c r="C213" s="62" t="s">
        <v>342</v>
      </c>
      <c r="D213" s="63">
        <f>+'[2]9500-7209-SFY22-A'!E211</f>
        <v>0</v>
      </c>
      <c r="E213" s="63"/>
      <c r="F213" s="63">
        <f t="shared" si="23"/>
        <v>0</v>
      </c>
      <c r="G213" s="63">
        <f>+'[2]9500-7209-SFY23-A'!E211</f>
        <v>0</v>
      </c>
      <c r="H213" s="63"/>
      <c r="I213" s="63">
        <f t="shared" si="20"/>
        <v>0</v>
      </c>
      <c r="J213" s="65"/>
      <c r="K213" s="63"/>
      <c r="L213" s="63">
        <f t="shared" si="18"/>
        <v>0</v>
      </c>
      <c r="M213" s="63"/>
      <c r="N213" s="63">
        <f t="shared" si="21"/>
        <v>0</v>
      </c>
      <c r="O213" s="63">
        <f t="shared" si="19"/>
        <v>0</v>
      </c>
      <c r="P213" s="63">
        <f t="shared" si="22"/>
        <v>0</v>
      </c>
      <c r="Q213" s="65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G213" s="47"/>
      <c r="CH213" s="47"/>
      <c r="CI213" s="47"/>
      <c r="CJ213" s="47"/>
      <c r="CK213" s="47"/>
      <c r="CL213" s="47"/>
      <c r="CM213" s="47"/>
      <c r="CN213" s="47"/>
      <c r="CO213" s="47"/>
      <c r="CP213" s="4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</row>
    <row r="214" spans="1:133" hidden="1" x14ac:dyDescent="0.2">
      <c r="A214" s="60">
        <v>5146</v>
      </c>
      <c r="B214" s="61">
        <v>606</v>
      </c>
      <c r="C214" s="62" t="s">
        <v>343</v>
      </c>
      <c r="D214" s="63">
        <f>+'[2]9500-7209-SFY22-A'!E212</f>
        <v>0</v>
      </c>
      <c r="E214" s="63"/>
      <c r="F214" s="63">
        <f t="shared" si="23"/>
        <v>0</v>
      </c>
      <c r="G214" s="63">
        <f>+'[2]9500-7209-SFY23-A'!E212</f>
        <v>0</v>
      </c>
      <c r="H214" s="63"/>
      <c r="I214" s="63">
        <f t="shared" si="20"/>
        <v>0</v>
      </c>
      <c r="J214" s="65"/>
      <c r="K214" s="63"/>
      <c r="L214" s="63">
        <f t="shared" si="18"/>
        <v>0</v>
      </c>
      <c r="M214" s="63"/>
      <c r="N214" s="63">
        <f t="shared" si="21"/>
        <v>0</v>
      </c>
      <c r="O214" s="63">
        <f t="shared" si="19"/>
        <v>0</v>
      </c>
      <c r="P214" s="63">
        <f t="shared" si="22"/>
        <v>0</v>
      </c>
      <c r="Q214" s="65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</row>
    <row r="215" spans="1:133" hidden="1" x14ac:dyDescent="0.2">
      <c r="A215" s="60">
        <v>5146</v>
      </c>
      <c r="B215" s="61">
        <v>607</v>
      </c>
      <c r="C215" s="62" t="s">
        <v>344</v>
      </c>
      <c r="D215" s="63">
        <f>+'[2]9500-7209-SFY22-A'!E213</f>
        <v>0</v>
      </c>
      <c r="E215" s="63"/>
      <c r="F215" s="63">
        <f t="shared" si="23"/>
        <v>0</v>
      </c>
      <c r="G215" s="63">
        <f>+'[2]9500-7209-SFY23-A'!E213</f>
        <v>0</v>
      </c>
      <c r="H215" s="63"/>
      <c r="I215" s="63">
        <f t="shared" si="20"/>
        <v>0</v>
      </c>
      <c r="J215" s="65"/>
      <c r="K215" s="63"/>
      <c r="L215" s="63">
        <f t="shared" si="18"/>
        <v>0</v>
      </c>
      <c r="M215" s="63"/>
      <c r="N215" s="63">
        <f t="shared" si="21"/>
        <v>0</v>
      </c>
      <c r="O215" s="63">
        <f t="shared" si="19"/>
        <v>0</v>
      </c>
      <c r="P215" s="63">
        <f t="shared" si="22"/>
        <v>0</v>
      </c>
      <c r="Q215" s="65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G215" s="47"/>
      <c r="CH215" s="47"/>
      <c r="CI215" s="47"/>
      <c r="CJ215" s="47"/>
      <c r="CK215" s="47"/>
      <c r="CL215" s="47"/>
      <c r="CM215" s="47"/>
      <c r="CN215" s="47"/>
      <c r="CO215" s="47"/>
      <c r="CP215" s="4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</row>
    <row r="216" spans="1:133" hidden="1" x14ac:dyDescent="0.2">
      <c r="A216" s="60">
        <v>5146</v>
      </c>
      <c r="B216" s="61">
        <v>608</v>
      </c>
      <c r="C216" s="62" t="s">
        <v>345</v>
      </c>
      <c r="D216" s="63">
        <f>+'[2]9500-7209-SFY22-A'!E214</f>
        <v>0</v>
      </c>
      <c r="E216" s="63"/>
      <c r="F216" s="63">
        <f t="shared" si="23"/>
        <v>0</v>
      </c>
      <c r="G216" s="63">
        <f>+'[2]9500-7209-SFY23-A'!E214</f>
        <v>0</v>
      </c>
      <c r="H216" s="63"/>
      <c r="I216" s="63">
        <f t="shared" si="20"/>
        <v>0</v>
      </c>
      <c r="J216" s="65"/>
      <c r="K216" s="63"/>
      <c r="L216" s="63">
        <f t="shared" si="18"/>
        <v>0</v>
      </c>
      <c r="M216" s="63"/>
      <c r="N216" s="63">
        <f t="shared" si="21"/>
        <v>0</v>
      </c>
      <c r="O216" s="63">
        <f t="shared" si="19"/>
        <v>0</v>
      </c>
      <c r="P216" s="63">
        <f t="shared" si="22"/>
        <v>0</v>
      </c>
      <c r="Q216" s="65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G216" s="47"/>
      <c r="CH216" s="47"/>
      <c r="CI216" s="47"/>
      <c r="CJ216" s="47"/>
      <c r="CK216" s="47"/>
      <c r="CL216" s="47"/>
      <c r="CM216" s="47"/>
      <c r="CN216" s="47"/>
      <c r="CO216" s="47"/>
      <c r="CP216" s="4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</row>
    <row r="217" spans="1:133" hidden="1" x14ac:dyDescent="0.2">
      <c r="A217" s="60">
        <v>5146</v>
      </c>
      <c r="B217" s="61">
        <v>609</v>
      </c>
      <c r="C217" s="62" t="s">
        <v>346</v>
      </c>
      <c r="D217" s="63">
        <f>+'[2]9500-7209-SFY22-A'!E215</f>
        <v>0</v>
      </c>
      <c r="E217" s="63"/>
      <c r="F217" s="63">
        <f t="shared" si="23"/>
        <v>0</v>
      </c>
      <c r="G217" s="63">
        <f>+'[2]9500-7209-SFY23-A'!E215</f>
        <v>0</v>
      </c>
      <c r="H217" s="63"/>
      <c r="I217" s="63">
        <f t="shared" si="20"/>
        <v>0</v>
      </c>
      <c r="J217" s="65"/>
      <c r="K217" s="63"/>
      <c r="L217" s="63">
        <f t="shared" si="18"/>
        <v>0</v>
      </c>
      <c r="M217" s="63"/>
      <c r="N217" s="63">
        <f t="shared" si="21"/>
        <v>0</v>
      </c>
      <c r="O217" s="63">
        <f t="shared" si="19"/>
        <v>0</v>
      </c>
      <c r="P217" s="63">
        <f t="shared" si="22"/>
        <v>0</v>
      </c>
      <c r="Q217" s="65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G217" s="47"/>
      <c r="CH217" s="47"/>
      <c r="CI217" s="47"/>
      <c r="CJ217" s="47"/>
      <c r="CK217" s="47"/>
      <c r="CL217" s="47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</row>
    <row r="218" spans="1:133" hidden="1" x14ac:dyDescent="0.2">
      <c r="A218" s="60">
        <v>5146</v>
      </c>
      <c r="B218" s="61">
        <v>610</v>
      </c>
      <c r="C218" s="62" t="s">
        <v>347</v>
      </c>
      <c r="D218" s="63">
        <f>+'[2]9500-7209-SFY22-A'!E216</f>
        <v>0</v>
      </c>
      <c r="E218" s="63"/>
      <c r="F218" s="63">
        <f t="shared" si="23"/>
        <v>0</v>
      </c>
      <c r="G218" s="63">
        <f>+'[2]9500-7209-SFY23-A'!E216</f>
        <v>0</v>
      </c>
      <c r="H218" s="63"/>
      <c r="I218" s="63">
        <f t="shared" si="20"/>
        <v>0</v>
      </c>
      <c r="J218" s="65"/>
      <c r="K218" s="63"/>
      <c r="L218" s="63">
        <f t="shared" si="18"/>
        <v>0</v>
      </c>
      <c r="M218" s="63"/>
      <c r="N218" s="63">
        <f t="shared" si="21"/>
        <v>0</v>
      </c>
      <c r="O218" s="63">
        <f t="shared" si="19"/>
        <v>0</v>
      </c>
      <c r="P218" s="63">
        <f t="shared" si="22"/>
        <v>0</v>
      </c>
      <c r="Q218" s="65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</row>
    <row r="219" spans="1:133" hidden="1" x14ac:dyDescent="0.2">
      <c r="A219" s="60">
        <v>5146</v>
      </c>
      <c r="B219" s="61">
        <v>611</v>
      </c>
      <c r="C219" s="62" t="s">
        <v>348</v>
      </c>
      <c r="D219" s="63">
        <f>+'[2]9500-7209-SFY22-A'!E217</f>
        <v>0</v>
      </c>
      <c r="E219" s="63"/>
      <c r="F219" s="63">
        <f t="shared" si="23"/>
        <v>0</v>
      </c>
      <c r="G219" s="63">
        <f>+'[2]9500-7209-SFY23-A'!E217</f>
        <v>0</v>
      </c>
      <c r="H219" s="63"/>
      <c r="I219" s="63">
        <f t="shared" si="20"/>
        <v>0</v>
      </c>
      <c r="J219" s="65"/>
      <c r="K219" s="63"/>
      <c r="L219" s="63">
        <f t="shared" si="18"/>
        <v>0</v>
      </c>
      <c r="M219" s="63"/>
      <c r="N219" s="63">
        <f t="shared" si="21"/>
        <v>0</v>
      </c>
      <c r="O219" s="63">
        <f t="shared" si="19"/>
        <v>0</v>
      </c>
      <c r="P219" s="63">
        <f t="shared" si="22"/>
        <v>0</v>
      </c>
      <c r="Q219" s="65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G219" s="47"/>
      <c r="CH219" s="47"/>
      <c r="CI219" s="47"/>
      <c r="CJ219" s="47"/>
      <c r="CK219" s="47"/>
      <c r="CL219" s="47"/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</row>
    <row r="220" spans="1:133" hidden="1" x14ac:dyDescent="0.2">
      <c r="A220" s="60">
        <v>5146</v>
      </c>
      <c r="B220" s="61">
        <v>612</v>
      </c>
      <c r="C220" s="62" t="s">
        <v>349</v>
      </c>
      <c r="D220" s="63">
        <f>+'[2]9500-7209-SFY22-A'!E218</f>
        <v>0</v>
      </c>
      <c r="E220" s="63"/>
      <c r="F220" s="63">
        <f t="shared" si="23"/>
        <v>0</v>
      </c>
      <c r="G220" s="63">
        <f>+'[2]9500-7209-SFY23-A'!E218</f>
        <v>0</v>
      </c>
      <c r="H220" s="63"/>
      <c r="I220" s="63">
        <f t="shared" si="20"/>
        <v>0</v>
      </c>
      <c r="J220" s="65"/>
      <c r="K220" s="63"/>
      <c r="L220" s="63">
        <f t="shared" si="18"/>
        <v>0</v>
      </c>
      <c r="M220" s="63"/>
      <c r="N220" s="63">
        <f t="shared" si="21"/>
        <v>0</v>
      </c>
      <c r="O220" s="63">
        <f t="shared" si="19"/>
        <v>0</v>
      </c>
      <c r="P220" s="63">
        <f t="shared" si="22"/>
        <v>0</v>
      </c>
      <c r="Q220" s="65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G220" s="47"/>
      <c r="CH220" s="47"/>
      <c r="CI220" s="47"/>
      <c r="CJ220" s="47"/>
      <c r="CK220" s="47"/>
      <c r="CL220" s="47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</row>
    <row r="221" spans="1:133" hidden="1" x14ac:dyDescent="0.2">
      <c r="A221" s="60">
        <v>5146</v>
      </c>
      <c r="B221" s="61">
        <v>617</v>
      </c>
      <c r="C221" s="62" t="s">
        <v>350</v>
      </c>
      <c r="D221" s="63">
        <f>+'[2]9500-7209-SFY22-A'!E219</f>
        <v>0</v>
      </c>
      <c r="E221" s="63"/>
      <c r="F221" s="63">
        <f t="shared" si="23"/>
        <v>0</v>
      </c>
      <c r="G221" s="63">
        <f>+'[2]9500-7209-SFY23-A'!E219</f>
        <v>0</v>
      </c>
      <c r="H221" s="63"/>
      <c r="I221" s="63">
        <f t="shared" si="20"/>
        <v>0</v>
      </c>
      <c r="J221" s="65"/>
      <c r="K221" s="63"/>
      <c r="L221" s="63">
        <f t="shared" si="18"/>
        <v>0</v>
      </c>
      <c r="M221" s="63"/>
      <c r="N221" s="63">
        <f t="shared" si="21"/>
        <v>0</v>
      </c>
      <c r="O221" s="63">
        <f t="shared" si="19"/>
        <v>0</v>
      </c>
      <c r="P221" s="63">
        <f t="shared" si="22"/>
        <v>0</v>
      </c>
      <c r="Q221" s="65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G221" s="47"/>
      <c r="CH221" s="47"/>
      <c r="CI221" s="47"/>
      <c r="CJ221" s="47"/>
      <c r="CK221" s="47"/>
      <c r="CL221" s="47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</row>
    <row r="222" spans="1:133" s="71" customFormat="1" x14ac:dyDescent="0.2">
      <c r="A222" s="60"/>
      <c r="B222" s="67"/>
      <c r="C222" s="67" t="s">
        <v>351</v>
      </c>
      <c r="D222" s="68">
        <f>SUM(D7:D221)</f>
        <v>3968600</v>
      </c>
      <c r="E222" s="68">
        <f t="shared" ref="E222:I222" si="24">SUM(E7:E221)</f>
        <v>0</v>
      </c>
      <c r="F222" s="68">
        <f t="shared" si="24"/>
        <v>3968600</v>
      </c>
      <c r="G222" s="68">
        <f t="shared" si="24"/>
        <v>4179496</v>
      </c>
      <c r="H222" s="68">
        <f t="shared" si="24"/>
        <v>0</v>
      </c>
      <c r="I222" s="68">
        <f t="shared" si="24"/>
        <v>4179496</v>
      </c>
      <c r="J222" s="70"/>
      <c r="K222" s="68"/>
      <c r="L222" s="68">
        <f>SUM(L7:L221)</f>
        <v>0</v>
      </c>
      <c r="M222" s="68">
        <f t="shared" ref="M222:BX222" si="25">SUM(M7:M221)</f>
        <v>0</v>
      </c>
      <c r="N222" s="68">
        <f>SUM(N7:N221)</f>
        <v>0</v>
      </c>
      <c r="O222" s="68">
        <f>SUM(O7:O221)</f>
        <v>0</v>
      </c>
      <c r="P222" s="68">
        <f t="shared" si="25"/>
        <v>0</v>
      </c>
      <c r="Q222" s="70">
        <f>SUM(Q7:Q77)</f>
        <v>0</v>
      </c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89"/>
      <c r="BE222" s="89"/>
      <c r="BF222" s="89"/>
      <c r="BG222" s="89"/>
      <c r="BH222" s="89"/>
      <c r="BI222" s="89"/>
      <c r="BJ222" s="89"/>
      <c r="BK222" s="89"/>
      <c r="BL222" s="89"/>
      <c r="BM222" s="89"/>
      <c r="BN222" s="89"/>
      <c r="BO222" s="89"/>
      <c r="BP222" s="89"/>
      <c r="BQ222" s="89"/>
      <c r="BR222" s="89"/>
      <c r="BS222" s="89"/>
      <c r="BT222" s="89"/>
      <c r="BU222" s="89"/>
      <c r="BV222" s="89"/>
      <c r="BW222" s="89"/>
      <c r="BX222" s="89"/>
      <c r="BY222" s="89"/>
      <c r="BZ222" s="89"/>
      <c r="CA222" s="89"/>
      <c r="CB222" s="89"/>
      <c r="CC222" s="89"/>
      <c r="CD222" s="89"/>
      <c r="CE222" s="89"/>
      <c r="CF222" s="89"/>
      <c r="CG222" s="89"/>
      <c r="CH222" s="89"/>
      <c r="CI222" s="89"/>
      <c r="CJ222" s="89"/>
      <c r="CK222" s="89"/>
      <c r="CL222" s="89"/>
      <c r="CM222" s="89"/>
      <c r="CN222" s="89"/>
      <c r="CO222" s="89"/>
      <c r="CP222" s="89"/>
      <c r="CQ222" s="89"/>
      <c r="CR222" s="89"/>
      <c r="CS222" s="89"/>
      <c r="CT222" s="89"/>
      <c r="CU222" s="89"/>
      <c r="CV222" s="89"/>
      <c r="CW222" s="89"/>
      <c r="CX222" s="89"/>
      <c r="CY222" s="89"/>
      <c r="CZ222" s="89"/>
      <c r="DA222" s="89"/>
      <c r="DB222" s="89"/>
      <c r="DC222" s="89"/>
      <c r="DD222" s="89"/>
      <c r="DE222" s="89"/>
      <c r="DF222" s="89"/>
      <c r="DG222" s="89"/>
      <c r="DH222" s="89"/>
      <c r="DI222" s="89"/>
      <c r="DJ222" s="89"/>
      <c r="DK222" s="89"/>
      <c r="DL222" s="89"/>
      <c r="DM222" s="89"/>
      <c r="DN222" s="89"/>
      <c r="DO222" s="89"/>
      <c r="DP222" s="89"/>
      <c r="DQ222" s="89"/>
      <c r="DR222" s="89"/>
      <c r="DS222" s="89"/>
      <c r="DT222" s="89"/>
      <c r="DU222" s="89"/>
      <c r="DV222" s="89"/>
      <c r="DW222" s="89"/>
      <c r="DX222" s="89"/>
      <c r="DY222" s="89"/>
      <c r="DZ222" s="89"/>
      <c r="EA222" s="89"/>
      <c r="EB222" s="89"/>
      <c r="EC222" s="89"/>
    </row>
    <row r="223" spans="1:133" x14ac:dyDescent="0.2">
      <c r="A223" s="72" t="s">
        <v>352</v>
      </c>
      <c r="B223" s="62"/>
      <c r="C223" s="62"/>
      <c r="D223" s="63"/>
      <c r="E223" s="63"/>
      <c r="F223" s="63"/>
      <c r="G223" s="63">
        <f>+'[2]9500-7209-SFY23-A'!E221</f>
        <v>0</v>
      </c>
      <c r="H223" s="63"/>
      <c r="I223" s="63"/>
      <c r="J223" s="65"/>
      <c r="K223" s="63"/>
      <c r="L223" s="63"/>
      <c r="M223" s="63"/>
      <c r="N223" s="63"/>
      <c r="O223" s="63"/>
      <c r="P223" s="63"/>
      <c r="Q223" s="65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47"/>
      <c r="AQ223" s="47"/>
      <c r="AR223" s="47"/>
      <c r="AS223" s="47"/>
      <c r="AT223" s="47"/>
      <c r="AU223" s="47"/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  <c r="BZ223" s="47"/>
      <c r="CA223" s="47"/>
      <c r="CB223" s="47"/>
      <c r="CC223" s="47"/>
      <c r="CD223" s="47"/>
      <c r="CE223" s="47"/>
      <c r="CF223" s="47"/>
      <c r="CG223" s="47"/>
      <c r="CH223" s="47"/>
      <c r="CI223" s="47"/>
      <c r="CJ223" s="47"/>
      <c r="CK223" s="47"/>
      <c r="CL223" s="47"/>
      <c r="CM223" s="47"/>
      <c r="CN223" s="47"/>
      <c r="CO223" s="47"/>
      <c r="CP223" s="4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</row>
    <row r="224" spans="1:133" x14ac:dyDescent="0.2">
      <c r="A224" s="60">
        <v>408155</v>
      </c>
      <c r="B224" s="73" t="s">
        <v>353</v>
      </c>
      <c r="C224" s="62" t="s">
        <v>354</v>
      </c>
      <c r="D224" s="63">
        <v>1878719</v>
      </c>
      <c r="E224" s="63">
        <v>0</v>
      </c>
      <c r="F224" s="63">
        <f>SUM(D224:E224)</f>
        <v>1878719</v>
      </c>
      <c r="G224" s="63">
        <v>834651</v>
      </c>
      <c r="H224" s="63">
        <f>H240+H244</f>
        <v>1613181.5150000001</v>
      </c>
      <c r="I224" s="63">
        <f>SUM(G224:H224)</f>
        <v>2447832.5150000001</v>
      </c>
      <c r="J224" s="63"/>
      <c r="K224" s="74" t="s">
        <v>355</v>
      </c>
      <c r="L224" s="75">
        <f>L222-E224</f>
        <v>0</v>
      </c>
      <c r="M224" s="76"/>
      <c r="N224" s="76"/>
      <c r="O224" s="75">
        <v>0</v>
      </c>
      <c r="P224" s="76"/>
      <c r="Q224" s="7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G224" s="47"/>
      <c r="CH224" s="47"/>
      <c r="CI224" s="47"/>
      <c r="CJ224" s="47"/>
      <c r="CK224" s="47"/>
      <c r="CL224" s="47"/>
      <c r="CM224" s="47"/>
      <c r="CN224" s="47"/>
      <c r="CO224" s="47"/>
      <c r="CP224" s="4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</row>
    <row r="225" spans="1:133" x14ac:dyDescent="0.2">
      <c r="A225" s="60">
        <v>407688</v>
      </c>
      <c r="B225" s="73" t="s">
        <v>353</v>
      </c>
      <c r="C225" s="62" t="s">
        <v>354</v>
      </c>
      <c r="D225" s="63">
        <v>0</v>
      </c>
      <c r="E225" s="63"/>
      <c r="F225" s="63">
        <v>0</v>
      </c>
      <c r="G225" s="63">
        <v>0</v>
      </c>
      <c r="H225" s="63">
        <f>-G241-G245</f>
        <v>-471266.51</v>
      </c>
      <c r="I225" s="63">
        <f>SUM(G225:H225)</f>
        <v>-471266.51</v>
      </c>
      <c r="J225" s="63"/>
      <c r="K225" s="74"/>
      <c r="L225" s="75"/>
      <c r="M225" s="76"/>
      <c r="N225" s="76"/>
      <c r="O225" s="75"/>
      <c r="P225" s="76"/>
      <c r="Q225" s="7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G225" s="47"/>
      <c r="CH225" s="47"/>
      <c r="CI225" s="47"/>
      <c r="CJ225" s="47"/>
      <c r="CK225" s="47"/>
      <c r="CL225" s="47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</row>
    <row r="226" spans="1:133" x14ac:dyDescent="0.2">
      <c r="A226" s="60">
        <v>407698</v>
      </c>
      <c r="B226" s="73" t="s">
        <v>371</v>
      </c>
      <c r="C226" s="62" t="s">
        <v>356</v>
      </c>
      <c r="D226" s="63">
        <v>503615</v>
      </c>
      <c r="E226" s="63"/>
      <c r="F226" s="63">
        <f t="shared" ref="F226:F227" si="26">SUM(D226:E226)</f>
        <v>503615</v>
      </c>
      <c r="G226" s="63">
        <v>1672963</v>
      </c>
      <c r="H226" s="63">
        <f>-G242+H242-G246+H246</f>
        <v>-1141915.0050000001</v>
      </c>
      <c r="I226" s="63">
        <f t="shared" ref="I226:I228" si="27">SUM(G226:H226)</f>
        <v>531047.99499999988</v>
      </c>
      <c r="J226" s="63"/>
      <c r="K226" s="74" t="s">
        <v>355</v>
      </c>
      <c r="L226" s="76"/>
      <c r="M226" s="75">
        <f>M222-E226</f>
        <v>0</v>
      </c>
      <c r="N226" s="76"/>
      <c r="O226" s="76"/>
      <c r="P226" s="75">
        <v>0</v>
      </c>
      <c r="Q226" s="7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G226" s="47"/>
      <c r="CH226" s="47"/>
      <c r="CI226" s="47"/>
      <c r="CJ226" s="47"/>
      <c r="CK226" s="47"/>
      <c r="CL226" s="47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</row>
    <row r="227" spans="1:133" ht="13.5" thickBot="1" x14ac:dyDescent="0.25">
      <c r="A227" s="62"/>
      <c r="B227" s="60" t="s">
        <v>357</v>
      </c>
      <c r="C227" s="62" t="s">
        <v>358</v>
      </c>
      <c r="D227" s="63">
        <v>1586266</v>
      </c>
      <c r="E227" s="63">
        <f>E222-E224</f>
        <v>0</v>
      </c>
      <c r="F227" s="63">
        <f t="shared" si="26"/>
        <v>1586266</v>
      </c>
      <c r="G227" s="63">
        <v>1671882</v>
      </c>
      <c r="H227" s="63">
        <v>0</v>
      </c>
      <c r="I227" s="63">
        <f t="shared" si="27"/>
        <v>1671882</v>
      </c>
      <c r="J227" s="63"/>
      <c r="K227" s="78" t="s">
        <v>355</v>
      </c>
      <c r="L227" s="79"/>
      <c r="M227" s="79"/>
      <c r="N227" s="80">
        <f>N222-E227</f>
        <v>0</v>
      </c>
      <c r="O227" s="79"/>
      <c r="P227" s="79"/>
      <c r="Q227" s="81">
        <f>Q222-H227</f>
        <v>0</v>
      </c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G227" s="47"/>
      <c r="CH227" s="47"/>
      <c r="CI227" s="47"/>
      <c r="CJ227" s="47"/>
      <c r="CK227" s="47"/>
      <c r="CL227" s="47"/>
      <c r="CM227" s="47"/>
      <c r="CN227" s="47"/>
      <c r="CO227" s="47"/>
      <c r="CP227" s="4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</row>
    <row r="228" spans="1:133" x14ac:dyDescent="0.2">
      <c r="A228" s="62"/>
      <c r="B228" s="62"/>
      <c r="C228" s="67" t="s">
        <v>359</v>
      </c>
      <c r="D228" s="63">
        <f>SUM(D224:D227)</f>
        <v>3968600</v>
      </c>
      <c r="E228" s="63">
        <f t="shared" ref="E228:G228" si="28">SUM(E224:E227)</f>
        <v>0</v>
      </c>
      <c r="F228" s="63">
        <f t="shared" si="28"/>
        <v>3968600</v>
      </c>
      <c r="G228" s="63">
        <f t="shared" si="28"/>
        <v>4179496</v>
      </c>
      <c r="H228" s="95">
        <v>0</v>
      </c>
      <c r="I228" s="63">
        <f t="shared" si="27"/>
        <v>4179496</v>
      </c>
      <c r="J228" s="63"/>
      <c r="K228" s="63"/>
      <c r="L228" s="63"/>
      <c r="M228" s="63"/>
      <c r="N228" s="63"/>
      <c r="O228" s="63"/>
      <c r="P228" s="63"/>
      <c r="Q228" s="63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</row>
    <row r="229" spans="1:133" x14ac:dyDescent="0.2"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</row>
    <row r="230" spans="1:133" x14ac:dyDescent="0.2"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</row>
    <row r="231" spans="1:133" x14ac:dyDescent="0.2">
      <c r="A231" s="82" t="s">
        <v>360</v>
      </c>
      <c r="B231" s="83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G231" s="47"/>
      <c r="CH231" s="47"/>
      <c r="CI231" s="47"/>
      <c r="CJ231" s="47"/>
      <c r="CK231" s="47"/>
      <c r="CL231" s="47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</row>
    <row r="232" spans="1:133" x14ac:dyDescent="0.2">
      <c r="A232" s="83" t="s">
        <v>372</v>
      </c>
      <c r="B232" s="83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G232" s="47"/>
      <c r="CH232" s="47"/>
      <c r="CI232" s="47"/>
      <c r="CJ232" s="47"/>
      <c r="CK232" s="47"/>
      <c r="CL232" s="47"/>
      <c r="CM232" s="47"/>
      <c r="CN232" s="47"/>
      <c r="CO232" s="47"/>
      <c r="CP232" s="4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</row>
    <row r="233" spans="1:133" x14ac:dyDescent="0.2">
      <c r="A233" s="83"/>
      <c r="B233" s="83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G233" s="47"/>
      <c r="CH233" s="47"/>
      <c r="CI233" s="47"/>
      <c r="CJ233" s="47"/>
      <c r="CK233" s="47"/>
      <c r="CL233" s="47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</row>
    <row r="234" spans="1:133" x14ac:dyDescent="0.2">
      <c r="A234" s="83"/>
      <c r="B234" s="83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G234" s="47"/>
      <c r="CH234" s="47"/>
      <c r="CI234" s="47"/>
      <c r="CJ234" s="47"/>
      <c r="CK234" s="47"/>
      <c r="CL234" s="47"/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</row>
    <row r="235" spans="1:133" x14ac:dyDescent="0.2">
      <c r="A235" s="83"/>
      <c r="B235" s="83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</row>
    <row r="236" spans="1:133" x14ac:dyDescent="0.2"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G236" s="47"/>
      <c r="CH236" s="47"/>
      <c r="CI236" s="47"/>
      <c r="CJ236" s="47"/>
      <c r="CK236" s="47"/>
      <c r="CL236" s="47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</row>
    <row r="237" spans="1:133" x14ac:dyDescent="0.2"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G237" s="47"/>
      <c r="CH237" s="47"/>
      <c r="CI237" s="47"/>
      <c r="CJ237" s="47"/>
      <c r="CK237" s="47"/>
      <c r="CL237" s="47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</row>
    <row r="238" spans="1:133" x14ac:dyDescent="0.2"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G238" s="47"/>
      <c r="CH238" s="47"/>
      <c r="CI238" s="47"/>
      <c r="CJ238" s="47"/>
      <c r="CK238" s="47"/>
      <c r="CL238" s="47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</row>
    <row r="239" spans="1:133" x14ac:dyDescent="0.2">
      <c r="D239" s="47"/>
      <c r="E239" s="47"/>
      <c r="G239" s="47" t="s">
        <v>373</v>
      </c>
      <c r="H239" s="47" t="s">
        <v>374</v>
      </c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G239" s="47"/>
      <c r="CH239" s="47"/>
      <c r="CI239" s="47"/>
      <c r="CJ239" s="47"/>
      <c r="CK239" s="47"/>
      <c r="CL239" s="47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</row>
    <row r="240" spans="1:133" x14ac:dyDescent="0.2">
      <c r="D240" s="47"/>
      <c r="E240" s="91" t="s">
        <v>375</v>
      </c>
      <c r="F240" s="92">
        <v>408155</v>
      </c>
      <c r="G240" s="47">
        <v>0</v>
      </c>
      <c r="H240" s="47">
        <f>G7*0.445</f>
        <v>1076521.75</v>
      </c>
      <c r="I240" s="93">
        <v>0.44500000000000001</v>
      </c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</row>
    <row r="241" spans="4:133" x14ac:dyDescent="0.2">
      <c r="D241" s="47"/>
      <c r="E241" s="91" t="s">
        <v>375</v>
      </c>
      <c r="F241" s="92">
        <v>407688</v>
      </c>
      <c r="G241" s="47">
        <f>G7*0.13</f>
        <v>314489.5</v>
      </c>
      <c r="H241" s="47"/>
      <c r="I241" s="93">
        <v>0.44500000000000001</v>
      </c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</row>
    <row r="242" spans="4:133" x14ac:dyDescent="0.2">
      <c r="D242" s="47"/>
      <c r="E242" s="91" t="s">
        <v>375</v>
      </c>
      <c r="F242" s="92">
        <v>407698</v>
      </c>
      <c r="G242" s="47">
        <f>G7*0.445</f>
        <v>1076521.75</v>
      </c>
      <c r="H242" s="47">
        <f>G7*0.13</f>
        <v>314489.5</v>
      </c>
      <c r="I242" s="93">
        <v>0.13</v>
      </c>
      <c r="J242" s="47"/>
      <c r="K242" s="47"/>
      <c r="L242" s="47">
        <f>G242-H242</f>
        <v>762032.25</v>
      </c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G242" s="47"/>
      <c r="CH242" s="47"/>
      <c r="CI242" s="47"/>
      <c r="CJ242" s="47"/>
      <c r="CK242" s="47"/>
      <c r="CL242" s="47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</row>
    <row r="243" spans="4:133" x14ac:dyDescent="0.2">
      <c r="D243" s="47"/>
      <c r="E243" s="91" t="s">
        <v>375</v>
      </c>
      <c r="F243" s="92" t="s">
        <v>12</v>
      </c>
      <c r="G243" s="47">
        <f>G7*0.425</f>
        <v>1028138.75</v>
      </c>
      <c r="H243" s="47">
        <f>G7*0.425</f>
        <v>1028138.75</v>
      </c>
      <c r="I243" s="93">
        <v>0.42499999999999999</v>
      </c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</row>
    <row r="244" spans="4:133" x14ac:dyDescent="0.2">
      <c r="D244" s="47"/>
      <c r="E244" s="91" t="s">
        <v>376</v>
      </c>
      <c r="F244" s="92">
        <v>408155</v>
      </c>
      <c r="G244" s="47">
        <v>0</v>
      </c>
      <c r="H244" s="47">
        <f>1205977*0.445</f>
        <v>536659.76500000001</v>
      </c>
      <c r="I244" s="93">
        <v>0.44500000000000001</v>
      </c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</row>
    <row r="245" spans="4:133" x14ac:dyDescent="0.2">
      <c r="D245" s="47"/>
      <c r="E245" s="91" t="s">
        <v>376</v>
      </c>
      <c r="F245" s="92">
        <v>407688</v>
      </c>
      <c r="G245" s="47">
        <f>1205977*0.13</f>
        <v>156777.01</v>
      </c>
      <c r="H245" s="47"/>
      <c r="I245" s="93">
        <v>0.44500000000000001</v>
      </c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</row>
    <row r="246" spans="4:133" x14ac:dyDescent="0.2">
      <c r="D246" s="47"/>
      <c r="E246" s="91" t="s">
        <v>376</v>
      </c>
      <c r="F246" s="92">
        <v>407698</v>
      </c>
      <c r="G246" s="47">
        <f>1205977*0.445</f>
        <v>536659.76500000001</v>
      </c>
      <c r="H246" s="47">
        <f>1205977*0.13</f>
        <v>156777.01</v>
      </c>
      <c r="I246" s="93">
        <v>0.13</v>
      </c>
      <c r="J246" s="47"/>
      <c r="K246" s="47"/>
      <c r="L246" s="47">
        <f>G246-H246</f>
        <v>379882.755</v>
      </c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</row>
    <row r="247" spans="4:133" x14ac:dyDescent="0.2">
      <c r="D247" s="47"/>
      <c r="E247" s="91" t="s">
        <v>376</v>
      </c>
      <c r="F247" s="94" t="s">
        <v>377</v>
      </c>
      <c r="G247" s="47">
        <f>1205977*0.425</f>
        <v>512540.22499999998</v>
      </c>
      <c r="H247" s="47">
        <f>1205977*0.425</f>
        <v>512540.22499999998</v>
      </c>
      <c r="I247" s="93">
        <v>0.42499999999999999</v>
      </c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</row>
    <row r="248" spans="4:133" x14ac:dyDescent="0.2"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</row>
    <row r="249" spans="4:133" x14ac:dyDescent="0.2"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</row>
    <row r="250" spans="4:133" x14ac:dyDescent="0.2">
      <c r="D250" s="47"/>
      <c r="E250" s="96" t="s">
        <v>378</v>
      </c>
      <c r="F250" s="96"/>
      <c r="G250" s="96"/>
      <c r="H250" s="96"/>
      <c r="I250" s="96"/>
      <c r="J250" s="96"/>
      <c r="K250" s="96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</row>
    <row r="251" spans="4:133" x14ac:dyDescent="0.2">
      <c r="D251" s="47"/>
      <c r="E251" s="96" t="s">
        <v>379</v>
      </c>
      <c r="F251" s="96"/>
      <c r="G251" s="96"/>
      <c r="H251" s="96"/>
      <c r="I251" s="96"/>
      <c r="J251" s="96"/>
      <c r="K251" s="96"/>
      <c r="L251" s="96"/>
      <c r="M251" s="96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</row>
    <row r="252" spans="4:133" x14ac:dyDescent="0.2"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</row>
    <row r="253" spans="4:133" x14ac:dyDescent="0.2"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</row>
    <row r="254" spans="4:133" x14ac:dyDescent="0.2"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</row>
    <row r="255" spans="4:133" x14ac:dyDescent="0.2"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</row>
    <row r="256" spans="4:133" x14ac:dyDescent="0.2"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</row>
    <row r="257" spans="4:133" x14ac:dyDescent="0.2"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</row>
    <row r="258" spans="4:133" x14ac:dyDescent="0.2"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</row>
    <row r="259" spans="4:133" x14ac:dyDescent="0.2"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G259" s="47"/>
      <c r="CH259" s="47"/>
      <c r="CI259" s="47"/>
      <c r="CJ259" s="47"/>
      <c r="CK259" s="47"/>
      <c r="CL259" s="47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</row>
    <row r="260" spans="4:133" x14ac:dyDescent="0.2"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</row>
    <row r="261" spans="4:133" x14ac:dyDescent="0.2"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G261" s="47"/>
      <c r="CH261" s="47"/>
      <c r="CI261" s="47"/>
      <c r="CJ261" s="47"/>
      <c r="CK261" s="47"/>
      <c r="CL261" s="47"/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</row>
    <row r="262" spans="4:133" x14ac:dyDescent="0.2"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</row>
    <row r="263" spans="4:133" x14ac:dyDescent="0.2"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G263" s="47"/>
      <c r="CH263" s="47"/>
      <c r="CI263" s="47"/>
      <c r="CJ263" s="47"/>
      <c r="CK263" s="47"/>
      <c r="CL263" s="47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</row>
    <row r="264" spans="4:133" x14ac:dyDescent="0.2"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</row>
    <row r="265" spans="4:133" x14ac:dyDescent="0.2"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</row>
    <row r="266" spans="4:133" x14ac:dyDescent="0.2"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</row>
    <row r="267" spans="4:133" x14ac:dyDescent="0.2"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</row>
    <row r="268" spans="4:133" x14ac:dyDescent="0.2"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</row>
    <row r="269" spans="4:133" x14ac:dyDescent="0.2"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</row>
    <row r="270" spans="4:133" x14ac:dyDescent="0.2"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</row>
    <row r="271" spans="4:133" x14ac:dyDescent="0.2"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</row>
    <row r="272" spans="4:133" x14ac:dyDescent="0.2"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</row>
    <row r="273" spans="4:133" x14ac:dyDescent="0.2"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</row>
    <row r="274" spans="4:133" x14ac:dyDescent="0.2"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</row>
    <row r="275" spans="4:133" x14ac:dyDescent="0.2"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</row>
    <row r="276" spans="4:133" x14ac:dyDescent="0.2"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</row>
    <row r="277" spans="4:133" x14ac:dyDescent="0.2"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</row>
    <row r="278" spans="4:133" x14ac:dyDescent="0.2"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</row>
    <row r="279" spans="4:133" x14ac:dyDescent="0.2"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</row>
    <row r="280" spans="4:133" x14ac:dyDescent="0.2"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</row>
    <row r="281" spans="4:133" x14ac:dyDescent="0.2"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</row>
    <row r="282" spans="4:133" x14ac:dyDescent="0.2"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</row>
    <row r="283" spans="4:133" x14ac:dyDescent="0.2"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</row>
    <row r="284" spans="4:133" x14ac:dyDescent="0.2"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</row>
    <row r="285" spans="4:133" x14ac:dyDescent="0.2"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</row>
    <row r="286" spans="4:133" x14ac:dyDescent="0.2"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</row>
    <row r="287" spans="4:133" x14ac:dyDescent="0.2"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</row>
    <row r="288" spans="4:133" x14ac:dyDescent="0.2"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</row>
    <row r="289" spans="4:133" x14ac:dyDescent="0.2"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</row>
    <row r="290" spans="4:133" x14ac:dyDescent="0.2"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G290" s="47"/>
      <c r="CH290" s="47"/>
      <c r="CI290" s="47"/>
      <c r="CJ290" s="47"/>
      <c r="CK290" s="47"/>
      <c r="CL290" s="47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</row>
    <row r="291" spans="4:133" x14ac:dyDescent="0.2"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</row>
    <row r="292" spans="4:133" x14ac:dyDescent="0.2"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G292" s="47"/>
      <c r="CH292" s="47"/>
      <c r="CI292" s="47"/>
      <c r="CJ292" s="47"/>
      <c r="CK292" s="47"/>
      <c r="CL292" s="47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</row>
    <row r="293" spans="4:133" x14ac:dyDescent="0.2"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</row>
    <row r="294" spans="4:133" x14ac:dyDescent="0.2"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47"/>
      <c r="AQ294" s="47"/>
      <c r="AR294" s="47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G294" s="47"/>
      <c r="CH294" s="47"/>
      <c r="CI294" s="47"/>
      <c r="CJ294" s="47"/>
      <c r="CK294" s="47"/>
      <c r="CL294" s="47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</row>
    <row r="295" spans="4:133" x14ac:dyDescent="0.2"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</row>
    <row r="296" spans="4:133" x14ac:dyDescent="0.2"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  <c r="AR296" s="47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G296" s="47"/>
      <c r="CH296" s="47"/>
      <c r="CI296" s="47"/>
      <c r="CJ296" s="47"/>
      <c r="CK296" s="47"/>
      <c r="CL296" s="47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</row>
    <row r="297" spans="4:133" x14ac:dyDescent="0.2"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</row>
    <row r="298" spans="4:133" x14ac:dyDescent="0.2"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G298" s="47"/>
      <c r="CH298" s="47"/>
      <c r="CI298" s="47"/>
      <c r="CJ298" s="47"/>
      <c r="CK298" s="47"/>
      <c r="CL298" s="47"/>
      <c r="CM298" s="47"/>
      <c r="CN298" s="47"/>
      <c r="CO298" s="47"/>
      <c r="CP298" s="4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</row>
    <row r="299" spans="4:133" x14ac:dyDescent="0.2"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</row>
    <row r="300" spans="4:133" x14ac:dyDescent="0.2"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</row>
    <row r="301" spans="4:133" x14ac:dyDescent="0.2"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</row>
    <row r="302" spans="4:133" x14ac:dyDescent="0.2"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</row>
    <row r="303" spans="4:133" x14ac:dyDescent="0.2"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</row>
    <row r="304" spans="4:133" x14ac:dyDescent="0.2"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</row>
    <row r="305" spans="4:133" x14ac:dyDescent="0.2"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</row>
    <row r="306" spans="4:133" x14ac:dyDescent="0.2"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</row>
    <row r="307" spans="4:133" x14ac:dyDescent="0.2"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</row>
    <row r="308" spans="4:133" x14ac:dyDescent="0.2"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</row>
    <row r="309" spans="4:133" x14ac:dyDescent="0.2"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</row>
    <row r="310" spans="4:133" x14ac:dyDescent="0.2"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</row>
    <row r="311" spans="4:133" x14ac:dyDescent="0.2"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</row>
    <row r="312" spans="4:133" x14ac:dyDescent="0.2"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</row>
    <row r="313" spans="4:133" x14ac:dyDescent="0.2"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</row>
    <row r="314" spans="4:133" x14ac:dyDescent="0.2"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</row>
    <row r="315" spans="4:133" x14ac:dyDescent="0.2"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</row>
    <row r="316" spans="4:133" x14ac:dyDescent="0.2"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</row>
    <row r="317" spans="4:133" x14ac:dyDescent="0.2"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</row>
    <row r="318" spans="4:133" x14ac:dyDescent="0.2"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</row>
    <row r="319" spans="4:133" x14ac:dyDescent="0.2"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</row>
    <row r="320" spans="4:133" x14ac:dyDescent="0.2"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</row>
    <row r="321" spans="4:133" x14ac:dyDescent="0.2"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</row>
    <row r="322" spans="4:133" x14ac:dyDescent="0.2"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</row>
    <row r="323" spans="4:133" x14ac:dyDescent="0.2"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G323" s="47"/>
      <c r="CH323" s="47"/>
      <c r="CI323" s="47"/>
      <c r="CJ323" s="47"/>
      <c r="CK323" s="47"/>
      <c r="CL323" s="47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</row>
    <row r="324" spans="4:133" x14ac:dyDescent="0.2"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G324" s="47"/>
      <c r="CH324" s="47"/>
      <c r="CI324" s="47"/>
      <c r="CJ324" s="47"/>
      <c r="CK324" s="47"/>
      <c r="CL324" s="47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</row>
    <row r="325" spans="4:133" x14ac:dyDescent="0.2"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</row>
    <row r="326" spans="4:133" x14ac:dyDescent="0.2"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</row>
    <row r="327" spans="4:133" x14ac:dyDescent="0.2"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</row>
    <row r="328" spans="4:133" x14ac:dyDescent="0.2"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</row>
    <row r="329" spans="4:133" x14ac:dyDescent="0.2"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G329" s="47"/>
      <c r="CH329" s="47"/>
      <c r="CI329" s="47"/>
      <c r="CJ329" s="47"/>
      <c r="CK329" s="47"/>
      <c r="CL329" s="47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</row>
    <row r="330" spans="4:133" x14ac:dyDescent="0.2"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</row>
    <row r="331" spans="4:133" x14ac:dyDescent="0.2"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</row>
    <row r="332" spans="4:133" x14ac:dyDescent="0.2"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</row>
    <row r="333" spans="4:133" x14ac:dyDescent="0.2"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</row>
    <row r="334" spans="4:133" x14ac:dyDescent="0.2"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</row>
    <row r="335" spans="4:133" x14ac:dyDescent="0.2"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</row>
    <row r="336" spans="4:133" x14ac:dyDescent="0.2"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</row>
    <row r="337" spans="4:133" x14ac:dyDescent="0.2"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</row>
    <row r="338" spans="4:133" x14ac:dyDescent="0.2"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</row>
    <row r="339" spans="4:133" x14ac:dyDescent="0.2"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G339" s="47"/>
      <c r="CH339" s="47"/>
      <c r="CI339" s="47"/>
      <c r="CJ339" s="47"/>
      <c r="CK339" s="47"/>
      <c r="CL339" s="47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</row>
    <row r="340" spans="4:133" x14ac:dyDescent="0.2"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</row>
    <row r="341" spans="4:133" x14ac:dyDescent="0.2"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G341" s="47"/>
      <c r="CH341" s="47"/>
      <c r="CI341" s="47"/>
      <c r="CJ341" s="47"/>
      <c r="CK341" s="47"/>
      <c r="CL341" s="47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</row>
    <row r="342" spans="4:133" x14ac:dyDescent="0.2"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</row>
    <row r="343" spans="4:133" x14ac:dyDescent="0.2"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G343" s="47"/>
      <c r="CH343" s="47"/>
      <c r="CI343" s="47"/>
      <c r="CJ343" s="47"/>
      <c r="CK343" s="47"/>
      <c r="CL343" s="47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</row>
    <row r="344" spans="4:133" x14ac:dyDescent="0.2"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G344" s="47"/>
      <c r="CH344" s="47"/>
      <c r="CI344" s="47"/>
      <c r="CJ344" s="47"/>
      <c r="CK344" s="47"/>
      <c r="CL344" s="47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</row>
    <row r="345" spans="4:133" x14ac:dyDescent="0.2"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</row>
    <row r="346" spans="4:133" x14ac:dyDescent="0.2"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G346" s="47"/>
      <c r="CH346" s="47"/>
      <c r="CI346" s="47"/>
      <c r="CJ346" s="47"/>
      <c r="CK346" s="47"/>
      <c r="CL346" s="47"/>
      <c r="CM346" s="47"/>
      <c r="CN346" s="47"/>
      <c r="CO346" s="47"/>
      <c r="CP346" s="4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</row>
    <row r="347" spans="4:133" x14ac:dyDescent="0.2"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</row>
    <row r="348" spans="4:133" x14ac:dyDescent="0.2"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</row>
    <row r="349" spans="4:133" x14ac:dyDescent="0.2"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</row>
    <row r="350" spans="4:133" x14ac:dyDescent="0.2"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</row>
    <row r="351" spans="4:133" x14ac:dyDescent="0.2"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</row>
    <row r="352" spans="4:133" x14ac:dyDescent="0.2"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G352" s="47"/>
      <c r="CH352" s="47"/>
      <c r="CI352" s="47"/>
      <c r="CJ352" s="47"/>
      <c r="CK352" s="47"/>
      <c r="CL352" s="47"/>
      <c r="CM352" s="47"/>
      <c r="CN352" s="47"/>
      <c r="CO352" s="47"/>
      <c r="CP352" s="4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</row>
    <row r="353" spans="4:133" x14ac:dyDescent="0.2"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</row>
    <row r="354" spans="4:133" x14ac:dyDescent="0.2"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G354" s="47"/>
      <c r="CH354" s="47"/>
      <c r="CI354" s="47"/>
      <c r="CJ354" s="47"/>
      <c r="CK354" s="47"/>
      <c r="CL354" s="47"/>
      <c r="CM354" s="47"/>
      <c r="CN354" s="47"/>
      <c r="CO354" s="47"/>
      <c r="CP354" s="4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</row>
    <row r="355" spans="4:133" x14ac:dyDescent="0.2"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</row>
    <row r="356" spans="4:133" x14ac:dyDescent="0.2"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G356" s="47"/>
      <c r="CH356" s="47"/>
      <c r="CI356" s="47"/>
      <c r="CJ356" s="47"/>
      <c r="CK356" s="47"/>
      <c r="CL356" s="47"/>
      <c r="CM356" s="47"/>
      <c r="CN356" s="47"/>
      <c r="CO356" s="47"/>
      <c r="CP356" s="4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</row>
    <row r="357" spans="4:133" x14ac:dyDescent="0.2"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</row>
    <row r="358" spans="4:133" x14ac:dyDescent="0.2"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G358" s="47"/>
      <c r="CH358" s="47"/>
      <c r="CI358" s="47"/>
      <c r="CJ358" s="47"/>
      <c r="CK358" s="47"/>
      <c r="CL358" s="47"/>
      <c r="CM358" s="47"/>
      <c r="CN358" s="47"/>
      <c r="CO358" s="47"/>
      <c r="CP358" s="4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</row>
    <row r="359" spans="4:133" x14ac:dyDescent="0.2"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</row>
    <row r="360" spans="4:133" x14ac:dyDescent="0.2"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G360" s="47"/>
      <c r="CH360" s="47"/>
      <c r="CI360" s="47"/>
      <c r="CJ360" s="47"/>
      <c r="CK360" s="47"/>
      <c r="CL360" s="47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</row>
    <row r="361" spans="4:133" x14ac:dyDescent="0.2"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</row>
    <row r="362" spans="4:133" x14ac:dyDescent="0.2"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G362" s="47"/>
      <c r="CH362" s="47"/>
      <c r="CI362" s="47"/>
      <c r="CJ362" s="47"/>
      <c r="CK362" s="47"/>
      <c r="CL362" s="47"/>
      <c r="CM362" s="47"/>
      <c r="CN362" s="47"/>
      <c r="CO362" s="47"/>
      <c r="CP362" s="4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</row>
    <row r="363" spans="4:133" x14ac:dyDescent="0.2"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</row>
    <row r="364" spans="4:133" x14ac:dyDescent="0.2"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G364" s="47"/>
      <c r="CH364" s="47"/>
      <c r="CI364" s="47"/>
      <c r="CJ364" s="47"/>
      <c r="CK364" s="47"/>
      <c r="CL364" s="47"/>
      <c r="CM364" s="47"/>
      <c r="CN364" s="47"/>
      <c r="CO364" s="47"/>
      <c r="CP364" s="4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</row>
    <row r="365" spans="4:133" x14ac:dyDescent="0.2"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</row>
    <row r="366" spans="4:133" x14ac:dyDescent="0.2"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G366" s="47"/>
      <c r="CH366" s="47"/>
      <c r="CI366" s="47"/>
      <c r="CJ366" s="47"/>
      <c r="CK366" s="47"/>
      <c r="CL366" s="47"/>
      <c r="CM366" s="47"/>
      <c r="CN366" s="47"/>
      <c r="CO366" s="47"/>
      <c r="CP366" s="4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</row>
    <row r="367" spans="4:133" x14ac:dyDescent="0.2"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</row>
    <row r="368" spans="4:133" x14ac:dyDescent="0.2"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G368" s="47"/>
      <c r="CH368" s="47"/>
      <c r="CI368" s="47"/>
      <c r="CJ368" s="47"/>
      <c r="CK368" s="47"/>
      <c r="CL368" s="47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</row>
    <row r="369" spans="4:133" x14ac:dyDescent="0.2"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</row>
    <row r="370" spans="4:133" x14ac:dyDescent="0.2"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G370" s="47"/>
      <c r="CH370" s="47"/>
      <c r="CI370" s="47"/>
      <c r="CJ370" s="47"/>
      <c r="CK370" s="47"/>
      <c r="CL370" s="47"/>
      <c r="CM370" s="47"/>
      <c r="CN370" s="47"/>
      <c r="CO370" s="47"/>
      <c r="CP370" s="4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</row>
    <row r="371" spans="4:133" x14ac:dyDescent="0.2"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G371" s="47"/>
      <c r="CH371" s="47"/>
      <c r="CI371" s="47"/>
      <c r="CJ371" s="47"/>
      <c r="CK371" s="47"/>
      <c r="CL371" s="47"/>
      <c r="CM371" s="47"/>
      <c r="CN371" s="47"/>
      <c r="CO371" s="47"/>
      <c r="CP371" s="4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</row>
    <row r="372" spans="4:133" x14ac:dyDescent="0.2"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47"/>
      <c r="AQ372" s="47"/>
      <c r="AR372" s="47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G372" s="47"/>
      <c r="CH372" s="47"/>
      <c r="CI372" s="47"/>
      <c r="CJ372" s="47"/>
      <c r="CK372" s="47"/>
      <c r="CL372" s="47"/>
      <c r="CM372" s="47"/>
      <c r="CN372" s="47"/>
      <c r="CO372" s="47"/>
      <c r="CP372" s="4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</row>
    <row r="373" spans="4:133" x14ac:dyDescent="0.2"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</row>
    <row r="374" spans="4:133" x14ac:dyDescent="0.2"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47"/>
      <c r="AQ374" s="47"/>
      <c r="AR374" s="47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G374" s="47"/>
      <c r="CH374" s="47"/>
      <c r="CI374" s="47"/>
      <c r="CJ374" s="47"/>
      <c r="CK374" s="47"/>
      <c r="CL374" s="47"/>
      <c r="CM374" s="47"/>
      <c r="CN374" s="47"/>
      <c r="CO374" s="47"/>
      <c r="CP374" s="4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</row>
    <row r="375" spans="4:133" x14ac:dyDescent="0.2"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G375" s="47"/>
      <c r="CH375" s="47"/>
      <c r="CI375" s="47"/>
      <c r="CJ375" s="47"/>
      <c r="CK375" s="47"/>
      <c r="CL375" s="47"/>
      <c r="CM375" s="47"/>
      <c r="CN375" s="47"/>
      <c r="CO375" s="47"/>
      <c r="CP375" s="4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</row>
    <row r="376" spans="4:133" x14ac:dyDescent="0.2"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G376" s="47"/>
      <c r="CH376" s="47"/>
      <c r="CI376" s="47"/>
      <c r="CJ376" s="47"/>
      <c r="CK376" s="47"/>
      <c r="CL376" s="47"/>
      <c r="CM376" s="47"/>
      <c r="CN376" s="47"/>
      <c r="CO376" s="47"/>
      <c r="CP376" s="4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</row>
    <row r="377" spans="4:133" x14ac:dyDescent="0.2"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</row>
    <row r="378" spans="4:133" x14ac:dyDescent="0.2"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G378" s="47"/>
      <c r="CH378" s="47"/>
      <c r="CI378" s="47"/>
      <c r="CJ378" s="47"/>
      <c r="CK378" s="47"/>
      <c r="CL378" s="47"/>
      <c r="CM378" s="47"/>
      <c r="CN378" s="47"/>
      <c r="CO378" s="47"/>
      <c r="CP378" s="4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</row>
    <row r="379" spans="4:133" x14ac:dyDescent="0.2"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</row>
    <row r="380" spans="4:133" x14ac:dyDescent="0.2"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</row>
    <row r="381" spans="4:133" x14ac:dyDescent="0.2"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G381" s="47"/>
      <c r="CH381" s="47"/>
      <c r="CI381" s="47"/>
      <c r="CJ381" s="47"/>
      <c r="CK381" s="47"/>
      <c r="CL381" s="47"/>
      <c r="CM381" s="47"/>
      <c r="CN381" s="47"/>
      <c r="CO381" s="47"/>
      <c r="CP381" s="4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</row>
    <row r="382" spans="4:133" x14ac:dyDescent="0.2"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G382" s="47"/>
      <c r="CH382" s="47"/>
      <c r="CI382" s="47"/>
      <c r="CJ382" s="47"/>
      <c r="CK382" s="47"/>
      <c r="CL382" s="47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</row>
    <row r="383" spans="4:133" x14ac:dyDescent="0.2"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G383" s="47"/>
      <c r="CH383" s="47"/>
      <c r="CI383" s="47"/>
      <c r="CJ383" s="47"/>
      <c r="CK383" s="47"/>
      <c r="CL383" s="47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</row>
    <row r="384" spans="4:133" x14ac:dyDescent="0.2"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</row>
    <row r="385" spans="4:133" x14ac:dyDescent="0.2"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</row>
    <row r="386" spans="4:133" x14ac:dyDescent="0.2"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G386" s="47"/>
      <c r="CH386" s="47"/>
      <c r="CI386" s="47"/>
      <c r="CJ386" s="47"/>
      <c r="CK386" s="47"/>
      <c r="CL386" s="47"/>
      <c r="CM386" s="47"/>
      <c r="CN386" s="47"/>
      <c r="CO386" s="47"/>
      <c r="CP386" s="4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</row>
    <row r="387" spans="4:133" x14ac:dyDescent="0.2"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G387" s="47"/>
      <c r="CH387" s="47"/>
      <c r="CI387" s="47"/>
      <c r="CJ387" s="47"/>
      <c r="CK387" s="47"/>
      <c r="CL387" s="47"/>
      <c r="CM387" s="47"/>
      <c r="CN387" s="47"/>
      <c r="CO387" s="47"/>
      <c r="CP387" s="4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</row>
    <row r="388" spans="4:133" x14ac:dyDescent="0.2"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G388" s="47"/>
      <c r="CH388" s="47"/>
      <c r="CI388" s="47"/>
      <c r="CJ388" s="47"/>
      <c r="CK388" s="47"/>
      <c r="CL388" s="47"/>
      <c r="CM388" s="47"/>
      <c r="CN388" s="47"/>
      <c r="CO388" s="47"/>
      <c r="CP388" s="4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</row>
    <row r="389" spans="4:133" x14ac:dyDescent="0.2"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G389" s="47"/>
      <c r="CH389" s="47"/>
      <c r="CI389" s="47"/>
      <c r="CJ389" s="47"/>
      <c r="CK389" s="47"/>
      <c r="CL389" s="47"/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</row>
    <row r="390" spans="4:133" x14ac:dyDescent="0.2"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</row>
    <row r="391" spans="4:133" x14ac:dyDescent="0.2"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</row>
    <row r="392" spans="4:133" x14ac:dyDescent="0.2"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</row>
    <row r="393" spans="4:133" x14ac:dyDescent="0.2"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G393" s="47"/>
      <c r="CH393" s="47"/>
      <c r="CI393" s="47"/>
      <c r="CJ393" s="47"/>
      <c r="CK393" s="47"/>
      <c r="CL393" s="47"/>
      <c r="CM393" s="47"/>
      <c r="CN393" s="47"/>
      <c r="CO393" s="47"/>
      <c r="CP393" s="4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</row>
    <row r="394" spans="4:133" x14ac:dyDescent="0.2"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</row>
    <row r="395" spans="4:133" x14ac:dyDescent="0.2"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</row>
    <row r="396" spans="4:133" x14ac:dyDescent="0.2"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</row>
    <row r="397" spans="4:133" x14ac:dyDescent="0.2"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</row>
    <row r="398" spans="4:133" x14ac:dyDescent="0.2"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</row>
    <row r="399" spans="4:133" x14ac:dyDescent="0.2"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</row>
    <row r="400" spans="4:133" x14ac:dyDescent="0.2"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</row>
    <row r="401" spans="4:133" x14ac:dyDescent="0.2"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</row>
    <row r="402" spans="4:133" x14ac:dyDescent="0.2"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</row>
    <row r="403" spans="4:133" x14ac:dyDescent="0.2"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</row>
    <row r="404" spans="4:133" x14ac:dyDescent="0.2"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</row>
    <row r="405" spans="4:133" x14ac:dyDescent="0.2"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</row>
    <row r="406" spans="4:133" x14ac:dyDescent="0.2"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</row>
    <row r="407" spans="4:133" x14ac:dyDescent="0.2"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</row>
    <row r="408" spans="4:133" x14ac:dyDescent="0.2"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</row>
    <row r="409" spans="4:133" x14ac:dyDescent="0.2"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</row>
    <row r="410" spans="4:133" x14ac:dyDescent="0.2"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</row>
    <row r="411" spans="4:133" x14ac:dyDescent="0.2"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</row>
    <row r="412" spans="4:133" x14ac:dyDescent="0.2"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</row>
    <row r="413" spans="4:133" x14ac:dyDescent="0.2"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</row>
    <row r="414" spans="4:133" x14ac:dyDescent="0.2"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</row>
    <row r="415" spans="4:133" x14ac:dyDescent="0.2"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</row>
    <row r="416" spans="4:133" x14ac:dyDescent="0.2"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</row>
    <row r="417" spans="4:133" x14ac:dyDescent="0.2"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</row>
    <row r="418" spans="4:133" x14ac:dyDescent="0.2"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</row>
    <row r="419" spans="4:133" x14ac:dyDescent="0.2"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</row>
    <row r="420" spans="4:133" x14ac:dyDescent="0.2"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47"/>
      <c r="AQ420" s="47"/>
      <c r="AR420" s="47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G420" s="47"/>
      <c r="CH420" s="47"/>
      <c r="CI420" s="47"/>
      <c r="CJ420" s="47"/>
      <c r="CK420" s="47"/>
      <c r="CL420" s="47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</row>
    <row r="421" spans="4:133" x14ac:dyDescent="0.2"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</row>
    <row r="422" spans="4:133" x14ac:dyDescent="0.2"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G422" s="47"/>
      <c r="CH422" s="47"/>
      <c r="CI422" s="47"/>
      <c r="CJ422" s="47"/>
      <c r="CK422" s="47"/>
      <c r="CL422" s="47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</row>
    <row r="423" spans="4:133" x14ac:dyDescent="0.2"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47"/>
      <c r="AQ423" s="47"/>
      <c r="AR423" s="47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</row>
    <row r="424" spans="4:133" x14ac:dyDescent="0.2"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</row>
    <row r="425" spans="4:133" x14ac:dyDescent="0.2"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47"/>
      <c r="AQ425" s="47"/>
      <c r="AR425" s="47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</row>
    <row r="426" spans="4:133" x14ac:dyDescent="0.2"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G426" s="47"/>
      <c r="CH426" s="47"/>
      <c r="CI426" s="47"/>
      <c r="CJ426" s="47"/>
      <c r="CK426" s="47"/>
      <c r="CL426" s="47"/>
      <c r="CM426" s="47"/>
      <c r="CN426" s="47"/>
      <c r="CO426" s="47"/>
      <c r="CP426" s="4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</row>
    <row r="427" spans="4:133" x14ac:dyDescent="0.2"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</row>
    <row r="428" spans="4:133" x14ac:dyDescent="0.2"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G428" s="47"/>
      <c r="CH428" s="47"/>
      <c r="CI428" s="47"/>
      <c r="CJ428" s="47"/>
      <c r="CK428" s="47"/>
      <c r="CL428" s="47"/>
      <c r="CM428" s="47"/>
      <c r="CN428" s="47"/>
      <c r="CO428" s="47"/>
      <c r="CP428" s="4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</row>
    <row r="429" spans="4:133" x14ac:dyDescent="0.2"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</row>
    <row r="430" spans="4:133" x14ac:dyDescent="0.2"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G430" s="47"/>
      <c r="CH430" s="47"/>
      <c r="CI430" s="47"/>
      <c r="CJ430" s="47"/>
      <c r="CK430" s="47"/>
      <c r="CL430" s="47"/>
      <c r="CM430" s="47"/>
      <c r="CN430" s="47"/>
      <c r="CO430" s="47"/>
      <c r="CP430" s="4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</row>
    <row r="431" spans="4:133" x14ac:dyDescent="0.2"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</row>
    <row r="432" spans="4:133" x14ac:dyDescent="0.2"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G432" s="47"/>
      <c r="CH432" s="47"/>
      <c r="CI432" s="47"/>
      <c r="CJ432" s="47"/>
      <c r="CK432" s="47"/>
      <c r="CL432" s="47"/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</row>
    <row r="433" spans="4:133" x14ac:dyDescent="0.2"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</row>
    <row r="434" spans="4:133" x14ac:dyDescent="0.2"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G434" s="47"/>
      <c r="CH434" s="47"/>
      <c r="CI434" s="47"/>
      <c r="CJ434" s="47"/>
      <c r="CK434" s="47"/>
      <c r="CL434" s="47"/>
      <c r="CM434" s="47"/>
      <c r="CN434" s="47"/>
      <c r="CO434" s="47"/>
      <c r="CP434" s="4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</row>
    <row r="435" spans="4:133" x14ac:dyDescent="0.2"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47"/>
      <c r="AQ435" s="47"/>
      <c r="AR435" s="47"/>
      <c r="AS435" s="47"/>
      <c r="AT435" s="47"/>
      <c r="AU435" s="47"/>
      <c r="AV435" s="47"/>
      <c r="AW435" s="47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G435" s="47"/>
      <c r="CH435" s="47"/>
      <c r="CI435" s="47"/>
      <c r="CJ435" s="47"/>
      <c r="CK435" s="47"/>
      <c r="CL435" s="47"/>
      <c r="CM435" s="47"/>
      <c r="CN435" s="47"/>
      <c r="CO435" s="47"/>
      <c r="CP435" s="4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</row>
    <row r="436" spans="4:133" x14ac:dyDescent="0.2"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47"/>
      <c r="AQ436" s="47"/>
      <c r="AR436" s="47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G436" s="47"/>
      <c r="CH436" s="47"/>
      <c r="CI436" s="47"/>
      <c r="CJ436" s="47"/>
      <c r="CK436" s="47"/>
      <c r="CL436" s="47"/>
      <c r="CM436" s="47"/>
      <c r="CN436" s="47"/>
      <c r="CO436" s="47"/>
      <c r="CP436" s="4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</row>
    <row r="437" spans="4:133" x14ac:dyDescent="0.2"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47"/>
      <c r="AQ437" s="47"/>
      <c r="AR437" s="47"/>
      <c r="AS437" s="47"/>
      <c r="AT437" s="47"/>
      <c r="AU437" s="47"/>
      <c r="AV437" s="47"/>
      <c r="AW437" s="47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G437" s="47"/>
      <c r="CH437" s="47"/>
      <c r="CI437" s="47"/>
      <c r="CJ437" s="47"/>
      <c r="CK437" s="47"/>
      <c r="CL437" s="47"/>
      <c r="CM437" s="47"/>
      <c r="CN437" s="47"/>
      <c r="CO437" s="47"/>
      <c r="CP437" s="4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</row>
    <row r="438" spans="4:133" x14ac:dyDescent="0.2"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</row>
    <row r="439" spans="4:133" x14ac:dyDescent="0.2"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47"/>
      <c r="AQ439" s="47"/>
      <c r="AR439" s="47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G439" s="47"/>
      <c r="CH439" s="47"/>
      <c r="CI439" s="47"/>
      <c r="CJ439" s="47"/>
      <c r="CK439" s="47"/>
      <c r="CL439" s="47"/>
      <c r="CM439" s="47"/>
      <c r="CN439" s="47"/>
      <c r="CO439" s="47"/>
      <c r="CP439" s="4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</row>
    <row r="440" spans="4:133" x14ac:dyDescent="0.2"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47"/>
      <c r="AQ440" s="47"/>
      <c r="AR440" s="47"/>
      <c r="AS440" s="47"/>
      <c r="AT440" s="47"/>
      <c r="AU440" s="47"/>
      <c r="AV440" s="47"/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G440" s="47"/>
      <c r="CH440" s="47"/>
      <c r="CI440" s="47"/>
      <c r="CJ440" s="47"/>
      <c r="CK440" s="47"/>
      <c r="CL440" s="47"/>
      <c r="CM440" s="47"/>
      <c r="CN440" s="47"/>
      <c r="CO440" s="47"/>
      <c r="CP440" s="4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</row>
    <row r="441" spans="4:133" x14ac:dyDescent="0.2"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47"/>
      <c r="AQ441" s="47"/>
      <c r="AR441" s="47"/>
      <c r="AS441" s="47"/>
      <c r="AT441" s="47"/>
      <c r="AU441" s="47"/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G441" s="47"/>
      <c r="CH441" s="47"/>
      <c r="CI441" s="47"/>
      <c r="CJ441" s="47"/>
      <c r="CK441" s="47"/>
      <c r="CL441" s="47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</row>
    <row r="442" spans="4:133" x14ac:dyDescent="0.2"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47"/>
      <c r="AQ442" s="47"/>
      <c r="AR442" s="47"/>
      <c r="AS442" s="47"/>
      <c r="AT442" s="47"/>
      <c r="AU442" s="47"/>
      <c r="AV442" s="47"/>
      <c r="AW442" s="47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G442" s="47"/>
      <c r="CH442" s="47"/>
      <c r="CI442" s="47"/>
      <c r="CJ442" s="47"/>
      <c r="CK442" s="47"/>
      <c r="CL442" s="47"/>
      <c r="CM442" s="47"/>
      <c r="CN442" s="47"/>
      <c r="CO442" s="47"/>
      <c r="CP442" s="4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</row>
    <row r="443" spans="4:133" x14ac:dyDescent="0.2"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47"/>
      <c r="AQ443" s="47"/>
      <c r="AR443" s="47"/>
      <c r="AS443" s="47"/>
      <c r="AT443" s="47"/>
      <c r="AU443" s="47"/>
      <c r="AV443" s="47"/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G443" s="47"/>
      <c r="CH443" s="47"/>
      <c r="CI443" s="47"/>
      <c r="CJ443" s="47"/>
      <c r="CK443" s="47"/>
      <c r="CL443" s="47"/>
      <c r="CM443" s="47"/>
      <c r="CN443" s="47"/>
      <c r="CO443" s="47"/>
      <c r="CP443" s="4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</row>
    <row r="444" spans="4:133" x14ac:dyDescent="0.2"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47"/>
      <c r="AL444" s="47"/>
      <c r="AM444" s="47"/>
      <c r="AN444" s="47"/>
      <c r="AO444" s="47"/>
      <c r="AP444" s="47"/>
      <c r="AQ444" s="47"/>
      <c r="AR444" s="47"/>
      <c r="AS444" s="47"/>
      <c r="AT444" s="47"/>
      <c r="AU444" s="47"/>
      <c r="AV444" s="47"/>
      <c r="AW444" s="47"/>
      <c r="AX444" s="47"/>
      <c r="AY444" s="47"/>
      <c r="AZ444" s="47"/>
      <c r="BA444" s="47"/>
      <c r="BB444" s="47"/>
      <c r="BC444" s="47"/>
      <c r="BD444" s="47"/>
      <c r="BE444" s="47"/>
      <c r="BF444" s="47"/>
      <c r="BG444" s="47"/>
      <c r="BH444" s="47"/>
      <c r="BI444" s="47"/>
      <c r="BJ444" s="47"/>
      <c r="BK444" s="47"/>
      <c r="BL444" s="47"/>
      <c r="BM444" s="47"/>
      <c r="BN444" s="47"/>
      <c r="BO444" s="47"/>
      <c r="BP444" s="47"/>
      <c r="BQ444" s="47"/>
      <c r="BR444" s="47"/>
      <c r="BS444" s="47"/>
      <c r="BT444" s="47"/>
      <c r="BU444" s="47"/>
      <c r="BV444" s="47"/>
      <c r="BW444" s="47"/>
      <c r="BX444" s="47"/>
      <c r="BY444" s="47"/>
      <c r="BZ444" s="47"/>
      <c r="CA444" s="47"/>
      <c r="CB444" s="47"/>
      <c r="CC444" s="47"/>
      <c r="CD444" s="47"/>
      <c r="CE444" s="47"/>
      <c r="CF444" s="47"/>
      <c r="CG444" s="47"/>
      <c r="CH444" s="47"/>
      <c r="CI444" s="47"/>
      <c r="CJ444" s="47"/>
      <c r="CK444" s="47"/>
      <c r="CL444" s="47"/>
      <c r="CM444" s="47"/>
      <c r="CN444" s="47"/>
      <c r="CO444" s="47"/>
      <c r="CP444" s="47"/>
      <c r="CQ444" s="47"/>
      <c r="CR444" s="47"/>
      <c r="CS444" s="47"/>
      <c r="CT444" s="47"/>
      <c r="CU444" s="47"/>
      <c r="CV444" s="47"/>
      <c r="CW444" s="47"/>
      <c r="CX444" s="47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</row>
    <row r="445" spans="4:133" x14ac:dyDescent="0.2"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  <c r="AJ445" s="47"/>
      <c r="AK445" s="47"/>
      <c r="AL445" s="47"/>
      <c r="AM445" s="47"/>
      <c r="AN445" s="47"/>
      <c r="AO445" s="47"/>
      <c r="AP445" s="47"/>
      <c r="AQ445" s="47"/>
      <c r="AR445" s="47"/>
      <c r="AS445" s="47"/>
      <c r="AT445" s="47"/>
      <c r="AU445" s="47"/>
      <c r="AV445" s="47"/>
      <c r="AW445" s="47"/>
      <c r="AX445" s="47"/>
      <c r="AY445" s="47"/>
      <c r="AZ445" s="47"/>
      <c r="BA445" s="47"/>
      <c r="BB445" s="47"/>
      <c r="BC445" s="47"/>
      <c r="BD445" s="47"/>
      <c r="BE445" s="47"/>
      <c r="BF445" s="47"/>
      <c r="BG445" s="47"/>
      <c r="BH445" s="47"/>
      <c r="BI445" s="47"/>
      <c r="BJ445" s="47"/>
      <c r="BK445" s="47"/>
      <c r="BL445" s="47"/>
      <c r="BM445" s="47"/>
      <c r="BN445" s="47"/>
      <c r="BO445" s="47"/>
      <c r="BP445" s="47"/>
      <c r="BQ445" s="47"/>
      <c r="BR445" s="47"/>
      <c r="BS445" s="47"/>
      <c r="BT445" s="47"/>
      <c r="BU445" s="47"/>
      <c r="BV445" s="47"/>
      <c r="BW445" s="47"/>
      <c r="BX445" s="47"/>
      <c r="BY445" s="47"/>
      <c r="BZ445" s="47"/>
      <c r="CA445" s="47"/>
      <c r="CB445" s="47"/>
      <c r="CC445" s="47"/>
      <c r="CD445" s="47"/>
      <c r="CE445" s="47"/>
      <c r="CF445" s="47"/>
      <c r="CG445" s="47"/>
      <c r="CH445" s="47"/>
      <c r="CI445" s="47"/>
      <c r="CJ445" s="47"/>
      <c r="CK445" s="47"/>
      <c r="CL445" s="47"/>
      <c r="CM445" s="47"/>
      <c r="CN445" s="47"/>
      <c r="CO445" s="47"/>
      <c r="CP445" s="47"/>
      <c r="CQ445" s="47"/>
      <c r="CR445" s="47"/>
      <c r="CS445" s="47"/>
      <c r="CT445" s="47"/>
      <c r="CU445" s="47"/>
      <c r="CV445" s="47"/>
      <c r="CW445" s="47"/>
      <c r="CX445" s="47"/>
      <c r="CY445" s="47"/>
      <c r="CZ445" s="47"/>
      <c r="DA445" s="47"/>
      <c r="DB445" s="47"/>
      <c r="DC445" s="47"/>
      <c r="DD445" s="47"/>
      <c r="DE445" s="47"/>
      <c r="DF445" s="47"/>
      <c r="DG445" s="47"/>
      <c r="DH445" s="47"/>
      <c r="DI445" s="47"/>
      <c r="DJ445" s="47"/>
      <c r="DK445" s="47"/>
      <c r="DL445" s="47"/>
      <c r="DM445" s="47"/>
      <c r="DN445" s="47"/>
      <c r="DO445" s="47"/>
      <c r="DP445" s="47"/>
      <c r="DQ445" s="47"/>
      <c r="DR445" s="47"/>
      <c r="DS445" s="4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</row>
  </sheetData>
  <pageMargins left="0.7" right="0.7" top="0.75" bottom="0.75" header="0.3" footer="0.3"/>
  <pageSetup scale="56" orientation="landscape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E9355-41E0-4E69-BF60-3BD6F6E10C37}">
  <sheetPr>
    <pageSetUpPr fitToPage="1"/>
  </sheetPr>
  <dimension ref="A1:EC443"/>
  <sheetViews>
    <sheetView topLeftCell="G2" workbookViewId="0">
      <selection activeCell="U228" sqref="U228"/>
    </sheetView>
  </sheetViews>
  <sheetFormatPr defaultColWidth="9.140625" defaultRowHeight="12.75" x14ac:dyDescent="0.2"/>
  <cols>
    <col min="1" max="1" width="16.85546875" style="45" customWidth="1"/>
    <col min="2" max="2" width="9.140625" style="45"/>
    <col min="3" max="3" width="28.28515625" style="45" customWidth="1"/>
    <col min="4" max="5" width="15" style="45" customWidth="1"/>
    <col min="6" max="6" width="13.42578125" style="45" customWidth="1"/>
    <col min="7" max="7" width="14.42578125" style="45" customWidth="1"/>
    <col min="8" max="8" width="15" style="45" customWidth="1"/>
    <col min="9" max="9" width="12.140625" style="45" customWidth="1"/>
    <col min="10" max="10" width="3.28515625" style="45" customWidth="1"/>
    <col min="11" max="11" width="7.85546875" style="45" customWidth="1"/>
    <col min="12" max="13" width="11.42578125" style="45" customWidth="1"/>
    <col min="14" max="14" width="10.85546875" style="45" customWidth="1"/>
    <col min="15" max="15" width="12" style="45" customWidth="1"/>
    <col min="16" max="17" width="11.85546875" style="45" customWidth="1"/>
    <col min="18" max="16384" width="9.140625" style="45"/>
  </cols>
  <sheetData>
    <row r="1" spans="1:133" ht="15.75" x14ac:dyDescent="0.25">
      <c r="A1" s="42" t="s">
        <v>0</v>
      </c>
      <c r="B1" s="43"/>
      <c r="C1" s="44"/>
    </row>
    <row r="2" spans="1:133" ht="15.75" x14ac:dyDescent="0.25">
      <c r="A2" s="42" t="s">
        <v>1</v>
      </c>
      <c r="B2" s="43"/>
      <c r="C2" s="44"/>
    </row>
    <row r="3" spans="1:133" ht="16.5" thickBot="1" x14ac:dyDescent="0.25">
      <c r="A3" s="46" t="s">
        <v>5</v>
      </c>
      <c r="B3" s="43"/>
      <c r="C3" s="44" t="s">
        <v>25</v>
      </c>
      <c r="D3" s="47"/>
      <c r="E3" s="47"/>
      <c r="F3" s="47"/>
      <c r="G3" s="47"/>
      <c r="H3" s="47"/>
      <c r="K3" s="85"/>
      <c r="L3" s="47"/>
      <c r="M3" s="47"/>
      <c r="N3" s="47"/>
      <c r="O3" s="47"/>
      <c r="P3" s="47"/>
      <c r="Q3" s="86"/>
    </row>
    <row r="4" spans="1:133" ht="15.75" x14ac:dyDescent="0.25">
      <c r="A4" s="42" t="s">
        <v>61</v>
      </c>
      <c r="B4" s="48"/>
      <c r="C4" s="49">
        <v>44259</v>
      </c>
      <c r="D4" s="50" t="s">
        <v>62</v>
      </c>
      <c r="E4" s="50" t="s">
        <v>62</v>
      </c>
      <c r="F4" s="50" t="s">
        <v>62</v>
      </c>
      <c r="G4" s="50" t="s">
        <v>63</v>
      </c>
      <c r="H4" s="50" t="s">
        <v>63</v>
      </c>
      <c r="I4" s="50" t="s">
        <v>63</v>
      </c>
      <c r="J4" s="87"/>
      <c r="K4" s="50"/>
      <c r="L4" s="52" t="s">
        <v>62</v>
      </c>
      <c r="M4" s="52" t="s">
        <v>62</v>
      </c>
      <c r="N4" s="52" t="s">
        <v>62</v>
      </c>
      <c r="O4" s="52" t="s">
        <v>63</v>
      </c>
      <c r="P4" s="52" t="s">
        <v>63</v>
      </c>
      <c r="Q4" s="53" t="s">
        <v>63</v>
      </c>
    </row>
    <row r="5" spans="1:133" ht="38.25" x14ac:dyDescent="0.2">
      <c r="A5" s="54" t="s">
        <v>4</v>
      </c>
      <c r="B5" s="54" t="s">
        <v>64</v>
      </c>
      <c r="C5" s="54" t="s">
        <v>65</v>
      </c>
      <c r="D5" s="55" t="s">
        <v>380</v>
      </c>
      <c r="E5" s="55" t="s">
        <v>67</v>
      </c>
      <c r="F5" s="55" t="s">
        <v>68</v>
      </c>
      <c r="G5" s="55" t="s">
        <v>380</v>
      </c>
      <c r="H5" s="55" t="s">
        <v>67</v>
      </c>
      <c r="I5" s="55" t="s">
        <v>68</v>
      </c>
      <c r="J5" s="57"/>
      <c r="K5" s="55"/>
      <c r="L5" s="55" t="s">
        <v>69</v>
      </c>
      <c r="M5" s="55" t="s">
        <v>70</v>
      </c>
      <c r="N5" s="55" t="s">
        <v>71</v>
      </c>
      <c r="O5" s="55" t="s">
        <v>69</v>
      </c>
      <c r="P5" s="55" t="s">
        <v>70</v>
      </c>
      <c r="Q5" s="57" t="s">
        <v>71</v>
      </c>
    </row>
    <row r="6" spans="1:133" x14ac:dyDescent="0.2">
      <c r="J6" s="59"/>
      <c r="Q6" s="59"/>
    </row>
    <row r="7" spans="1:133" x14ac:dyDescent="0.2">
      <c r="A7" s="60">
        <v>2957</v>
      </c>
      <c r="B7" s="61" t="s">
        <v>72</v>
      </c>
      <c r="C7" s="62" t="s">
        <v>73</v>
      </c>
      <c r="D7" s="63">
        <f>'[3]2957'!$K$6</f>
        <v>22937017</v>
      </c>
      <c r="E7" s="63"/>
      <c r="F7" s="63">
        <f>+D7+E7</f>
        <v>22937017</v>
      </c>
      <c r="G7" s="63">
        <f>'[3]2957'!$Y$6</f>
        <v>24469486</v>
      </c>
      <c r="H7" s="63"/>
      <c r="I7" s="63">
        <f>G7+H7</f>
        <v>24469486</v>
      </c>
      <c r="J7" s="65"/>
      <c r="K7" s="63"/>
      <c r="L7" s="63"/>
      <c r="M7" s="63"/>
      <c r="N7" s="63">
        <f>+L7+M7</f>
        <v>0</v>
      </c>
      <c r="O7" s="63">
        <f>H7*100%</f>
        <v>0</v>
      </c>
      <c r="P7" s="63">
        <f>+N7+O7</f>
        <v>0</v>
      </c>
      <c r="Q7" s="65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</row>
    <row r="8" spans="1:133" hidden="1" x14ac:dyDescent="0.2">
      <c r="A8" s="60"/>
      <c r="B8" s="61" t="s">
        <v>74</v>
      </c>
      <c r="C8" s="62" t="s">
        <v>75</v>
      </c>
      <c r="D8" s="63"/>
      <c r="E8" s="63"/>
      <c r="F8" s="63">
        <f t="shared" ref="F8:F71" si="0">+D8+E8</f>
        <v>0</v>
      </c>
      <c r="G8" s="63"/>
      <c r="H8" s="63"/>
      <c r="I8" s="63">
        <f t="shared" ref="I8:I71" si="1">G8+H8</f>
        <v>0</v>
      </c>
      <c r="J8" s="63"/>
      <c r="K8" s="97"/>
      <c r="L8" s="63">
        <f t="shared" ref="L8:L71" si="2">E8*100%</f>
        <v>0</v>
      </c>
      <c r="M8" s="63"/>
      <c r="N8" s="63">
        <f t="shared" ref="N8:N71" si="3">+L8+M8</f>
        <v>0</v>
      </c>
      <c r="O8" s="63">
        <f t="shared" ref="O8:O71" si="4">H8*100%</f>
        <v>0</v>
      </c>
      <c r="P8" s="63">
        <f t="shared" ref="P8:P71" si="5">+N8+O8</f>
        <v>0</v>
      </c>
      <c r="Q8" s="65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</row>
    <row r="9" spans="1:133" hidden="1" x14ac:dyDescent="0.2">
      <c r="A9" s="60"/>
      <c r="B9" s="61" t="s">
        <v>76</v>
      </c>
      <c r="C9" s="62" t="s">
        <v>75</v>
      </c>
      <c r="D9" s="63"/>
      <c r="E9" s="63"/>
      <c r="F9" s="63">
        <f t="shared" si="0"/>
        <v>0</v>
      </c>
      <c r="G9" s="63"/>
      <c r="H9" s="63"/>
      <c r="I9" s="63">
        <f t="shared" si="1"/>
        <v>0</v>
      </c>
      <c r="J9" s="63"/>
      <c r="K9" s="97"/>
      <c r="L9" s="63">
        <f t="shared" si="2"/>
        <v>0</v>
      </c>
      <c r="M9" s="63"/>
      <c r="N9" s="63">
        <f t="shared" si="3"/>
        <v>0</v>
      </c>
      <c r="O9" s="63">
        <f t="shared" si="4"/>
        <v>0</v>
      </c>
      <c r="P9" s="63">
        <f t="shared" si="5"/>
        <v>0</v>
      </c>
      <c r="Q9" s="65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</row>
    <row r="10" spans="1:133" hidden="1" x14ac:dyDescent="0.2">
      <c r="A10" s="60"/>
      <c r="B10" s="61" t="s">
        <v>77</v>
      </c>
      <c r="C10" s="62" t="s">
        <v>75</v>
      </c>
      <c r="D10" s="63"/>
      <c r="E10" s="63"/>
      <c r="F10" s="63">
        <f t="shared" si="0"/>
        <v>0</v>
      </c>
      <c r="G10" s="63"/>
      <c r="H10" s="63"/>
      <c r="I10" s="63">
        <f t="shared" si="1"/>
        <v>0</v>
      </c>
      <c r="J10" s="63"/>
      <c r="K10" s="97"/>
      <c r="L10" s="63">
        <f t="shared" si="2"/>
        <v>0</v>
      </c>
      <c r="M10" s="63"/>
      <c r="N10" s="63">
        <f t="shared" si="3"/>
        <v>0</v>
      </c>
      <c r="O10" s="63">
        <f t="shared" si="4"/>
        <v>0</v>
      </c>
      <c r="P10" s="63">
        <f t="shared" si="5"/>
        <v>0</v>
      </c>
      <c r="Q10" s="65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</row>
    <row r="11" spans="1:133" hidden="1" x14ac:dyDescent="0.2">
      <c r="A11" s="60"/>
      <c r="B11" s="61" t="s">
        <v>78</v>
      </c>
      <c r="C11" s="62" t="s">
        <v>75</v>
      </c>
      <c r="D11" s="63"/>
      <c r="E11" s="63"/>
      <c r="F11" s="63">
        <f t="shared" si="0"/>
        <v>0</v>
      </c>
      <c r="G11" s="63"/>
      <c r="H11" s="63"/>
      <c r="I11" s="63">
        <f t="shared" si="1"/>
        <v>0</v>
      </c>
      <c r="J11" s="63"/>
      <c r="K11" s="97"/>
      <c r="L11" s="63">
        <f t="shared" si="2"/>
        <v>0</v>
      </c>
      <c r="M11" s="63"/>
      <c r="N11" s="63">
        <f t="shared" si="3"/>
        <v>0</v>
      </c>
      <c r="O11" s="63">
        <f t="shared" si="4"/>
        <v>0</v>
      </c>
      <c r="P11" s="63">
        <f t="shared" si="5"/>
        <v>0</v>
      </c>
      <c r="Q11" s="65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</row>
    <row r="12" spans="1:133" hidden="1" x14ac:dyDescent="0.2">
      <c r="A12" s="60"/>
      <c r="B12" s="61" t="s">
        <v>79</v>
      </c>
      <c r="C12" s="62" t="s">
        <v>75</v>
      </c>
      <c r="D12" s="63"/>
      <c r="E12" s="63"/>
      <c r="F12" s="63">
        <f t="shared" si="0"/>
        <v>0</v>
      </c>
      <c r="G12" s="63"/>
      <c r="H12" s="63"/>
      <c r="I12" s="63">
        <f t="shared" si="1"/>
        <v>0</v>
      </c>
      <c r="J12" s="63"/>
      <c r="K12" s="97"/>
      <c r="L12" s="63">
        <f t="shared" si="2"/>
        <v>0</v>
      </c>
      <c r="M12" s="63"/>
      <c r="N12" s="63">
        <f t="shared" si="3"/>
        <v>0</v>
      </c>
      <c r="O12" s="63">
        <f t="shared" si="4"/>
        <v>0</v>
      </c>
      <c r="P12" s="63">
        <f t="shared" si="5"/>
        <v>0</v>
      </c>
      <c r="Q12" s="65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</row>
    <row r="13" spans="1:133" hidden="1" x14ac:dyDescent="0.2">
      <c r="A13" s="60"/>
      <c r="B13" s="61" t="s">
        <v>80</v>
      </c>
      <c r="C13" s="62" t="s">
        <v>81</v>
      </c>
      <c r="D13" s="63"/>
      <c r="E13" s="63"/>
      <c r="F13" s="63">
        <f t="shared" si="0"/>
        <v>0</v>
      </c>
      <c r="G13" s="63"/>
      <c r="H13" s="63"/>
      <c r="I13" s="63">
        <f t="shared" si="1"/>
        <v>0</v>
      </c>
      <c r="J13" s="63"/>
      <c r="K13" s="97"/>
      <c r="L13" s="63">
        <f t="shared" si="2"/>
        <v>0</v>
      </c>
      <c r="M13" s="63"/>
      <c r="N13" s="63">
        <f t="shared" si="3"/>
        <v>0</v>
      </c>
      <c r="O13" s="63">
        <f t="shared" si="4"/>
        <v>0</v>
      </c>
      <c r="P13" s="63">
        <f t="shared" si="5"/>
        <v>0</v>
      </c>
      <c r="Q13" s="65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</row>
    <row r="14" spans="1:133" hidden="1" x14ac:dyDescent="0.2">
      <c r="A14" s="60"/>
      <c r="B14" s="61" t="s">
        <v>82</v>
      </c>
      <c r="C14" s="62" t="s">
        <v>83</v>
      </c>
      <c r="D14" s="63"/>
      <c r="E14" s="63"/>
      <c r="F14" s="63">
        <f t="shared" si="0"/>
        <v>0</v>
      </c>
      <c r="G14" s="63"/>
      <c r="H14" s="63"/>
      <c r="I14" s="63">
        <f t="shared" si="1"/>
        <v>0</v>
      </c>
      <c r="J14" s="63"/>
      <c r="K14" s="97"/>
      <c r="L14" s="63">
        <f t="shared" si="2"/>
        <v>0</v>
      </c>
      <c r="M14" s="63"/>
      <c r="N14" s="63">
        <f t="shared" si="3"/>
        <v>0</v>
      </c>
      <c r="O14" s="63">
        <f t="shared" si="4"/>
        <v>0</v>
      </c>
      <c r="P14" s="63">
        <f t="shared" si="5"/>
        <v>0</v>
      </c>
      <c r="Q14" s="65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47"/>
      <c r="EC14" s="47"/>
    </row>
    <row r="15" spans="1:133" x14ac:dyDescent="0.2">
      <c r="A15" s="60"/>
      <c r="B15" s="61" t="s">
        <v>84</v>
      </c>
      <c r="C15" s="62" t="s">
        <v>85</v>
      </c>
      <c r="D15" s="63">
        <f>'[3]2957'!$K$14</f>
        <v>775000</v>
      </c>
      <c r="E15" s="63"/>
      <c r="F15" s="63">
        <f t="shared" si="0"/>
        <v>775000</v>
      </c>
      <c r="G15" s="63">
        <f>'[3]2957'!$Y$14</f>
        <v>800000</v>
      </c>
      <c r="H15" s="63"/>
      <c r="I15" s="63">
        <f t="shared" si="1"/>
        <v>800000</v>
      </c>
      <c r="J15" s="63"/>
      <c r="K15" s="97"/>
      <c r="L15" s="63">
        <f t="shared" si="2"/>
        <v>0</v>
      </c>
      <c r="M15" s="63"/>
      <c r="N15" s="63">
        <f t="shared" si="3"/>
        <v>0</v>
      </c>
      <c r="O15" s="63">
        <f t="shared" si="4"/>
        <v>0</v>
      </c>
      <c r="P15" s="63">
        <f t="shared" si="5"/>
        <v>0</v>
      </c>
      <c r="Q15" s="65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47"/>
      <c r="EC15" s="47"/>
    </row>
    <row r="16" spans="1:133" ht="12.75" hidden="1" customHeight="1" x14ac:dyDescent="0.2">
      <c r="A16" s="60"/>
      <c r="B16" s="61" t="s">
        <v>86</v>
      </c>
      <c r="C16" s="62" t="s">
        <v>87</v>
      </c>
      <c r="D16" s="63"/>
      <c r="E16" s="63"/>
      <c r="F16" s="63">
        <f t="shared" si="0"/>
        <v>0</v>
      </c>
      <c r="G16" s="63"/>
      <c r="H16" s="63"/>
      <c r="I16" s="63">
        <f t="shared" si="1"/>
        <v>0</v>
      </c>
      <c r="J16" s="63"/>
      <c r="K16" s="97"/>
      <c r="L16" s="63">
        <f t="shared" si="2"/>
        <v>0</v>
      </c>
      <c r="M16" s="63"/>
      <c r="N16" s="63">
        <f t="shared" si="3"/>
        <v>0</v>
      </c>
      <c r="O16" s="63">
        <f t="shared" si="4"/>
        <v>0</v>
      </c>
      <c r="P16" s="63">
        <f t="shared" si="5"/>
        <v>0</v>
      </c>
      <c r="Q16" s="65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</row>
    <row r="17" spans="1:133" x14ac:dyDescent="0.2">
      <c r="A17" s="60"/>
      <c r="B17" s="61" t="s">
        <v>88</v>
      </c>
      <c r="C17" s="62" t="s">
        <v>89</v>
      </c>
      <c r="D17" s="63">
        <f>'[3]2957'!$K$16</f>
        <v>93578</v>
      </c>
      <c r="E17" s="63"/>
      <c r="F17" s="63">
        <f t="shared" si="0"/>
        <v>93578</v>
      </c>
      <c r="G17" s="63">
        <f>'[3]2957'!$Y$16</f>
        <v>101834</v>
      </c>
      <c r="H17" s="63"/>
      <c r="I17" s="63">
        <f t="shared" si="1"/>
        <v>101834</v>
      </c>
      <c r="J17" s="65"/>
      <c r="K17" s="63"/>
      <c r="L17" s="63">
        <f t="shared" si="2"/>
        <v>0</v>
      </c>
      <c r="M17" s="63"/>
      <c r="N17" s="63">
        <f t="shared" si="3"/>
        <v>0</v>
      </c>
      <c r="O17" s="63">
        <f t="shared" si="4"/>
        <v>0</v>
      </c>
      <c r="P17" s="63">
        <f t="shared" si="5"/>
        <v>0</v>
      </c>
      <c r="Q17" s="65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</row>
    <row r="18" spans="1:133" hidden="1" x14ac:dyDescent="0.2">
      <c r="A18" s="60"/>
      <c r="B18" s="61" t="s">
        <v>90</v>
      </c>
      <c r="C18" s="62" t="s">
        <v>91</v>
      </c>
      <c r="D18" s="63"/>
      <c r="E18" s="63"/>
      <c r="F18" s="63">
        <f t="shared" si="0"/>
        <v>0</v>
      </c>
      <c r="G18" s="63"/>
      <c r="H18" s="63"/>
      <c r="I18" s="63">
        <f t="shared" si="1"/>
        <v>0</v>
      </c>
      <c r="J18" s="65"/>
      <c r="K18" s="63"/>
      <c r="L18" s="63">
        <f t="shared" si="2"/>
        <v>0</v>
      </c>
      <c r="M18" s="63"/>
      <c r="N18" s="63">
        <f t="shared" si="3"/>
        <v>0</v>
      </c>
      <c r="O18" s="63">
        <f t="shared" si="4"/>
        <v>0</v>
      </c>
      <c r="P18" s="63">
        <f t="shared" si="5"/>
        <v>0</v>
      </c>
      <c r="Q18" s="65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</row>
    <row r="19" spans="1:133" x14ac:dyDescent="0.2">
      <c r="A19" s="60"/>
      <c r="B19" s="61" t="s">
        <v>92</v>
      </c>
      <c r="C19" s="62" t="s">
        <v>93</v>
      </c>
      <c r="D19" s="63">
        <f>'[3]2957'!$K$18</f>
        <v>1</v>
      </c>
      <c r="E19" s="63"/>
      <c r="F19" s="63">
        <f t="shared" si="0"/>
        <v>1</v>
      </c>
      <c r="G19" s="63">
        <f>'[3]2957'!$Y$18</f>
        <v>1</v>
      </c>
      <c r="H19" s="63"/>
      <c r="I19" s="63">
        <f t="shared" si="1"/>
        <v>1</v>
      </c>
      <c r="J19" s="63"/>
      <c r="K19" s="97"/>
      <c r="L19" s="63">
        <f t="shared" si="2"/>
        <v>0</v>
      </c>
      <c r="M19" s="63"/>
      <c r="N19" s="63">
        <f t="shared" si="3"/>
        <v>0</v>
      </c>
      <c r="O19" s="63">
        <f t="shared" si="4"/>
        <v>0</v>
      </c>
      <c r="P19" s="63">
        <f t="shared" si="5"/>
        <v>0</v>
      </c>
      <c r="Q19" s="65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</row>
    <row r="20" spans="1:133" hidden="1" x14ac:dyDescent="0.2">
      <c r="A20" s="60"/>
      <c r="B20" s="61" t="s">
        <v>94</v>
      </c>
      <c r="C20" s="62" t="s">
        <v>95</v>
      </c>
      <c r="D20" s="63"/>
      <c r="E20" s="63"/>
      <c r="F20" s="63">
        <f t="shared" si="0"/>
        <v>0</v>
      </c>
      <c r="G20" s="63"/>
      <c r="H20" s="63"/>
      <c r="I20" s="63">
        <f t="shared" si="1"/>
        <v>0</v>
      </c>
      <c r="J20" s="63"/>
      <c r="K20" s="97"/>
      <c r="L20" s="63">
        <f t="shared" si="2"/>
        <v>0</v>
      </c>
      <c r="M20" s="63"/>
      <c r="N20" s="63">
        <f t="shared" si="3"/>
        <v>0</v>
      </c>
      <c r="O20" s="63">
        <f t="shared" si="4"/>
        <v>0</v>
      </c>
      <c r="P20" s="63">
        <f t="shared" si="5"/>
        <v>0</v>
      </c>
      <c r="Q20" s="65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</row>
    <row r="21" spans="1:133" hidden="1" x14ac:dyDescent="0.2">
      <c r="A21" s="60"/>
      <c r="B21" s="61" t="s">
        <v>96</v>
      </c>
      <c r="C21" s="62" t="s">
        <v>97</v>
      </c>
      <c r="D21" s="63"/>
      <c r="E21" s="63"/>
      <c r="F21" s="63">
        <f t="shared" si="0"/>
        <v>0</v>
      </c>
      <c r="G21" s="63"/>
      <c r="H21" s="63"/>
      <c r="I21" s="63">
        <f t="shared" si="1"/>
        <v>0</v>
      </c>
      <c r="J21" s="63"/>
      <c r="K21" s="97"/>
      <c r="L21" s="63">
        <f t="shared" si="2"/>
        <v>0</v>
      </c>
      <c r="M21" s="63"/>
      <c r="N21" s="63">
        <f t="shared" si="3"/>
        <v>0</v>
      </c>
      <c r="O21" s="63">
        <f t="shared" si="4"/>
        <v>0</v>
      </c>
      <c r="P21" s="63">
        <f t="shared" si="5"/>
        <v>0</v>
      </c>
      <c r="Q21" s="65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</row>
    <row r="22" spans="1:133" hidden="1" x14ac:dyDescent="0.2">
      <c r="A22" s="60"/>
      <c r="B22" s="61" t="s">
        <v>98</v>
      </c>
      <c r="C22" s="62" t="s">
        <v>99</v>
      </c>
      <c r="D22" s="63"/>
      <c r="E22" s="63"/>
      <c r="F22" s="63">
        <f t="shared" si="0"/>
        <v>0</v>
      </c>
      <c r="G22" s="63"/>
      <c r="H22" s="63"/>
      <c r="I22" s="63">
        <f t="shared" si="1"/>
        <v>0</v>
      </c>
      <c r="J22" s="63"/>
      <c r="K22" s="97"/>
      <c r="L22" s="63">
        <f t="shared" si="2"/>
        <v>0</v>
      </c>
      <c r="M22" s="63"/>
      <c r="N22" s="63">
        <f t="shared" si="3"/>
        <v>0</v>
      </c>
      <c r="O22" s="63">
        <f t="shared" si="4"/>
        <v>0</v>
      </c>
      <c r="P22" s="63">
        <f t="shared" si="5"/>
        <v>0</v>
      </c>
      <c r="Q22" s="65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</row>
    <row r="23" spans="1:133" hidden="1" x14ac:dyDescent="0.2">
      <c r="A23" s="60"/>
      <c r="B23" s="61" t="s">
        <v>100</v>
      </c>
      <c r="C23" s="62" t="s">
        <v>101</v>
      </c>
      <c r="D23" s="63"/>
      <c r="E23" s="63"/>
      <c r="F23" s="63">
        <f t="shared" si="0"/>
        <v>0</v>
      </c>
      <c r="G23" s="63"/>
      <c r="H23" s="63"/>
      <c r="I23" s="63">
        <f t="shared" si="1"/>
        <v>0</v>
      </c>
      <c r="J23" s="65"/>
      <c r="K23" s="63"/>
      <c r="L23" s="63">
        <f t="shared" si="2"/>
        <v>0</v>
      </c>
      <c r="M23" s="63"/>
      <c r="N23" s="63">
        <f>E23-L23</f>
        <v>0</v>
      </c>
      <c r="O23" s="63">
        <f t="shared" si="4"/>
        <v>0</v>
      </c>
      <c r="P23" s="63">
        <v>0</v>
      </c>
      <c r="Q23" s="65">
        <f>H23-O23</f>
        <v>0</v>
      </c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</row>
    <row r="24" spans="1:133" hidden="1" x14ac:dyDescent="0.2">
      <c r="A24" s="60"/>
      <c r="B24" s="61" t="s">
        <v>102</v>
      </c>
      <c r="C24" s="62" t="s">
        <v>103</v>
      </c>
      <c r="D24" s="63"/>
      <c r="E24" s="63"/>
      <c r="F24" s="63">
        <f t="shared" si="0"/>
        <v>0</v>
      </c>
      <c r="G24" s="63"/>
      <c r="H24" s="63"/>
      <c r="I24" s="63">
        <f t="shared" si="1"/>
        <v>0</v>
      </c>
      <c r="J24" s="63"/>
      <c r="K24" s="97"/>
      <c r="L24" s="63">
        <f t="shared" si="2"/>
        <v>0</v>
      </c>
      <c r="M24" s="63"/>
      <c r="N24" s="63">
        <f t="shared" si="3"/>
        <v>0</v>
      </c>
      <c r="O24" s="63">
        <f t="shared" si="4"/>
        <v>0</v>
      </c>
      <c r="P24" s="63">
        <f t="shared" si="5"/>
        <v>0</v>
      </c>
      <c r="Q24" s="65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</row>
    <row r="25" spans="1:133" x14ac:dyDescent="0.2">
      <c r="A25" s="60"/>
      <c r="B25" s="61" t="s">
        <v>104</v>
      </c>
      <c r="C25" s="62" t="s">
        <v>105</v>
      </c>
      <c r="D25" s="63">
        <f>'[3]2957'!$K$24</f>
        <v>0</v>
      </c>
      <c r="E25" s="63"/>
      <c r="F25" s="63">
        <f t="shared" si="0"/>
        <v>0</v>
      </c>
      <c r="G25" s="63">
        <f>'[3]2957'!$Y$24</f>
        <v>0</v>
      </c>
      <c r="H25" s="63"/>
      <c r="I25" s="63">
        <f t="shared" si="1"/>
        <v>0</v>
      </c>
      <c r="J25" s="63"/>
      <c r="K25" s="97"/>
      <c r="L25" s="63">
        <f t="shared" si="2"/>
        <v>0</v>
      </c>
      <c r="M25" s="63"/>
      <c r="N25" s="63">
        <f t="shared" si="3"/>
        <v>0</v>
      </c>
      <c r="O25" s="63">
        <f t="shared" si="4"/>
        <v>0</v>
      </c>
      <c r="P25" s="63">
        <f t="shared" si="5"/>
        <v>0</v>
      </c>
      <c r="Q25" s="65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</row>
    <row r="26" spans="1:133" hidden="1" x14ac:dyDescent="0.2">
      <c r="A26" s="60"/>
      <c r="B26" s="61" t="s">
        <v>106</v>
      </c>
      <c r="C26" s="62" t="s">
        <v>107</v>
      </c>
      <c r="D26" s="63"/>
      <c r="E26" s="63"/>
      <c r="F26" s="63">
        <f t="shared" si="0"/>
        <v>0</v>
      </c>
      <c r="G26" s="63"/>
      <c r="H26" s="63"/>
      <c r="I26" s="63">
        <f t="shared" si="1"/>
        <v>0</v>
      </c>
      <c r="J26" s="63"/>
      <c r="K26" s="97"/>
      <c r="L26" s="63">
        <f t="shared" si="2"/>
        <v>0</v>
      </c>
      <c r="M26" s="63"/>
      <c r="N26" s="63">
        <f t="shared" si="3"/>
        <v>0</v>
      </c>
      <c r="O26" s="63">
        <f t="shared" si="4"/>
        <v>0</v>
      </c>
      <c r="P26" s="63">
        <f t="shared" si="5"/>
        <v>0</v>
      </c>
      <c r="Q26" s="65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</row>
    <row r="27" spans="1:133" x14ac:dyDescent="0.2">
      <c r="A27" s="60"/>
      <c r="B27" s="61" t="s">
        <v>108</v>
      </c>
      <c r="C27" s="62" t="s">
        <v>109</v>
      </c>
      <c r="D27" s="63">
        <f>'[3]2957'!$K$26</f>
        <v>3778</v>
      </c>
      <c r="E27" s="63"/>
      <c r="F27" s="63">
        <f t="shared" si="0"/>
        <v>3778</v>
      </c>
      <c r="G27" s="63">
        <f>'[3]2957'!$Y$26</f>
        <v>3173</v>
      </c>
      <c r="H27" s="63"/>
      <c r="I27" s="63">
        <f t="shared" si="1"/>
        <v>3173</v>
      </c>
      <c r="J27" s="65"/>
      <c r="K27" s="63"/>
      <c r="L27" s="63">
        <f t="shared" si="2"/>
        <v>0</v>
      </c>
      <c r="M27" s="63"/>
      <c r="N27" s="63">
        <f t="shared" si="3"/>
        <v>0</v>
      </c>
      <c r="O27" s="63">
        <f t="shared" si="4"/>
        <v>0</v>
      </c>
      <c r="P27" s="63">
        <f t="shared" si="5"/>
        <v>0</v>
      </c>
      <c r="Q27" s="65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</row>
    <row r="28" spans="1:133" hidden="1" x14ac:dyDescent="0.2">
      <c r="A28" s="60"/>
      <c r="B28" s="61" t="s">
        <v>110</v>
      </c>
      <c r="C28" s="62" t="s">
        <v>111</v>
      </c>
      <c r="D28" s="63"/>
      <c r="E28" s="63"/>
      <c r="F28" s="63">
        <f t="shared" si="0"/>
        <v>0</v>
      </c>
      <c r="G28" s="63"/>
      <c r="H28" s="63"/>
      <c r="I28" s="63">
        <f t="shared" si="1"/>
        <v>0</v>
      </c>
      <c r="J28" s="63"/>
      <c r="K28" s="97"/>
      <c r="L28" s="63">
        <f t="shared" si="2"/>
        <v>0</v>
      </c>
      <c r="M28" s="63"/>
      <c r="N28" s="63">
        <f t="shared" si="3"/>
        <v>0</v>
      </c>
      <c r="O28" s="63">
        <f t="shared" si="4"/>
        <v>0</v>
      </c>
      <c r="P28" s="63">
        <f t="shared" si="5"/>
        <v>0</v>
      </c>
      <c r="Q28" s="65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</row>
    <row r="29" spans="1:133" hidden="1" x14ac:dyDescent="0.2">
      <c r="A29" s="60"/>
      <c r="B29" s="61" t="s">
        <v>112</v>
      </c>
      <c r="C29" s="62" t="s">
        <v>113</v>
      </c>
      <c r="D29" s="63"/>
      <c r="E29" s="63"/>
      <c r="F29" s="63">
        <f t="shared" si="0"/>
        <v>0</v>
      </c>
      <c r="G29" s="63"/>
      <c r="H29" s="63"/>
      <c r="I29" s="63">
        <f t="shared" si="1"/>
        <v>0</v>
      </c>
      <c r="J29" s="63"/>
      <c r="K29" s="97"/>
      <c r="L29" s="63">
        <f t="shared" si="2"/>
        <v>0</v>
      </c>
      <c r="M29" s="63"/>
      <c r="N29" s="63">
        <f t="shared" si="3"/>
        <v>0</v>
      </c>
      <c r="O29" s="63">
        <f t="shared" si="4"/>
        <v>0</v>
      </c>
      <c r="P29" s="63">
        <f t="shared" si="5"/>
        <v>0</v>
      </c>
      <c r="Q29" s="65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</row>
    <row r="30" spans="1:133" hidden="1" x14ac:dyDescent="0.2">
      <c r="A30" s="60"/>
      <c r="B30" s="61" t="s">
        <v>114</v>
      </c>
      <c r="C30" s="62" t="s">
        <v>115</v>
      </c>
      <c r="D30" s="63"/>
      <c r="E30" s="63"/>
      <c r="F30" s="63">
        <f t="shared" si="0"/>
        <v>0</v>
      </c>
      <c r="G30" s="63"/>
      <c r="H30" s="63"/>
      <c r="I30" s="63">
        <f t="shared" si="1"/>
        <v>0</v>
      </c>
      <c r="J30" s="63"/>
      <c r="K30" s="97"/>
      <c r="L30" s="63">
        <f t="shared" si="2"/>
        <v>0</v>
      </c>
      <c r="M30" s="63"/>
      <c r="N30" s="63">
        <f t="shared" si="3"/>
        <v>0</v>
      </c>
      <c r="O30" s="63">
        <f t="shared" si="4"/>
        <v>0</v>
      </c>
      <c r="P30" s="63">
        <f t="shared" si="5"/>
        <v>0</v>
      </c>
      <c r="Q30" s="65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</row>
    <row r="31" spans="1:133" hidden="1" x14ac:dyDescent="0.2">
      <c r="A31" s="60"/>
      <c r="B31" s="61" t="s">
        <v>116</v>
      </c>
      <c r="C31" s="62" t="s">
        <v>117</v>
      </c>
      <c r="D31" s="63"/>
      <c r="E31" s="63"/>
      <c r="F31" s="63">
        <f t="shared" si="0"/>
        <v>0</v>
      </c>
      <c r="G31" s="63"/>
      <c r="H31" s="63"/>
      <c r="I31" s="63">
        <f t="shared" si="1"/>
        <v>0</v>
      </c>
      <c r="J31" s="63"/>
      <c r="K31" s="97"/>
      <c r="L31" s="63">
        <f t="shared" si="2"/>
        <v>0</v>
      </c>
      <c r="M31" s="63"/>
      <c r="N31" s="63">
        <f t="shared" si="3"/>
        <v>0</v>
      </c>
      <c r="O31" s="63">
        <f t="shared" si="4"/>
        <v>0</v>
      </c>
      <c r="P31" s="63">
        <f t="shared" si="5"/>
        <v>0</v>
      </c>
      <c r="Q31" s="65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</row>
    <row r="32" spans="1:133" x14ac:dyDescent="0.2">
      <c r="A32" s="60"/>
      <c r="B32" s="61" t="s">
        <v>118</v>
      </c>
      <c r="C32" s="62" t="s">
        <v>119</v>
      </c>
      <c r="D32" s="63">
        <f>'[3]2957'!$K$31</f>
        <v>20000</v>
      </c>
      <c r="E32" s="63"/>
      <c r="F32" s="63">
        <f t="shared" si="0"/>
        <v>20000</v>
      </c>
      <c r="G32" s="63">
        <f>'[3]2957'!$Y$31</f>
        <v>31000</v>
      </c>
      <c r="H32" s="63"/>
      <c r="I32" s="63">
        <f t="shared" si="1"/>
        <v>31000</v>
      </c>
      <c r="J32" s="63"/>
      <c r="K32" s="97"/>
      <c r="L32" s="63">
        <f t="shared" si="2"/>
        <v>0</v>
      </c>
      <c r="M32" s="63"/>
      <c r="N32" s="63">
        <f t="shared" si="3"/>
        <v>0</v>
      </c>
      <c r="O32" s="63">
        <f t="shared" si="4"/>
        <v>0</v>
      </c>
      <c r="P32" s="63">
        <f t="shared" si="5"/>
        <v>0</v>
      </c>
      <c r="Q32" s="65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</row>
    <row r="33" spans="1:133" x14ac:dyDescent="0.2">
      <c r="A33" s="60"/>
      <c r="B33" s="61" t="s">
        <v>120</v>
      </c>
      <c r="C33" s="62" t="s">
        <v>121</v>
      </c>
      <c r="D33" s="63">
        <f>'[3]2957'!$K$32</f>
        <v>9000</v>
      </c>
      <c r="E33" s="63"/>
      <c r="F33" s="63">
        <f t="shared" si="0"/>
        <v>9000</v>
      </c>
      <c r="G33" s="63">
        <f>'[3]2957'!$Y$32</f>
        <v>11000</v>
      </c>
      <c r="H33" s="63"/>
      <c r="I33" s="63">
        <f t="shared" si="1"/>
        <v>11000</v>
      </c>
      <c r="J33" s="63"/>
      <c r="K33" s="97"/>
      <c r="L33" s="63">
        <f t="shared" si="2"/>
        <v>0</v>
      </c>
      <c r="M33" s="63"/>
      <c r="N33" s="63">
        <f t="shared" si="3"/>
        <v>0</v>
      </c>
      <c r="O33" s="63">
        <f t="shared" si="4"/>
        <v>0</v>
      </c>
      <c r="P33" s="63">
        <f t="shared" si="5"/>
        <v>0</v>
      </c>
      <c r="Q33" s="65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</row>
    <row r="34" spans="1:133" x14ac:dyDescent="0.2">
      <c r="A34" s="60"/>
      <c r="B34" s="61" t="s">
        <v>122</v>
      </c>
      <c r="C34" s="62" t="s">
        <v>123</v>
      </c>
      <c r="D34" s="63">
        <f>'[3]2957'!$K$33</f>
        <v>220000</v>
      </c>
      <c r="E34" s="63"/>
      <c r="F34" s="63">
        <f t="shared" si="0"/>
        <v>220000</v>
      </c>
      <c r="G34" s="63">
        <f>'[3]2957'!$Y$33</f>
        <v>230000</v>
      </c>
      <c r="H34" s="63"/>
      <c r="I34" s="63">
        <f t="shared" si="1"/>
        <v>230000</v>
      </c>
      <c r="J34" s="65"/>
      <c r="K34" s="63"/>
      <c r="L34" s="63">
        <f t="shared" si="2"/>
        <v>0</v>
      </c>
      <c r="M34" s="63"/>
      <c r="N34" s="63">
        <f t="shared" si="3"/>
        <v>0</v>
      </c>
      <c r="O34" s="63">
        <f t="shared" si="4"/>
        <v>0</v>
      </c>
      <c r="P34" s="63">
        <f t="shared" si="5"/>
        <v>0</v>
      </c>
      <c r="Q34" s="65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</row>
    <row r="35" spans="1:133" x14ac:dyDescent="0.2">
      <c r="A35" s="60"/>
      <c r="B35" s="61" t="s">
        <v>124</v>
      </c>
      <c r="C35" s="62" t="s">
        <v>125</v>
      </c>
      <c r="D35" s="63">
        <f>'[3]2957'!$K$34</f>
        <v>176923</v>
      </c>
      <c r="E35" s="63"/>
      <c r="F35" s="63">
        <f t="shared" si="0"/>
        <v>176923</v>
      </c>
      <c r="G35" s="63">
        <f>'[3]2957'!$Y$34</f>
        <v>176923</v>
      </c>
      <c r="H35" s="63"/>
      <c r="I35" s="63">
        <f t="shared" si="1"/>
        <v>176923</v>
      </c>
      <c r="J35" s="65"/>
      <c r="K35" s="63"/>
      <c r="L35" s="63"/>
      <c r="M35" s="63"/>
      <c r="N35" s="63">
        <f>-L35</f>
        <v>0</v>
      </c>
      <c r="O35" s="63"/>
      <c r="P35" s="63">
        <v>0</v>
      </c>
      <c r="Q35" s="65">
        <f>-O35</f>
        <v>0</v>
      </c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</row>
    <row r="36" spans="1:133" x14ac:dyDescent="0.2">
      <c r="A36" s="60"/>
      <c r="B36" s="61" t="s">
        <v>126</v>
      </c>
      <c r="C36" s="62" t="s">
        <v>127</v>
      </c>
      <c r="D36" s="63">
        <f>'[3]2957'!$K$35</f>
        <v>12457</v>
      </c>
      <c r="E36" s="63"/>
      <c r="F36" s="63">
        <f t="shared" si="0"/>
        <v>12457</v>
      </c>
      <c r="G36" s="63">
        <f>'[3]2957'!$Y$35</f>
        <v>12633</v>
      </c>
      <c r="H36" s="63"/>
      <c r="I36" s="63">
        <f t="shared" si="1"/>
        <v>12633</v>
      </c>
      <c r="J36" s="65"/>
      <c r="K36" s="63"/>
      <c r="L36" s="63"/>
      <c r="M36" s="63"/>
      <c r="N36" s="63">
        <f>-L36</f>
        <v>0</v>
      </c>
      <c r="O36" s="63"/>
      <c r="P36" s="63">
        <v>0</v>
      </c>
      <c r="Q36" s="65">
        <f>-O36</f>
        <v>0</v>
      </c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</row>
    <row r="37" spans="1:133" x14ac:dyDescent="0.2">
      <c r="A37" s="60"/>
      <c r="B37" s="61" t="s">
        <v>128</v>
      </c>
      <c r="C37" s="62" t="s">
        <v>129</v>
      </c>
      <c r="D37" s="63">
        <f>'[3]2957'!$K$36</f>
        <v>943470</v>
      </c>
      <c r="E37" s="63"/>
      <c r="F37" s="63">
        <f t="shared" si="0"/>
        <v>943470</v>
      </c>
      <c r="G37" s="63">
        <f>'[3]2957'!$Y$36</f>
        <v>377329</v>
      </c>
      <c r="H37" s="63"/>
      <c r="I37" s="63">
        <f t="shared" si="1"/>
        <v>377329</v>
      </c>
      <c r="J37" s="65"/>
      <c r="K37" s="63"/>
      <c r="L37" s="63"/>
      <c r="M37" s="63"/>
      <c r="N37" s="63">
        <f>-L37</f>
        <v>0</v>
      </c>
      <c r="O37" s="63"/>
      <c r="P37" s="63">
        <v>0</v>
      </c>
      <c r="Q37" s="65">
        <f>-O37</f>
        <v>0</v>
      </c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</row>
    <row r="38" spans="1:133" hidden="1" x14ac:dyDescent="0.2">
      <c r="A38" s="60"/>
      <c r="B38" s="61" t="s">
        <v>130</v>
      </c>
      <c r="C38" s="62" t="s">
        <v>131</v>
      </c>
      <c r="D38" s="63"/>
      <c r="E38" s="63"/>
      <c r="F38" s="63">
        <f t="shared" si="0"/>
        <v>0</v>
      </c>
      <c r="G38" s="63"/>
      <c r="H38" s="63"/>
      <c r="I38" s="63">
        <f t="shared" si="1"/>
        <v>0</v>
      </c>
      <c r="J38" s="65"/>
      <c r="K38" s="63"/>
      <c r="L38" s="63">
        <f t="shared" si="2"/>
        <v>0</v>
      </c>
      <c r="M38" s="63"/>
      <c r="N38" s="63">
        <f t="shared" si="3"/>
        <v>0</v>
      </c>
      <c r="O38" s="63">
        <f t="shared" si="4"/>
        <v>0</v>
      </c>
      <c r="P38" s="63">
        <f t="shared" si="5"/>
        <v>0</v>
      </c>
      <c r="Q38" s="65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</row>
    <row r="39" spans="1:133" hidden="1" x14ac:dyDescent="0.2">
      <c r="A39" s="60"/>
      <c r="B39" s="61" t="s">
        <v>132</v>
      </c>
      <c r="C39" s="62" t="s">
        <v>133</v>
      </c>
      <c r="D39" s="63"/>
      <c r="E39" s="63"/>
      <c r="F39" s="63">
        <f t="shared" si="0"/>
        <v>0</v>
      </c>
      <c r="G39" s="63"/>
      <c r="H39" s="63"/>
      <c r="I39" s="63">
        <f t="shared" si="1"/>
        <v>0</v>
      </c>
      <c r="J39" s="65"/>
      <c r="K39" s="63"/>
      <c r="L39" s="63">
        <f t="shared" si="2"/>
        <v>0</v>
      </c>
      <c r="M39" s="63"/>
      <c r="N39" s="63">
        <f t="shared" si="3"/>
        <v>0</v>
      </c>
      <c r="O39" s="63">
        <f t="shared" si="4"/>
        <v>0</v>
      </c>
      <c r="P39" s="63">
        <f t="shared" si="5"/>
        <v>0</v>
      </c>
      <c r="Q39" s="65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</row>
    <row r="40" spans="1:133" hidden="1" x14ac:dyDescent="0.2">
      <c r="A40" s="60"/>
      <c r="B40" s="61" t="s">
        <v>134</v>
      </c>
      <c r="C40" s="62" t="s">
        <v>135</v>
      </c>
      <c r="D40" s="63"/>
      <c r="E40" s="63"/>
      <c r="F40" s="63">
        <f t="shared" si="0"/>
        <v>0</v>
      </c>
      <c r="G40" s="63"/>
      <c r="H40" s="63"/>
      <c r="I40" s="63">
        <f t="shared" si="1"/>
        <v>0</v>
      </c>
      <c r="J40" s="65"/>
      <c r="K40" s="63"/>
      <c r="L40" s="63">
        <f t="shared" si="2"/>
        <v>0</v>
      </c>
      <c r="M40" s="63"/>
      <c r="N40" s="63">
        <f t="shared" si="3"/>
        <v>0</v>
      </c>
      <c r="O40" s="63">
        <f t="shared" si="4"/>
        <v>0</v>
      </c>
      <c r="P40" s="63">
        <f t="shared" si="5"/>
        <v>0</v>
      </c>
      <c r="Q40" s="65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</row>
    <row r="41" spans="1:133" hidden="1" x14ac:dyDescent="0.2">
      <c r="A41" s="60"/>
      <c r="B41" s="61" t="s">
        <v>136</v>
      </c>
      <c r="C41" s="62" t="s">
        <v>137</v>
      </c>
      <c r="D41" s="63"/>
      <c r="E41" s="63"/>
      <c r="F41" s="63">
        <f t="shared" si="0"/>
        <v>0</v>
      </c>
      <c r="G41" s="63"/>
      <c r="H41" s="63"/>
      <c r="I41" s="63">
        <f t="shared" si="1"/>
        <v>0</v>
      </c>
      <c r="J41" s="65"/>
      <c r="K41" s="63"/>
      <c r="L41" s="63">
        <f t="shared" si="2"/>
        <v>0</v>
      </c>
      <c r="M41" s="63"/>
      <c r="N41" s="63">
        <f t="shared" si="3"/>
        <v>0</v>
      </c>
      <c r="O41" s="63">
        <f t="shared" si="4"/>
        <v>0</v>
      </c>
      <c r="P41" s="63">
        <f t="shared" si="5"/>
        <v>0</v>
      </c>
      <c r="Q41" s="65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</row>
    <row r="42" spans="1:133" hidden="1" x14ac:dyDescent="0.2">
      <c r="A42" s="60"/>
      <c r="B42" s="61" t="s">
        <v>138</v>
      </c>
      <c r="C42" s="62" t="s">
        <v>139</v>
      </c>
      <c r="D42" s="63"/>
      <c r="E42" s="63"/>
      <c r="F42" s="63">
        <f t="shared" si="0"/>
        <v>0</v>
      </c>
      <c r="G42" s="63"/>
      <c r="H42" s="63"/>
      <c r="I42" s="63">
        <f t="shared" si="1"/>
        <v>0</v>
      </c>
      <c r="J42" s="65"/>
      <c r="K42" s="63"/>
      <c r="L42" s="63">
        <f t="shared" si="2"/>
        <v>0</v>
      </c>
      <c r="M42" s="63"/>
      <c r="N42" s="63">
        <f t="shared" si="3"/>
        <v>0</v>
      </c>
      <c r="O42" s="63">
        <f t="shared" si="4"/>
        <v>0</v>
      </c>
      <c r="P42" s="63">
        <f t="shared" si="5"/>
        <v>0</v>
      </c>
      <c r="Q42" s="65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</row>
    <row r="43" spans="1:133" hidden="1" x14ac:dyDescent="0.2">
      <c r="A43" s="60"/>
      <c r="B43" s="61" t="s">
        <v>140</v>
      </c>
      <c r="C43" s="62" t="s">
        <v>141</v>
      </c>
      <c r="D43" s="63"/>
      <c r="E43" s="63"/>
      <c r="F43" s="63">
        <f t="shared" si="0"/>
        <v>0</v>
      </c>
      <c r="G43" s="63"/>
      <c r="H43" s="63"/>
      <c r="I43" s="63">
        <f t="shared" si="1"/>
        <v>0</v>
      </c>
      <c r="J43" s="65"/>
      <c r="K43" s="63"/>
      <c r="L43" s="63">
        <f t="shared" si="2"/>
        <v>0</v>
      </c>
      <c r="M43" s="63"/>
      <c r="N43" s="63">
        <f t="shared" si="3"/>
        <v>0</v>
      </c>
      <c r="O43" s="63">
        <f t="shared" si="4"/>
        <v>0</v>
      </c>
      <c r="P43" s="63">
        <f t="shared" si="5"/>
        <v>0</v>
      </c>
      <c r="Q43" s="65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</row>
    <row r="44" spans="1:133" hidden="1" x14ac:dyDescent="0.2">
      <c r="A44" s="60"/>
      <c r="B44" s="61" t="s">
        <v>142</v>
      </c>
      <c r="C44" s="62" t="s">
        <v>143</v>
      </c>
      <c r="D44" s="63"/>
      <c r="E44" s="63"/>
      <c r="F44" s="63">
        <f t="shared" si="0"/>
        <v>0</v>
      </c>
      <c r="G44" s="63"/>
      <c r="H44" s="63"/>
      <c r="I44" s="63">
        <f t="shared" si="1"/>
        <v>0</v>
      </c>
      <c r="J44" s="65"/>
      <c r="K44" s="63"/>
      <c r="L44" s="63">
        <f t="shared" si="2"/>
        <v>0</v>
      </c>
      <c r="M44" s="63"/>
      <c r="N44" s="63">
        <f t="shared" si="3"/>
        <v>0</v>
      </c>
      <c r="O44" s="63">
        <f t="shared" si="4"/>
        <v>0</v>
      </c>
      <c r="P44" s="63">
        <f t="shared" si="5"/>
        <v>0</v>
      </c>
      <c r="Q44" s="65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</row>
    <row r="45" spans="1:133" x14ac:dyDescent="0.2">
      <c r="A45" s="60"/>
      <c r="B45" s="61" t="s">
        <v>144</v>
      </c>
      <c r="C45" s="62" t="s">
        <v>145</v>
      </c>
      <c r="D45" s="63">
        <f>'[3]2957'!$K$44</f>
        <v>149745</v>
      </c>
      <c r="E45" s="63"/>
      <c r="F45" s="63">
        <f t="shared" si="0"/>
        <v>149745</v>
      </c>
      <c r="G45" s="63">
        <f>'[3]2957'!$Y$44</f>
        <v>152738</v>
      </c>
      <c r="H45" s="63"/>
      <c r="I45" s="63">
        <f t="shared" si="1"/>
        <v>152738</v>
      </c>
      <c r="J45" s="65"/>
      <c r="K45" s="63"/>
      <c r="L45" s="63"/>
      <c r="M45" s="63"/>
      <c r="N45" s="63">
        <f t="shared" si="3"/>
        <v>0</v>
      </c>
      <c r="O45" s="63">
        <f t="shared" si="4"/>
        <v>0</v>
      </c>
      <c r="P45" s="63">
        <f t="shared" si="5"/>
        <v>0</v>
      </c>
      <c r="Q45" s="65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</row>
    <row r="46" spans="1:133" hidden="1" x14ac:dyDescent="0.2">
      <c r="A46" s="60"/>
      <c r="B46" s="61" t="s">
        <v>146</v>
      </c>
      <c r="C46" s="62" t="s">
        <v>147</v>
      </c>
      <c r="D46" s="63"/>
      <c r="E46" s="63"/>
      <c r="F46" s="63">
        <f t="shared" si="0"/>
        <v>0</v>
      </c>
      <c r="G46" s="63"/>
      <c r="H46" s="63"/>
      <c r="I46" s="63">
        <f t="shared" si="1"/>
        <v>0</v>
      </c>
      <c r="J46" s="65"/>
      <c r="K46" s="63"/>
      <c r="L46" s="63">
        <f t="shared" si="2"/>
        <v>0</v>
      </c>
      <c r="M46" s="63"/>
      <c r="N46" s="63">
        <f t="shared" si="3"/>
        <v>0</v>
      </c>
      <c r="O46" s="63">
        <f t="shared" si="4"/>
        <v>0</v>
      </c>
      <c r="P46" s="63">
        <f t="shared" si="5"/>
        <v>0</v>
      </c>
      <c r="Q46" s="65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</row>
    <row r="47" spans="1:133" hidden="1" x14ac:dyDescent="0.2">
      <c r="A47" s="60"/>
      <c r="B47" s="61" t="s">
        <v>148</v>
      </c>
      <c r="C47" s="62" t="s">
        <v>149</v>
      </c>
      <c r="D47" s="63"/>
      <c r="E47" s="63"/>
      <c r="F47" s="63">
        <f t="shared" si="0"/>
        <v>0</v>
      </c>
      <c r="G47" s="63"/>
      <c r="H47" s="63"/>
      <c r="I47" s="63">
        <f t="shared" si="1"/>
        <v>0</v>
      </c>
      <c r="J47" s="65"/>
      <c r="K47" s="63"/>
      <c r="L47" s="63">
        <f t="shared" si="2"/>
        <v>0</v>
      </c>
      <c r="M47" s="63"/>
      <c r="N47" s="63">
        <f t="shared" si="3"/>
        <v>0</v>
      </c>
      <c r="O47" s="63">
        <f t="shared" si="4"/>
        <v>0</v>
      </c>
      <c r="P47" s="63">
        <f t="shared" si="5"/>
        <v>0</v>
      </c>
      <c r="Q47" s="65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</row>
    <row r="48" spans="1:133" hidden="1" x14ac:dyDescent="0.2">
      <c r="A48" s="60"/>
      <c r="B48" s="61" t="s">
        <v>150</v>
      </c>
      <c r="C48" s="62" t="s">
        <v>151</v>
      </c>
      <c r="D48" s="63"/>
      <c r="E48" s="63"/>
      <c r="F48" s="63">
        <f t="shared" si="0"/>
        <v>0</v>
      </c>
      <c r="G48" s="63"/>
      <c r="H48" s="63"/>
      <c r="I48" s="63">
        <f t="shared" si="1"/>
        <v>0</v>
      </c>
      <c r="J48" s="65"/>
      <c r="K48" s="63"/>
      <c r="L48" s="63">
        <f t="shared" si="2"/>
        <v>0</v>
      </c>
      <c r="M48" s="63"/>
      <c r="N48" s="63">
        <f t="shared" si="3"/>
        <v>0</v>
      </c>
      <c r="O48" s="63">
        <f t="shared" si="4"/>
        <v>0</v>
      </c>
      <c r="P48" s="63">
        <f t="shared" si="5"/>
        <v>0</v>
      </c>
      <c r="Q48" s="65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</row>
    <row r="49" spans="1:133" x14ac:dyDescent="0.2">
      <c r="A49" s="60"/>
      <c r="B49" s="61" t="s">
        <v>152</v>
      </c>
      <c r="C49" s="62" t="s">
        <v>153</v>
      </c>
      <c r="D49" s="63">
        <v>0</v>
      </c>
      <c r="E49" s="63">
        <v>103788</v>
      </c>
      <c r="F49" s="63">
        <f t="shared" si="0"/>
        <v>103788</v>
      </c>
      <c r="G49" s="63">
        <v>0</v>
      </c>
      <c r="H49" s="63">
        <v>103788</v>
      </c>
      <c r="I49" s="63">
        <f t="shared" si="1"/>
        <v>103788</v>
      </c>
      <c r="J49" s="65"/>
      <c r="K49" s="63"/>
      <c r="L49" s="63">
        <f t="shared" si="2"/>
        <v>103788</v>
      </c>
      <c r="M49" s="63"/>
      <c r="N49" s="63"/>
      <c r="O49" s="63">
        <f t="shared" si="4"/>
        <v>103788</v>
      </c>
      <c r="P49" s="63"/>
      <c r="Q49" s="65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</row>
    <row r="50" spans="1:133" x14ac:dyDescent="0.2">
      <c r="A50" s="60"/>
      <c r="B50" s="61" t="s">
        <v>154</v>
      </c>
      <c r="C50" s="62" t="s">
        <v>155</v>
      </c>
      <c r="D50" s="63">
        <f>'[3]2957'!$K$49</f>
        <v>13820833</v>
      </c>
      <c r="E50" s="63">
        <v>58594</v>
      </c>
      <c r="F50" s="63">
        <f t="shared" si="0"/>
        <v>13879427</v>
      </c>
      <c r="G50" s="63">
        <f>'[3]2957'!$Y$49</f>
        <v>14620129</v>
      </c>
      <c r="H50" s="63">
        <v>58594</v>
      </c>
      <c r="I50" s="63">
        <f t="shared" si="1"/>
        <v>14678723</v>
      </c>
      <c r="J50" s="65"/>
      <c r="K50" s="63"/>
      <c r="L50" s="63">
        <f t="shared" si="2"/>
        <v>58594</v>
      </c>
      <c r="M50" s="63"/>
      <c r="N50" s="63"/>
      <c r="O50" s="63">
        <f t="shared" si="4"/>
        <v>58594</v>
      </c>
      <c r="P50" s="63"/>
      <c r="Q50" s="65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</row>
    <row r="51" spans="1:133" hidden="1" x14ac:dyDescent="0.2">
      <c r="A51" s="60"/>
      <c r="B51" s="61" t="s">
        <v>156</v>
      </c>
      <c r="C51" s="62" t="s">
        <v>157</v>
      </c>
      <c r="D51" s="63"/>
      <c r="E51" s="63"/>
      <c r="F51" s="63">
        <f t="shared" si="0"/>
        <v>0</v>
      </c>
      <c r="G51" s="63"/>
      <c r="H51" s="63"/>
      <c r="I51" s="63">
        <f t="shared" si="1"/>
        <v>0</v>
      </c>
      <c r="J51" s="65"/>
      <c r="K51" s="63"/>
      <c r="L51" s="63">
        <f t="shared" si="2"/>
        <v>0</v>
      </c>
      <c r="M51" s="63"/>
      <c r="N51" s="63">
        <f t="shared" si="3"/>
        <v>0</v>
      </c>
      <c r="O51" s="63">
        <f t="shared" si="4"/>
        <v>0</v>
      </c>
      <c r="P51" s="63">
        <f t="shared" si="5"/>
        <v>0</v>
      </c>
      <c r="Q51" s="65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</row>
    <row r="52" spans="1:133" hidden="1" x14ac:dyDescent="0.2">
      <c r="A52" s="60"/>
      <c r="B52" s="61" t="s">
        <v>158</v>
      </c>
      <c r="C52" s="62" t="s">
        <v>159</v>
      </c>
      <c r="D52" s="63"/>
      <c r="E52" s="63"/>
      <c r="F52" s="63">
        <f t="shared" si="0"/>
        <v>0</v>
      </c>
      <c r="G52" s="63"/>
      <c r="H52" s="63"/>
      <c r="I52" s="63">
        <f t="shared" si="1"/>
        <v>0</v>
      </c>
      <c r="J52" s="65"/>
      <c r="K52" s="63"/>
      <c r="L52" s="63">
        <f>E52*0.54405</f>
        <v>0</v>
      </c>
      <c r="M52" s="63"/>
      <c r="N52" s="63">
        <f>E52-L52</f>
        <v>0</v>
      </c>
      <c r="O52" s="63">
        <f>H52*0.54405</f>
        <v>0</v>
      </c>
      <c r="P52" s="63"/>
      <c r="Q52" s="98">
        <f>H52-O52</f>
        <v>0</v>
      </c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</row>
    <row r="53" spans="1:133" hidden="1" x14ac:dyDescent="0.2">
      <c r="A53" s="60"/>
      <c r="B53" s="61" t="s">
        <v>160</v>
      </c>
      <c r="C53" s="62" t="s">
        <v>161</v>
      </c>
      <c r="D53" s="63"/>
      <c r="E53" s="63"/>
      <c r="F53" s="63">
        <f t="shared" si="0"/>
        <v>0</v>
      </c>
      <c r="G53" s="63"/>
      <c r="H53" s="63"/>
      <c r="I53" s="63">
        <f t="shared" si="1"/>
        <v>0</v>
      </c>
      <c r="J53" s="65"/>
      <c r="K53" s="63"/>
      <c r="L53" s="63">
        <f t="shared" si="2"/>
        <v>0</v>
      </c>
      <c r="M53" s="63"/>
      <c r="N53" s="63">
        <f t="shared" si="3"/>
        <v>0</v>
      </c>
      <c r="O53" s="63">
        <f t="shared" si="4"/>
        <v>0</v>
      </c>
      <c r="P53" s="63">
        <f t="shared" si="5"/>
        <v>0</v>
      </c>
      <c r="Q53" s="65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</row>
    <row r="54" spans="1:133" hidden="1" x14ac:dyDescent="0.2">
      <c r="A54" s="60"/>
      <c r="B54" s="61" t="s">
        <v>162</v>
      </c>
      <c r="C54" s="62" t="s">
        <v>163</v>
      </c>
      <c r="D54" s="63"/>
      <c r="E54" s="63"/>
      <c r="F54" s="63">
        <f t="shared" si="0"/>
        <v>0</v>
      </c>
      <c r="G54" s="63"/>
      <c r="H54" s="63"/>
      <c r="I54" s="63">
        <f t="shared" si="1"/>
        <v>0</v>
      </c>
      <c r="J54" s="65"/>
      <c r="K54" s="63"/>
      <c r="L54" s="63">
        <f t="shared" si="2"/>
        <v>0</v>
      </c>
      <c r="M54" s="63"/>
      <c r="N54" s="63">
        <f t="shared" si="3"/>
        <v>0</v>
      </c>
      <c r="O54" s="63">
        <f t="shared" si="4"/>
        <v>0</v>
      </c>
      <c r="P54" s="63">
        <f t="shared" si="5"/>
        <v>0</v>
      </c>
      <c r="Q54" s="65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</row>
    <row r="55" spans="1:133" hidden="1" x14ac:dyDescent="0.2">
      <c r="A55" s="60"/>
      <c r="B55" s="61" t="s">
        <v>164</v>
      </c>
      <c r="C55" s="62" t="s">
        <v>165</v>
      </c>
      <c r="D55" s="63"/>
      <c r="E55" s="63"/>
      <c r="F55" s="63">
        <f t="shared" si="0"/>
        <v>0</v>
      </c>
      <c r="G55" s="63"/>
      <c r="H55" s="63"/>
      <c r="I55" s="63">
        <f t="shared" si="1"/>
        <v>0</v>
      </c>
      <c r="J55" s="65"/>
      <c r="K55" s="63"/>
      <c r="L55" s="63">
        <f t="shared" si="2"/>
        <v>0</v>
      </c>
      <c r="M55" s="63"/>
      <c r="N55" s="63">
        <f t="shared" si="3"/>
        <v>0</v>
      </c>
      <c r="O55" s="63">
        <f t="shared" si="4"/>
        <v>0</v>
      </c>
      <c r="P55" s="63">
        <f t="shared" si="5"/>
        <v>0</v>
      </c>
      <c r="Q55" s="65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</row>
    <row r="56" spans="1:133" hidden="1" x14ac:dyDescent="0.2">
      <c r="A56" s="60"/>
      <c r="B56" s="61" t="s">
        <v>166</v>
      </c>
      <c r="C56" s="62" t="s">
        <v>167</v>
      </c>
      <c r="D56" s="63"/>
      <c r="E56" s="63"/>
      <c r="F56" s="63">
        <f t="shared" si="0"/>
        <v>0</v>
      </c>
      <c r="G56" s="63"/>
      <c r="H56" s="63"/>
      <c r="I56" s="63">
        <f t="shared" si="1"/>
        <v>0</v>
      </c>
      <c r="J56" s="65"/>
      <c r="K56" s="63"/>
      <c r="L56" s="63">
        <f t="shared" si="2"/>
        <v>0</v>
      </c>
      <c r="M56" s="63"/>
      <c r="N56" s="63">
        <f t="shared" si="3"/>
        <v>0</v>
      </c>
      <c r="O56" s="63">
        <f t="shared" si="4"/>
        <v>0</v>
      </c>
      <c r="P56" s="63">
        <f t="shared" si="5"/>
        <v>0</v>
      </c>
      <c r="Q56" s="65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</row>
    <row r="57" spans="1:133" hidden="1" x14ac:dyDescent="0.2">
      <c r="A57" s="60"/>
      <c r="B57" s="61" t="s">
        <v>168</v>
      </c>
      <c r="C57" s="62" t="s">
        <v>169</v>
      </c>
      <c r="D57" s="63"/>
      <c r="E57" s="63"/>
      <c r="F57" s="63">
        <f t="shared" si="0"/>
        <v>0</v>
      </c>
      <c r="G57" s="63"/>
      <c r="H57" s="63"/>
      <c r="I57" s="63">
        <f t="shared" si="1"/>
        <v>0</v>
      </c>
      <c r="J57" s="65"/>
      <c r="K57" s="63"/>
      <c r="L57" s="63">
        <f t="shared" si="2"/>
        <v>0</v>
      </c>
      <c r="M57" s="63"/>
      <c r="N57" s="63">
        <f t="shared" si="3"/>
        <v>0</v>
      </c>
      <c r="O57" s="63">
        <f t="shared" si="4"/>
        <v>0</v>
      </c>
      <c r="P57" s="63">
        <f t="shared" si="5"/>
        <v>0</v>
      </c>
      <c r="Q57" s="65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</row>
    <row r="58" spans="1:133" hidden="1" x14ac:dyDescent="0.2">
      <c r="A58" s="60"/>
      <c r="B58" s="61" t="s">
        <v>170</v>
      </c>
      <c r="C58" s="62" t="s">
        <v>171</v>
      </c>
      <c r="D58" s="63"/>
      <c r="E58" s="63"/>
      <c r="F58" s="63">
        <f t="shared" si="0"/>
        <v>0</v>
      </c>
      <c r="G58" s="63"/>
      <c r="H58" s="63"/>
      <c r="I58" s="63">
        <f t="shared" si="1"/>
        <v>0</v>
      </c>
      <c r="J58" s="65"/>
      <c r="K58" s="63"/>
      <c r="L58" s="63">
        <f t="shared" si="2"/>
        <v>0</v>
      </c>
      <c r="M58" s="63"/>
      <c r="N58" s="63">
        <f t="shared" si="3"/>
        <v>0</v>
      </c>
      <c r="O58" s="63">
        <f t="shared" si="4"/>
        <v>0</v>
      </c>
      <c r="P58" s="63">
        <f t="shared" si="5"/>
        <v>0</v>
      </c>
      <c r="Q58" s="65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</row>
    <row r="59" spans="1:133" hidden="1" x14ac:dyDescent="0.2">
      <c r="A59" s="60"/>
      <c r="B59" s="61" t="s">
        <v>172</v>
      </c>
      <c r="C59" s="62" t="s">
        <v>173</v>
      </c>
      <c r="D59" s="63"/>
      <c r="E59" s="63"/>
      <c r="F59" s="63">
        <f t="shared" si="0"/>
        <v>0</v>
      </c>
      <c r="G59" s="63"/>
      <c r="H59" s="63"/>
      <c r="I59" s="63">
        <f t="shared" si="1"/>
        <v>0</v>
      </c>
      <c r="J59" s="65"/>
      <c r="K59" s="63"/>
      <c r="L59" s="63">
        <f t="shared" si="2"/>
        <v>0</v>
      </c>
      <c r="M59" s="63"/>
      <c r="N59" s="63">
        <f t="shared" si="3"/>
        <v>0</v>
      </c>
      <c r="O59" s="63">
        <f t="shared" si="4"/>
        <v>0</v>
      </c>
      <c r="P59" s="63">
        <f t="shared" si="5"/>
        <v>0</v>
      </c>
      <c r="Q59" s="65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</row>
    <row r="60" spans="1:133" x14ac:dyDescent="0.2">
      <c r="A60" s="60"/>
      <c r="B60" s="61" t="s">
        <v>174</v>
      </c>
      <c r="C60" s="62" t="s">
        <v>175</v>
      </c>
      <c r="D60" s="63">
        <f>'[3]2957'!$K$59</f>
        <v>978992</v>
      </c>
      <c r="E60" s="63"/>
      <c r="F60" s="63">
        <f t="shared" si="0"/>
        <v>978992</v>
      </c>
      <c r="G60" s="63">
        <f>'[3]2957'!$Y$59</f>
        <v>1060726</v>
      </c>
      <c r="H60" s="63"/>
      <c r="I60" s="63">
        <f t="shared" si="1"/>
        <v>1060726</v>
      </c>
      <c r="J60" s="65"/>
      <c r="K60" s="63"/>
      <c r="L60" s="63">
        <f t="shared" si="2"/>
        <v>0</v>
      </c>
      <c r="M60" s="63"/>
      <c r="N60" s="63">
        <f t="shared" si="3"/>
        <v>0</v>
      </c>
      <c r="O60" s="63">
        <f t="shared" si="4"/>
        <v>0</v>
      </c>
      <c r="P60" s="63">
        <f t="shared" si="5"/>
        <v>0</v>
      </c>
      <c r="Q60" s="65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</row>
    <row r="61" spans="1:133" hidden="1" x14ac:dyDescent="0.2">
      <c r="A61" s="60"/>
      <c r="B61" s="61" t="s">
        <v>176</v>
      </c>
      <c r="C61" s="62" t="s">
        <v>177</v>
      </c>
      <c r="D61" s="63"/>
      <c r="E61" s="63"/>
      <c r="F61" s="63">
        <f t="shared" si="0"/>
        <v>0</v>
      </c>
      <c r="G61" s="63"/>
      <c r="H61" s="63"/>
      <c r="I61" s="63">
        <f t="shared" si="1"/>
        <v>0</v>
      </c>
      <c r="J61" s="65"/>
      <c r="K61" s="63"/>
      <c r="L61" s="63">
        <f t="shared" si="2"/>
        <v>0</v>
      </c>
      <c r="M61" s="63"/>
      <c r="N61" s="63">
        <f t="shared" si="3"/>
        <v>0</v>
      </c>
      <c r="O61" s="63">
        <f t="shared" si="4"/>
        <v>0</v>
      </c>
      <c r="P61" s="63">
        <f t="shared" si="5"/>
        <v>0</v>
      </c>
      <c r="Q61" s="65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</row>
    <row r="62" spans="1:133" hidden="1" x14ac:dyDescent="0.2">
      <c r="A62" s="60"/>
      <c r="B62" s="61" t="s">
        <v>178</v>
      </c>
      <c r="C62" s="62" t="s">
        <v>179</v>
      </c>
      <c r="D62" s="63"/>
      <c r="E62" s="63"/>
      <c r="F62" s="63">
        <f t="shared" si="0"/>
        <v>0</v>
      </c>
      <c r="G62" s="63"/>
      <c r="H62" s="63"/>
      <c r="I62" s="63">
        <f t="shared" si="1"/>
        <v>0</v>
      </c>
      <c r="J62" s="65"/>
      <c r="K62" s="63"/>
      <c r="L62" s="63">
        <f t="shared" si="2"/>
        <v>0</v>
      </c>
      <c r="M62" s="63"/>
      <c r="N62" s="63">
        <f t="shared" si="3"/>
        <v>0</v>
      </c>
      <c r="O62" s="63">
        <f t="shared" si="4"/>
        <v>0</v>
      </c>
      <c r="P62" s="63">
        <f t="shared" si="5"/>
        <v>0</v>
      </c>
      <c r="Q62" s="65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</row>
    <row r="63" spans="1:133" hidden="1" x14ac:dyDescent="0.2">
      <c r="A63" s="60"/>
      <c r="B63" s="61" t="s">
        <v>180</v>
      </c>
      <c r="C63" s="62" t="s">
        <v>181</v>
      </c>
      <c r="D63" s="63"/>
      <c r="E63" s="63"/>
      <c r="F63" s="63">
        <f t="shared" si="0"/>
        <v>0</v>
      </c>
      <c r="G63" s="63"/>
      <c r="H63" s="63"/>
      <c r="I63" s="63">
        <f t="shared" si="1"/>
        <v>0</v>
      </c>
      <c r="J63" s="65"/>
      <c r="K63" s="63"/>
      <c r="L63" s="63">
        <f t="shared" si="2"/>
        <v>0</v>
      </c>
      <c r="M63" s="63"/>
      <c r="N63" s="63">
        <f t="shared" si="3"/>
        <v>0</v>
      </c>
      <c r="O63" s="63">
        <f t="shared" si="4"/>
        <v>0</v>
      </c>
      <c r="P63" s="63">
        <f t="shared" si="5"/>
        <v>0</v>
      </c>
      <c r="Q63" s="65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</row>
    <row r="64" spans="1:133" hidden="1" x14ac:dyDescent="0.2">
      <c r="A64" s="60"/>
      <c r="B64" s="61" t="s">
        <v>182</v>
      </c>
      <c r="C64" s="62" t="s">
        <v>183</v>
      </c>
      <c r="D64" s="63"/>
      <c r="E64" s="63"/>
      <c r="F64" s="63">
        <f t="shared" si="0"/>
        <v>0</v>
      </c>
      <c r="G64" s="63"/>
      <c r="H64" s="63"/>
      <c r="I64" s="63">
        <f t="shared" si="1"/>
        <v>0</v>
      </c>
      <c r="J64" s="65"/>
      <c r="K64" s="63"/>
      <c r="L64" s="63">
        <f t="shared" si="2"/>
        <v>0</v>
      </c>
      <c r="M64" s="63"/>
      <c r="N64" s="63">
        <f t="shared" si="3"/>
        <v>0</v>
      </c>
      <c r="O64" s="63">
        <f t="shared" si="4"/>
        <v>0</v>
      </c>
      <c r="P64" s="63">
        <f t="shared" si="5"/>
        <v>0</v>
      </c>
      <c r="Q64" s="65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</row>
    <row r="65" spans="1:133" hidden="1" x14ac:dyDescent="0.2">
      <c r="A65" s="60"/>
      <c r="B65" s="61" t="s">
        <v>184</v>
      </c>
      <c r="C65" s="62" t="s">
        <v>185</v>
      </c>
      <c r="D65" s="63"/>
      <c r="E65" s="63"/>
      <c r="F65" s="63">
        <f t="shared" si="0"/>
        <v>0</v>
      </c>
      <c r="G65" s="63"/>
      <c r="H65" s="63"/>
      <c r="I65" s="63">
        <f t="shared" si="1"/>
        <v>0</v>
      </c>
      <c r="J65" s="65"/>
      <c r="K65" s="63"/>
      <c r="L65" s="63">
        <f t="shared" si="2"/>
        <v>0</v>
      </c>
      <c r="M65" s="63"/>
      <c r="N65" s="63">
        <f t="shared" si="3"/>
        <v>0</v>
      </c>
      <c r="O65" s="63">
        <f t="shared" si="4"/>
        <v>0</v>
      </c>
      <c r="P65" s="63">
        <f t="shared" si="5"/>
        <v>0</v>
      </c>
      <c r="Q65" s="65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</row>
    <row r="66" spans="1:133" hidden="1" x14ac:dyDescent="0.2">
      <c r="A66" s="60"/>
      <c r="B66" s="61" t="s">
        <v>186</v>
      </c>
      <c r="C66" s="62" t="s">
        <v>187</v>
      </c>
      <c r="D66" s="63"/>
      <c r="E66" s="63"/>
      <c r="F66" s="63">
        <f t="shared" si="0"/>
        <v>0</v>
      </c>
      <c r="G66" s="63"/>
      <c r="H66" s="63"/>
      <c r="I66" s="63">
        <f t="shared" si="1"/>
        <v>0</v>
      </c>
      <c r="J66" s="65"/>
      <c r="K66" s="63"/>
      <c r="L66" s="63">
        <f t="shared" si="2"/>
        <v>0</v>
      </c>
      <c r="M66" s="63"/>
      <c r="N66" s="63">
        <f t="shared" si="3"/>
        <v>0</v>
      </c>
      <c r="O66" s="63">
        <f t="shared" si="4"/>
        <v>0</v>
      </c>
      <c r="P66" s="63">
        <f t="shared" si="5"/>
        <v>0</v>
      </c>
      <c r="Q66" s="65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</row>
    <row r="67" spans="1:133" hidden="1" x14ac:dyDescent="0.2">
      <c r="A67" s="60"/>
      <c r="B67" s="61" t="s">
        <v>188</v>
      </c>
      <c r="C67" s="62" t="s">
        <v>189</v>
      </c>
      <c r="D67" s="63"/>
      <c r="E67" s="63"/>
      <c r="F67" s="63">
        <f t="shared" si="0"/>
        <v>0</v>
      </c>
      <c r="G67" s="63"/>
      <c r="H67" s="63"/>
      <c r="I67" s="63">
        <f t="shared" si="1"/>
        <v>0</v>
      </c>
      <c r="J67" s="65"/>
      <c r="K67" s="63"/>
      <c r="L67" s="63">
        <f t="shared" si="2"/>
        <v>0</v>
      </c>
      <c r="M67" s="63"/>
      <c r="N67" s="63">
        <f t="shared" si="3"/>
        <v>0</v>
      </c>
      <c r="O67" s="63">
        <f t="shared" si="4"/>
        <v>0</v>
      </c>
      <c r="P67" s="63">
        <f t="shared" si="5"/>
        <v>0</v>
      </c>
      <c r="Q67" s="65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</row>
    <row r="68" spans="1:133" hidden="1" x14ac:dyDescent="0.2">
      <c r="A68" s="60"/>
      <c r="B68" s="61" t="s">
        <v>190</v>
      </c>
      <c r="C68" s="62" t="s">
        <v>191</v>
      </c>
      <c r="D68" s="63"/>
      <c r="E68" s="63"/>
      <c r="F68" s="63">
        <f t="shared" si="0"/>
        <v>0</v>
      </c>
      <c r="G68" s="63"/>
      <c r="H68" s="63"/>
      <c r="I68" s="63">
        <f t="shared" si="1"/>
        <v>0</v>
      </c>
      <c r="J68" s="65"/>
      <c r="K68" s="63"/>
      <c r="L68" s="63">
        <f t="shared" si="2"/>
        <v>0</v>
      </c>
      <c r="M68" s="63"/>
      <c r="N68" s="63">
        <f t="shared" si="3"/>
        <v>0</v>
      </c>
      <c r="O68" s="63">
        <f t="shared" si="4"/>
        <v>0</v>
      </c>
      <c r="P68" s="63">
        <f t="shared" si="5"/>
        <v>0</v>
      </c>
      <c r="Q68" s="65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</row>
    <row r="69" spans="1:133" x14ac:dyDescent="0.2">
      <c r="A69" s="60"/>
      <c r="B69" s="61" t="s">
        <v>192</v>
      </c>
      <c r="C69" s="62" t="s">
        <v>193</v>
      </c>
      <c r="D69" s="63">
        <f>'[3]2957'!$K$68</f>
        <v>65682</v>
      </c>
      <c r="E69" s="63"/>
      <c r="F69" s="63">
        <f t="shared" si="0"/>
        <v>65682</v>
      </c>
      <c r="G69" s="63">
        <f>'[3]2957'!$Y$68</f>
        <v>65682</v>
      </c>
      <c r="H69" s="63"/>
      <c r="I69" s="63">
        <f t="shared" si="1"/>
        <v>65682</v>
      </c>
      <c r="J69" s="65"/>
      <c r="K69" s="63"/>
      <c r="L69" s="63">
        <f t="shared" si="2"/>
        <v>0</v>
      </c>
      <c r="M69" s="63"/>
      <c r="N69" s="63">
        <f t="shared" si="3"/>
        <v>0</v>
      </c>
      <c r="O69" s="63">
        <f t="shared" si="4"/>
        <v>0</v>
      </c>
      <c r="P69" s="63">
        <f t="shared" si="5"/>
        <v>0</v>
      </c>
      <c r="Q69" s="65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</row>
    <row r="70" spans="1:133" hidden="1" x14ac:dyDescent="0.2">
      <c r="A70" s="60"/>
      <c r="B70" s="61" t="s">
        <v>194</v>
      </c>
      <c r="C70" s="62" t="s">
        <v>195</v>
      </c>
      <c r="D70" s="63"/>
      <c r="E70" s="63"/>
      <c r="F70" s="63">
        <f t="shared" si="0"/>
        <v>0</v>
      </c>
      <c r="G70" s="63"/>
      <c r="H70" s="63"/>
      <c r="I70" s="63">
        <f t="shared" si="1"/>
        <v>0</v>
      </c>
      <c r="J70" s="65"/>
      <c r="K70" s="63"/>
      <c r="L70" s="63">
        <f t="shared" si="2"/>
        <v>0</v>
      </c>
      <c r="M70" s="63"/>
      <c r="N70" s="63">
        <f t="shared" si="3"/>
        <v>0</v>
      </c>
      <c r="O70" s="63">
        <f t="shared" si="4"/>
        <v>0</v>
      </c>
      <c r="P70" s="63">
        <f t="shared" si="5"/>
        <v>0</v>
      </c>
      <c r="Q70" s="65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</row>
    <row r="71" spans="1:133" hidden="1" x14ac:dyDescent="0.2">
      <c r="A71" s="60"/>
      <c r="B71" s="61" t="s">
        <v>196</v>
      </c>
      <c r="C71" s="62" t="s">
        <v>197</v>
      </c>
      <c r="D71" s="63"/>
      <c r="E71" s="63"/>
      <c r="F71" s="63">
        <f t="shared" si="0"/>
        <v>0</v>
      </c>
      <c r="G71" s="63"/>
      <c r="H71" s="63"/>
      <c r="I71" s="63">
        <f t="shared" si="1"/>
        <v>0</v>
      </c>
      <c r="J71" s="65"/>
      <c r="K71" s="63"/>
      <c r="L71" s="63">
        <f t="shared" si="2"/>
        <v>0</v>
      </c>
      <c r="M71" s="63"/>
      <c r="N71" s="63">
        <f t="shared" si="3"/>
        <v>0</v>
      </c>
      <c r="O71" s="63">
        <f t="shared" si="4"/>
        <v>0</v>
      </c>
      <c r="P71" s="63">
        <f t="shared" si="5"/>
        <v>0</v>
      </c>
      <c r="Q71" s="65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</row>
    <row r="72" spans="1:133" hidden="1" x14ac:dyDescent="0.2">
      <c r="A72" s="60"/>
      <c r="B72" s="61" t="s">
        <v>198</v>
      </c>
      <c r="C72" s="62" t="s">
        <v>199</v>
      </c>
      <c r="D72" s="63"/>
      <c r="E72" s="63"/>
      <c r="F72" s="63">
        <f t="shared" ref="F72:F136" si="6">+D72+E72</f>
        <v>0</v>
      </c>
      <c r="G72" s="63"/>
      <c r="H72" s="63"/>
      <c r="I72" s="63">
        <f t="shared" ref="I72:I135" si="7">G72+H72</f>
        <v>0</v>
      </c>
      <c r="J72" s="65"/>
      <c r="K72" s="63"/>
      <c r="L72" s="63">
        <f t="shared" ref="L72:L75" si="8">E72*100%</f>
        <v>0</v>
      </c>
      <c r="M72" s="63"/>
      <c r="N72" s="63">
        <f t="shared" ref="N72:N136" si="9">+L72+M72</f>
        <v>0</v>
      </c>
      <c r="O72" s="63">
        <f t="shared" ref="O72:O135" si="10">H72*100%</f>
        <v>0</v>
      </c>
      <c r="P72" s="63">
        <f t="shared" ref="P72:P136" si="11">+N72+O72</f>
        <v>0</v>
      </c>
      <c r="Q72" s="65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</row>
    <row r="73" spans="1:133" hidden="1" x14ac:dyDescent="0.2">
      <c r="A73" s="60"/>
      <c r="B73" s="61" t="s">
        <v>200</v>
      </c>
      <c r="C73" s="62" t="s">
        <v>201</v>
      </c>
      <c r="D73" s="63"/>
      <c r="E73" s="63"/>
      <c r="F73" s="63">
        <f t="shared" si="6"/>
        <v>0</v>
      </c>
      <c r="G73" s="63"/>
      <c r="H73" s="63"/>
      <c r="I73" s="63">
        <f t="shared" si="7"/>
        <v>0</v>
      </c>
      <c r="J73" s="65"/>
      <c r="K73" s="63"/>
      <c r="L73" s="63">
        <f t="shared" si="8"/>
        <v>0</v>
      </c>
      <c r="M73" s="63"/>
      <c r="N73" s="63">
        <f t="shared" si="9"/>
        <v>0</v>
      </c>
      <c r="O73" s="63">
        <f t="shared" si="10"/>
        <v>0</v>
      </c>
      <c r="P73" s="63">
        <f t="shared" si="11"/>
        <v>0</v>
      </c>
      <c r="Q73" s="65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</row>
    <row r="74" spans="1:133" hidden="1" x14ac:dyDescent="0.2">
      <c r="A74" s="60"/>
      <c r="B74" s="61">
        <v>89</v>
      </c>
      <c r="C74" s="62" t="s">
        <v>202</v>
      </c>
      <c r="D74" s="63"/>
      <c r="E74" s="63"/>
      <c r="F74" s="63">
        <f t="shared" si="6"/>
        <v>0</v>
      </c>
      <c r="G74" s="63"/>
      <c r="H74" s="63"/>
      <c r="I74" s="63">
        <f t="shared" si="7"/>
        <v>0</v>
      </c>
      <c r="J74" s="65"/>
      <c r="K74" s="63"/>
      <c r="L74" s="63">
        <f t="shared" si="8"/>
        <v>0</v>
      </c>
      <c r="M74" s="63"/>
      <c r="N74" s="63">
        <f t="shared" si="9"/>
        <v>0</v>
      </c>
      <c r="O74" s="63">
        <f t="shared" si="10"/>
        <v>0</v>
      </c>
      <c r="P74" s="63">
        <f t="shared" si="11"/>
        <v>0</v>
      </c>
      <c r="Q74" s="65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</row>
    <row r="75" spans="1:133" hidden="1" x14ac:dyDescent="0.2">
      <c r="A75" s="60"/>
      <c r="B75" s="61">
        <v>100</v>
      </c>
      <c r="C75" s="62" t="s">
        <v>203</v>
      </c>
      <c r="D75" s="63"/>
      <c r="E75" s="63"/>
      <c r="F75" s="63">
        <f t="shared" si="6"/>
        <v>0</v>
      </c>
      <c r="G75" s="63"/>
      <c r="H75" s="63"/>
      <c r="I75" s="63">
        <f t="shared" si="7"/>
        <v>0</v>
      </c>
      <c r="J75" s="65"/>
      <c r="K75" s="63"/>
      <c r="L75" s="63">
        <f t="shared" si="8"/>
        <v>0</v>
      </c>
      <c r="M75" s="63"/>
      <c r="N75" s="63">
        <f t="shared" si="9"/>
        <v>0</v>
      </c>
      <c r="O75" s="63">
        <f t="shared" si="10"/>
        <v>0</v>
      </c>
      <c r="P75" s="63">
        <f t="shared" si="11"/>
        <v>0</v>
      </c>
      <c r="Q75" s="65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</row>
    <row r="76" spans="1:133" hidden="1" x14ac:dyDescent="0.2">
      <c r="A76" s="60"/>
      <c r="B76" s="61">
        <v>101</v>
      </c>
      <c r="C76" s="62" t="s">
        <v>204</v>
      </c>
      <c r="D76" s="63"/>
      <c r="E76" s="63"/>
      <c r="F76" s="63">
        <f t="shared" si="6"/>
        <v>0</v>
      </c>
      <c r="G76" s="63"/>
      <c r="H76" s="63"/>
      <c r="I76" s="63">
        <f t="shared" si="7"/>
        <v>0</v>
      </c>
      <c r="J76" s="65"/>
      <c r="K76" s="63"/>
      <c r="L76" s="63"/>
      <c r="M76" s="63"/>
      <c r="N76" s="63">
        <f t="shared" si="9"/>
        <v>0</v>
      </c>
      <c r="O76" s="63">
        <f t="shared" si="10"/>
        <v>0</v>
      </c>
      <c r="P76" s="63">
        <f t="shared" si="11"/>
        <v>0</v>
      </c>
      <c r="Q76" s="65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</row>
    <row r="77" spans="1:133" x14ac:dyDescent="0.2">
      <c r="A77" s="60"/>
      <c r="B77" s="61" t="s">
        <v>205</v>
      </c>
      <c r="C77" s="62" t="s">
        <v>206</v>
      </c>
      <c r="D77" s="63">
        <f>'[3]2957'!$K$76</f>
        <v>648028</v>
      </c>
      <c r="E77" s="63"/>
      <c r="F77" s="63">
        <f t="shared" si="6"/>
        <v>648028</v>
      </c>
      <c r="G77" s="63">
        <f>'[3]2957'!$Y$76</f>
        <v>663028</v>
      </c>
      <c r="H77" s="63"/>
      <c r="I77" s="63">
        <f t="shared" si="7"/>
        <v>663028</v>
      </c>
      <c r="J77" s="65"/>
      <c r="K77" s="63"/>
      <c r="L77" s="63"/>
      <c r="M77" s="63"/>
      <c r="N77" s="63">
        <v>0</v>
      </c>
      <c r="O77" s="63">
        <f t="shared" si="10"/>
        <v>0</v>
      </c>
      <c r="P77" s="63">
        <v>0</v>
      </c>
      <c r="Q77" s="65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</row>
    <row r="78" spans="1:133" hidden="1" x14ac:dyDescent="0.2">
      <c r="A78" s="62"/>
      <c r="B78" s="61">
        <v>103</v>
      </c>
      <c r="C78" s="62" t="s">
        <v>207</v>
      </c>
      <c r="D78" s="63"/>
      <c r="E78" s="63"/>
      <c r="F78" s="63">
        <f t="shared" si="6"/>
        <v>0</v>
      </c>
      <c r="G78" s="63"/>
      <c r="H78" s="63"/>
      <c r="I78" s="63">
        <f t="shared" si="7"/>
        <v>0</v>
      </c>
      <c r="J78" s="65"/>
      <c r="K78" s="63"/>
      <c r="L78" s="63"/>
      <c r="M78" s="63"/>
      <c r="N78" s="63">
        <f t="shared" si="9"/>
        <v>0</v>
      </c>
      <c r="O78" s="63">
        <f t="shared" si="10"/>
        <v>0</v>
      </c>
      <c r="P78" s="63">
        <f t="shared" si="11"/>
        <v>0</v>
      </c>
      <c r="Q78" s="65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</row>
    <row r="79" spans="1:133" hidden="1" x14ac:dyDescent="0.2">
      <c r="A79" s="62"/>
      <c r="B79" s="61">
        <v>104</v>
      </c>
      <c r="C79" s="62" t="s">
        <v>208</v>
      </c>
      <c r="D79" s="63"/>
      <c r="E79" s="63"/>
      <c r="F79" s="63">
        <f t="shared" si="6"/>
        <v>0</v>
      </c>
      <c r="G79" s="63"/>
      <c r="H79" s="63"/>
      <c r="I79" s="63">
        <f t="shared" si="7"/>
        <v>0</v>
      </c>
      <c r="J79" s="65"/>
      <c r="K79" s="63"/>
      <c r="L79" s="63"/>
      <c r="M79" s="63"/>
      <c r="N79" s="63">
        <f t="shared" si="9"/>
        <v>0</v>
      </c>
      <c r="O79" s="63">
        <f t="shared" si="10"/>
        <v>0</v>
      </c>
      <c r="P79" s="63">
        <f t="shared" si="11"/>
        <v>0</v>
      </c>
      <c r="Q79" s="65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</row>
    <row r="80" spans="1:133" hidden="1" x14ac:dyDescent="0.2">
      <c r="A80" s="62"/>
      <c r="B80" s="61">
        <v>105</v>
      </c>
      <c r="C80" s="62" t="s">
        <v>209</v>
      </c>
      <c r="D80" s="63"/>
      <c r="E80" s="63"/>
      <c r="F80" s="63">
        <f t="shared" si="6"/>
        <v>0</v>
      </c>
      <c r="G80" s="63"/>
      <c r="H80" s="63"/>
      <c r="I80" s="63">
        <f t="shared" si="7"/>
        <v>0</v>
      </c>
      <c r="J80" s="65"/>
      <c r="K80" s="63"/>
      <c r="L80" s="63"/>
      <c r="M80" s="63"/>
      <c r="N80" s="63">
        <f t="shared" si="9"/>
        <v>0</v>
      </c>
      <c r="O80" s="63">
        <f t="shared" si="10"/>
        <v>0</v>
      </c>
      <c r="P80" s="63">
        <f t="shared" si="11"/>
        <v>0</v>
      </c>
      <c r="Q80" s="65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</row>
    <row r="81" spans="1:133" hidden="1" x14ac:dyDescent="0.2">
      <c r="A81" s="62"/>
      <c r="B81" s="61">
        <v>106</v>
      </c>
      <c r="C81" s="62" t="s">
        <v>210</v>
      </c>
      <c r="D81" s="63"/>
      <c r="E81" s="63"/>
      <c r="F81" s="63">
        <f t="shared" si="6"/>
        <v>0</v>
      </c>
      <c r="G81" s="63"/>
      <c r="H81" s="63"/>
      <c r="I81" s="63">
        <f t="shared" si="7"/>
        <v>0</v>
      </c>
      <c r="J81" s="65"/>
      <c r="K81" s="63"/>
      <c r="L81" s="63"/>
      <c r="M81" s="63"/>
      <c r="N81" s="63">
        <f t="shared" si="9"/>
        <v>0</v>
      </c>
      <c r="O81" s="63">
        <f t="shared" si="10"/>
        <v>0</v>
      </c>
      <c r="P81" s="63">
        <f t="shared" si="11"/>
        <v>0</v>
      </c>
      <c r="Q81" s="65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</row>
    <row r="82" spans="1:133" hidden="1" x14ac:dyDescent="0.2">
      <c r="A82" s="62"/>
      <c r="B82" s="61">
        <v>107</v>
      </c>
      <c r="C82" s="62" t="s">
        <v>211</v>
      </c>
      <c r="D82" s="63"/>
      <c r="E82" s="63"/>
      <c r="F82" s="63">
        <f t="shared" si="6"/>
        <v>0</v>
      </c>
      <c r="G82" s="63"/>
      <c r="H82" s="63"/>
      <c r="I82" s="63">
        <f t="shared" si="7"/>
        <v>0</v>
      </c>
      <c r="J82" s="65"/>
      <c r="K82" s="63"/>
      <c r="L82" s="63"/>
      <c r="M82" s="63"/>
      <c r="N82" s="63">
        <f t="shared" si="9"/>
        <v>0</v>
      </c>
      <c r="O82" s="63">
        <f t="shared" si="10"/>
        <v>0</v>
      </c>
      <c r="P82" s="63">
        <f t="shared" si="11"/>
        <v>0</v>
      </c>
      <c r="Q82" s="65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</row>
    <row r="83" spans="1:133" hidden="1" x14ac:dyDescent="0.2">
      <c r="A83" s="62"/>
      <c r="B83" s="61">
        <v>108</v>
      </c>
      <c r="C83" s="62" t="s">
        <v>212</v>
      </c>
      <c r="D83" s="63"/>
      <c r="E83" s="63"/>
      <c r="F83" s="63">
        <f t="shared" si="6"/>
        <v>0</v>
      </c>
      <c r="G83" s="63"/>
      <c r="H83" s="63"/>
      <c r="I83" s="63">
        <f t="shared" si="7"/>
        <v>0</v>
      </c>
      <c r="J83" s="65"/>
      <c r="K83" s="63"/>
      <c r="L83" s="63"/>
      <c r="M83" s="63"/>
      <c r="N83" s="63">
        <f t="shared" si="9"/>
        <v>0</v>
      </c>
      <c r="O83" s="63">
        <f t="shared" si="10"/>
        <v>0</v>
      </c>
      <c r="P83" s="63">
        <f t="shared" si="11"/>
        <v>0</v>
      </c>
      <c r="Q83" s="65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</row>
    <row r="84" spans="1:133" hidden="1" x14ac:dyDescent="0.2">
      <c r="A84" s="62"/>
      <c r="B84" s="61">
        <v>200</v>
      </c>
      <c r="C84" s="62" t="s">
        <v>213</v>
      </c>
      <c r="D84" s="63"/>
      <c r="E84" s="63"/>
      <c r="F84" s="63">
        <f t="shared" si="6"/>
        <v>0</v>
      </c>
      <c r="G84" s="63"/>
      <c r="H84" s="63"/>
      <c r="I84" s="63">
        <f t="shared" si="7"/>
        <v>0</v>
      </c>
      <c r="J84" s="65"/>
      <c r="K84" s="63"/>
      <c r="L84" s="63"/>
      <c r="M84" s="63"/>
      <c r="N84" s="63">
        <f t="shared" si="9"/>
        <v>0</v>
      </c>
      <c r="O84" s="63">
        <f t="shared" si="10"/>
        <v>0</v>
      </c>
      <c r="P84" s="63">
        <f t="shared" si="11"/>
        <v>0</v>
      </c>
      <c r="Q84" s="65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</row>
    <row r="85" spans="1:133" hidden="1" x14ac:dyDescent="0.2">
      <c r="A85" s="62"/>
      <c r="B85" s="61">
        <v>201</v>
      </c>
      <c r="C85" s="62" t="s">
        <v>214</v>
      </c>
      <c r="D85" s="63"/>
      <c r="E85" s="63"/>
      <c r="F85" s="63">
        <f t="shared" si="6"/>
        <v>0</v>
      </c>
      <c r="G85" s="63"/>
      <c r="H85" s="63"/>
      <c r="I85" s="63">
        <f t="shared" si="7"/>
        <v>0</v>
      </c>
      <c r="J85" s="65"/>
      <c r="K85" s="63"/>
      <c r="L85" s="63"/>
      <c r="M85" s="63"/>
      <c r="N85" s="63">
        <f t="shared" si="9"/>
        <v>0</v>
      </c>
      <c r="O85" s="63">
        <f t="shared" si="10"/>
        <v>0</v>
      </c>
      <c r="P85" s="63">
        <f t="shared" si="11"/>
        <v>0</v>
      </c>
      <c r="Q85" s="65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</row>
    <row r="86" spans="1:133" hidden="1" x14ac:dyDescent="0.2">
      <c r="A86" s="62"/>
      <c r="B86" s="61">
        <v>202</v>
      </c>
      <c r="C86" s="62" t="s">
        <v>215</v>
      </c>
      <c r="D86" s="63"/>
      <c r="E86" s="63"/>
      <c r="F86" s="63">
        <f t="shared" si="6"/>
        <v>0</v>
      </c>
      <c r="G86" s="63"/>
      <c r="H86" s="63"/>
      <c r="I86" s="63">
        <f t="shared" si="7"/>
        <v>0</v>
      </c>
      <c r="J86" s="65"/>
      <c r="K86" s="63"/>
      <c r="L86" s="63"/>
      <c r="M86" s="63"/>
      <c r="N86" s="63">
        <f t="shared" si="9"/>
        <v>0</v>
      </c>
      <c r="O86" s="63">
        <f t="shared" si="10"/>
        <v>0</v>
      </c>
      <c r="P86" s="63">
        <f t="shared" si="11"/>
        <v>0</v>
      </c>
      <c r="Q86" s="65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</row>
    <row r="87" spans="1:133" hidden="1" x14ac:dyDescent="0.2">
      <c r="A87" s="62"/>
      <c r="B87" s="61">
        <v>204</v>
      </c>
      <c r="C87" s="62" t="s">
        <v>216</v>
      </c>
      <c r="D87" s="63"/>
      <c r="E87" s="63"/>
      <c r="F87" s="63">
        <f t="shared" si="6"/>
        <v>0</v>
      </c>
      <c r="G87" s="63"/>
      <c r="H87" s="63"/>
      <c r="I87" s="63">
        <f t="shared" si="7"/>
        <v>0</v>
      </c>
      <c r="J87" s="65"/>
      <c r="K87" s="63"/>
      <c r="L87" s="63"/>
      <c r="M87" s="63"/>
      <c r="N87" s="63">
        <f t="shared" si="9"/>
        <v>0</v>
      </c>
      <c r="O87" s="63">
        <f t="shared" si="10"/>
        <v>0</v>
      </c>
      <c r="P87" s="63">
        <f t="shared" si="11"/>
        <v>0</v>
      </c>
      <c r="Q87" s="65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</row>
    <row r="88" spans="1:133" hidden="1" x14ac:dyDescent="0.2">
      <c r="A88" s="62"/>
      <c r="B88" s="61">
        <v>205</v>
      </c>
      <c r="C88" s="62" t="s">
        <v>217</v>
      </c>
      <c r="D88" s="63"/>
      <c r="E88" s="63"/>
      <c r="F88" s="63">
        <f t="shared" si="6"/>
        <v>0</v>
      </c>
      <c r="G88" s="63"/>
      <c r="H88" s="63"/>
      <c r="I88" s="63">
        <f t="shared" si="7"/>
        <v>0</v>
      </c>
      <c r="J88" s="65"/>
      <c r="K88" s="63"/>
      <c r="L88" s="63"/>
      <c r="M88" s="63"/>
      <c r="N88" s="63">
        <f t="shared" si="9"/>
        <v>0</v>
      </c>
      <c r="O88" s="63">
        <f t="shared" si="10"/>
        <v>0</v>
      </c>
      <c r="P88" s="63">
        <f t="shared" si="11"/>
        <v>0</v>
      </c>
      <c r="Q88" s="65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</row>
    <row r="89" spans="1:133" hidden="1" x14ac:dyDescent="0.2">
      <c r="A89" s="62"/>
      <c r="B89" s="61">
        <v>206</v>
      </c>
      <c r="C89" s="62" t="s">
        <v>218</v>
      </c>
      <c r="D89" s="63"/>
      <c r="E89" s="63"/>
      <c r="F89" s="63">
        <f t="shared" si="6"/>
        <v>0</v>
      </c>
      <c r="G89" s="63"/>
      <c r="H89" s="63"/>
      <c r="I89" s="63">
        <f t="shared" si="7"/>
        <v>0</v>
      </c>
      <c r="J89" s="65"/>
      <c r="K89" s="63"/>
      <c r="L89" s="63"/>
      <c r="M89" s="63"/>
      <c r="N89" s="63">
        <f t="shared" si="9"/>
        <v>0</v>
      </c>
      <c r="O89" s="63">
        <f t="shared" si="10"/>
        <v>0</v>
      </c>
      <c r="P89" s="63">
        <f t="shared" si="11"/>
        <v>0</v>
      </c>
      <c r="Q89" s="65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</row>
    <row r="90" spans="1:133" hidden="1" x14ac:dyDescent="0.2">
      <c r="A90" s="62"/>
      <c r="B90" s="61">
        <v>209</v>
      </c>
      <c r="C90" s="62" t="s">
        <v>219</v>
      </c>
      <c r="D90" s="63"/>
      <c r="E90" s="63"/>
      <c r="F90" s="63">
        <f t="shared" si="6"/>
        <v>0</v>
      </c>
      <c r="G90" s="63"/>
      <c r="H90" s="63"/>
      <c r="I90" s="63">
        <f t="shared" si="7"/>
        <v>0</v>
      </c>
      <c r="J90" s="65"/>
      <c r="K90" s="63"/>
      <c r="L90" s="63"/>
      <c r="M90" s="63"/>
      <c r="N90" s="63">
        <f t="shared" si="9"/>
        <v>0</v>
      </c>
      <c r="O90" s="63">
        <f t="shared" si="10"/>
        <v>0</v>
      </c>
      <c r="P90" s="63">
        <f t="shared" si="11"/>
        <v>0</v>
      </c>
      <c r="Q90" s="65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</row>
    <row r="91" spans="1:133" hidden="1" x14ac:dyDescent="0.2">
      <c r="A91" s="62"/>
      <c r="B91" s="61">
        <v>210</v>
      </c>
      <c r="C91" s="62" t="s">
        <v>220</v>
      </c>
      <c r="D91" s="63"/>
      <c r="E91" s="63"/>
      <c r="F91" s="63">
        <f t="shared" si="6"/>
        <v>0</v>
      </c>
      <c r="G91" s="63"/>
      <c r="H91" s="63"/>
      <c r="I91" s="63">
        <f t="shared" si="7"/>
        <v>0</v>
      </c>
      <c r="J91" s="65"/>
      <c r="K91" s="63"/>
      <c r="L91" s="63"/>
      <c r="M91" s="63"/>
      <c r="N91" s="63">
        <f t="shared" si="9"/>
        <v>0</v>
      </c>
      <c r="O91" s="63">
        <f t="shared" si="10"/>
        <v>0</v>
      </c>
      <c r="P91" s="63">
        <f t="shared" si="11"/>
        <v>0</v>
      </c>
      <c r="Q91" s="65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</row>
    <row r="92" spans="1:133" hidden="1" x14ac:dyDescent="0.2">
      <c r="A92" s="62"/>
      <c r="B92" s="61">
        <v>211</v>
      </c>
      <c r="C92" s="62" t="s">
        <v>221</v>
      </c>
      <c r="D92" s="63"/>
      <c r="E92" s="63"/>
      <c r="F92" s="63">
        <f t="shared" si="6"/>
        <v>0</v>
      </c>
      <c r="G92" s="63"/>
      <c r="H92" s="63"/>
      <c r="I92" s="63">
        <f t="shared" si="7"/>
        <v>0</v>
      </c>
      <c r="J92" s="65"/>
      <c r="K92" s="63"/>
      <c r="L92" s="63"/>
      <c r="M92" s="63"/>
      <c r="N92" s="63">
        <f t="shared" si="9"/>
        <v>0</v>
      </c>
      <c r="O92" s="63">
        <f t="shared" si="10"/>
        <v>0</v>
      </c>
      <c r="P92" s="63">
        <f t="shared" si="11"/>
        <v>0</v>
      </c>
      <c r="Q92" s="65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</row>
    <row r="93" spans="1:133" hidden="1" x14ac:dyDescent="0.2">
      <c r="A93" s="62"/>
      <c r="B93" s="61">
        <v>212</v>
      </c>
      <c r="C93" s="62" t="s">
        <v>222</v>
      </c>
      <c r="D93" s="63"/>
      <c r="E93" s="63"/>
      <c r="F93" s="63">
        <f t="shared" si="6"/>
        <v>0</v>
      </c>
      <c r="G93" s="63"/>
      <c r="H93" s="63"/>
      <c r="I93" s="63">
        <f t="shared" si="7"/>
        <v>0</v>
      </c>
      <c r="J93" s="65"/>
      <c r="K93" s="63"/>
      <c r="L93" s="63"/>
      <c r="M93" s="63"/>
      <c r="N93" s="63">
        <f t="shared" si="9"/>
        <v>0</v>
      </c>
      <c r="O93" s="63">
        <f t="shared" si="10"/>
        <v>0</v>
      </c>
      <c r="P93" s="63">
        <f t="shared" si="11"/>
        <v>0</v>
      </c>
      <c r="Q93" s="65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</row>
    <row r="94" spans="1:133" hidden="1" x14ac:dyDescent="0.2">
      <c r="A94" s="62"/>
      <c r="B94" s="61">
        <v>213</v>
      </c>
      <c r="C94" s="62" t="s">
        <v>223</v>
      </c>
      <c r="D94" s="63"/>
      <c r="E94" s="63"/>
      <c r="F94" s="63">
        <f t="shared" si="6"/>
        <v>0</v>
      </c>
      <c r="G94" s="63"/>
      <c r="H94" s="63"/>
      <c r="I94" s="63">
        <f t="shared" si="7"/>
        <v>0</v>
      </c>
      <c r="J94" s="65"/>
      <c r="K94" s="63"/>
      <c r="L94" s="63"/>
      <c r="M94" s="63"/>
      <c r="N94" s="63">
        <f t="shared" si="9"/>
        <v>0</v>
      </c>
      <c r="O94" s="63">
        <f t="shared" si="10"/>
        <v>0</v>
      </c>
      <c r="P94" s="63">
        <f t="shared" si="11"/>
        <v>0</v>
      </c>
      <c r="Q94" s="65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</row>
    <row r="95" spans="1:133" hidden="1" x14ac:dyDescent="0.2">
      <c r="A95" s="62"/>
      <c r="B95" s="61">
        <v>215</v>
      </c>
      <c r="C95" s="62" t="s">
        <v>224</v>
      </c>
      <c r="D95" s="63"/>
      <c r="E95" s="63"/>
      <c r="F95" s="63">
        <f t="shared" si="6"/>
        <v>0</v>
      </c>
      <c r="G95" s="63"/>
      <c r="H95" s="63"/>
      <c r="I95" s="63">
        <f t="shared" si="7"/>
        <v>0</v>
      </c>
      <c r="J95" s="65"/>
      <c r="K95" s="63"/>
      <c r="L95" s="63"/>
      <c r="M95" s="63"/>
      <c r="N95" s="63">
        <f t="shared" si="9"/>
        <v>0</v>
      </c>
      <c r="O95" s="63">
        <f t="shared" si="10"/>
        <v>0</v>
      </c>
      <c r="P95" s="63">
        <f t="shared" si="11"/>
        <v>0</v>
      </c>
      <c r="Q95" s="65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</row>
    <row r="96" spans="1:133" hidden="1" x14ac:dyDescent="0.2">
      <c r="A96" s="62"/>
      <c r="B96" s="61">
        <v>217</v>
      </c>
      <c r="C96" s="62" t="s">
        <v>225</v>
      </c>
      <c r="D96" s="63"/>
      <c r="E96" s="63"/>
      <c r="F96" s="63">
        <f t="shared" si="6"/>
        <v>0</v>
      </c>
      <c r="G96" s="63"/>
      <c r="H96" s="63"/>
      <c r="I96" s="63">
        <f t="shared" si="7"/>
        <v>0</v>
      </c>
      <c r="J96" s="65"/>
      <c r="K96" s="63"/>
      <c r="L96" s="63"/>
      <c r="M96" s="63"/>
      <c r="N96" s="63">
        <f t="shared" si="9"/>
        <v>0</v>
      </c>
      <c r="O96" s="63">
        <f t="shared" si="10"/>
        <v>0</v>
      </c>
      <c r="P96" s="63">
        <f t="shared" si="11"/>
        <v>0</v>
      </c>
      <c r="Q96" s="65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</row>
    <row r="97" spans="1:133" hidden="1" x14ac:dyDescent="0.2">
      <c r="A97" s="62"/>
      <c r="B97" s="61">
        <v>218</v>
      </c>
      <c r="C97" s="62" t="s">
        <v>226</v>
      </c>
      <c r="D97" s="63"/>
      <c r="E97" s="63"/>
      <c r="F97" s="63">
        <f t="shared" si="6"/>
        <v>0</v>
      </c>
      <c r="G97" s="63"/>
      <c r="H97" s="63"/>
      <c r="I97" s="63">
        <f t="shared" si="7"/>
        <v>0</v>
      </c>
      <c r="J97" s="65"/>
      <c r="K97" s="63"/>
      <c r="L97" s="63"/>
      <c r="M97" s="63"/>
      <c r="N97" s="63">
        <f t="shared" si="9"/>
        <v>0</v>
      </c>
      <c r="O97" s="63">
        <f t="shared" si="10"/>
        <v>0</v>
      </c>
      <c r="P97" s="63">
        <f t="shared" si="11"/>
        <v>0</v>
      </c>
      <c r="Q97" s="65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</row>
    <row r="98" spans="1:133" hidden="1" x14ac:dyDescent="0.2">
      <c r="A98" s="62"/>
      <c r="B98" s="61">
        <v>219</v>
      </c>
      <c r="C98" s="62" t="s">
        <v>227</v>
      </c>
      <c r="D98" s="63"/>
      <c r="E98" s="63"/>
      <c r="F98" s="63">
        <f t="shared" si="6"/>
        <v>0</v>
      </c>
      <c r="G98" s="63"/>
      <c r="H98" s="63"/>
      <c r="I98" s="63">
        <f t="shared" si="7"/>
        <v>0</v>
      </c>
      <c r="J98" s="65"/>
      <c r="K98" s="63"/>
      <c r="L98" s="63"/>
      <c r="M98" s="63"/>
      <c r="N98" s="63">
        <f t="shared" si="9"/>
        <v>0</v>
      </c>
      <c r="O98" s="63">
        <f t="shared" si="10"/>
        <v>0</v>
      </c>
      <c r="P98" s="63">
        <f t="shared" si="11"/>
        <v>0</v>
      </c>
      <c r="Q98" s="65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</row>
    <row r="99" spans="1:133" hidden="1" x14ac:dyDescent="0.2">
      <c r="A99" s="62"/>
      <c r="B99" s="61">
        <v>220</v>
      </c>
      <c r="C99" s="62" t="s">
        <v>228</v>
      </c>
      <c r="D99" s="63"/>
      <c r="E99" s="63"/>
      <c r="F99" s="63">
        <f t="shared" si="6"/>
        <v>0</v>
      </c>
      <c r="G99" s="63"/>
      <c r="H99" s="63"/>
      <c r="I99" s="63">
        <f t="shared" si="7"/>
        <v>0</v>
      </c>
      <c r="J99" s="65"/>
      <c r="K99" s="63"/>
      <c r="L99" s="63"/>
      <c r="M99" s="63"/>
      <c r="N99" s="63">
        <f t="shared" si="9"/>
        <v>0</v>
      </c>
      <c r="O99" s="63">
        <f t="shared" si="10"/>
        <v>0</v>
      </c>
      <c r="P99" s="63">
        <f t="shared" si="11"/>
        <v>0</v>
      </c>
      <c r="Q99" s="65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</row>
    <row r="100" spans="1:133" hidden="1" x14ac:dyDescent="0.2">
      <c r="A100" s="62"/>
      <c r="B100" s="61">
        <v>221</v>
      </c>
      <c r="C100" s="62" t="s">
        <v>229</v>
      </c>
      <c r="D100" s="63"/>
      <c r="E100" s="63"/>
      <c r="F100" s="63">
        <f t="shared" si="6"/>
        <v>0</v>
      </c>
      <c r="G100" s="63"/>
      <c r="H100" s="63"/>
      <c r="I100" s="63">
        <f t="shared" si="7"/>
        <v>0</v>
      </c>
      <c r="J100" s="65"/>
      <c r="K100" s="63"/>
      <c r="L100" s="63"/>
      <c r="M100" s="63"/>
      <c r="N100" s="63">
        <f t="shared" si="9"/>
        <v>0</v>
      </c>
      <c r="O100" s="63">
        <f t="shared" si="10"/>
        <v>0</v>
      </c>
      <c r="P100" s="63">
        <f t="shared" si="11"/>
        <v>0</v>
      </c>
      <c r="Q100" s="65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</row>
    <row r="101" spans="1:133" hidden="1" x14ac:dyDescent="0.2">
      <c r="A101" s="62"/>
      <c r="B101" s="61">
        <v>226</v>
      </c>
      <c r="C101" s="62" t="s">
        <v>230</v>
      </c>
      <c r="D101" s="63"/>
      <c r="E101" s="63"/>
      <c r="F101" s="63">
        <f t="shared" si="6"/>
        <v>0</v>
      </c>
      <c r="G101" s="63"/>
      <c r="H101" s="63"/>
      <c r="I101" s="63">
        <f t="shared" si="7"/>
        <v>0</v>
      </c>
      <c r="J101" s="65"/>
      <c r="K101" s="63"/>
      <c r="L101" s="63"/>
      <c r="M101" s="63"/>
      <c r="N101" s="63">
        <f t="shared" si="9"/>
        <v>0</v>
      </c>
      <c r="O101" s="63">
        <f t="shared" si="10"/>
        <v>0</v>
      </c>
      <c r="P101" s="63">
        <f t="shared" si="11"/>
        <v>0</v>
      </c>
      <c r="Q101" s="65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</row>
    <row r="102" spans="1:133" hidden="1" x14ac:dyDescent="0.2">
      <c r="A102" s="62"/>
      <c r="B102" s="61">
        <v>227</v>
      </c>
      <c r="C102" s="62" t="s">
        <v>231</v>
      </c>
      <c r="D102" s="63"/>
      <c r="E102" s="63"/>
      <c r="F102" s="63">
        <f t="shared" si="6"/>
        <v>0</v>
      </c>
      <c r="G102" s="63"/>
      <c r="H102" s="63"/>
      <c r="I102" s="63">
        <f t="shared" si="7"/>
        <v>0</v>
      </c>
      <c r="J102" s="65"/>
      <c r="K102" s="63"/>
      <c r="L102" s="63"/>
      <c r="M102" s="63"/>
      <c r="N102" s="63">
        <f t="shared" si="9"/>
        <v>0</v>
      </c>
      <c r="O102" s="63">
        <f t="shared" si="10"/>
        <v>0</v>
      </c>
      <c r="P102" s="63">
        <f t="shared" si="11"/>
        <v>0</v>
      </c>
      <c r="Q102" s="65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</row>
    <row r="103" spans="1:133" hidden="1" x14ac:dyDescent="0.2">
      <c r="A103" s="62"/>
      <c r="B103" s="61">
        <v>229</v>
      </c>
      <c r="C103" s="62" t="s">
        <v>232</v>
      </c>
      <c r="D103" s="63"/>
      <c r="E103" s="63"/>
      <c r="F103" s="63">
        <f t="shared" si="6"/>
        <v>0</v>
      </c>
      <c r="G103" s="63"/>
      <c r="H103" s="63"/>
      <c r="I103" s="63">
        <f t="shared" si="7"/>
        <v>0</v>
      </c>
      <c r="J103" s="65"/>
      <c r="K103" s="63"/>
      <c r="L103" s="63"/>
      <c r="M103" s="63"/>
      <c r="N103" s="63">
        <f t="shared" si="9"/>
        <v>0</v>
      </c>
      <c r="O103" s="63">
        <f t="shared" si="10"/>
        <v>0</v>
      </c>
      <c r="P103" s="63">
        <f t="shared" si="11"/>
        <v>0</v>
      </c>
      <c r="Q103" s="65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</row>
    <row r="104" spans="1:133" hidden="1" x14ac:dyDescent="0.2">
      <c r="A104" s="62"/>
      <c r="B104" s="61">
        <v>230</v>
      </c>
      <c r="C104" s="62" t="s">
        <v>233</v>
      </c>
      <c r="D104" s="63"/>
      <c r="E104" s="63"/>
      <c r="F104" s="63">
        <f t="shared" si="6"/>
        <v>0</v>
      </c>
      <c r="G104" s="63"/>
      <c r="H104" s="63"/>
      <c r="I104" s="63">
        <f t="shared" si="7"/>
        <v>0</v>
      </c>
      <c r="J104" s="65"/>
      <c r="K104" s="63"/>
      <c r="L104" s="63"/>
      <c r="M104" s="63"/>
      <c r="N104" s="63">
        <f t="shared" si="9"/>
        <v>0</v>
      </c>
      <c r="O104" s="63">
        <f t="shared" si="10"/>
        <v>0</v>
      </c>
      <c r="P104" s="63">
        <f t="shared" si="11"/>
        <v>0</v>
      </c>
      <c r="Q104" s="65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</row>
    <row r="105" spans="1:133" hidden="1" x14ac:dyDescent="0.2">
      <c r="A105" s="62"/>
      <c r="B105" s="61">
        <v>231</v>
      </c>
      <c r="C105" s="62" t="s">
        <v>234</v>
      </c>
      <c r="D105" s="63"/>
      <c r="E105" s="63"/>
      <c r="F105" s="63">
        <f t="shared" si="6"/>
        <v>0</v>
      </c>
      <c r="G105" s="63"/>
      <c r="H105" s="63"/>
      <c r="I105" s="63">
        <f t="shared" si="7"/>
        <v>0</v>
      </c>
      <c r="J105" s="65"/>
      <c r="K105" s="63"/>
      <c r="L105" s="63"/>
      <c r="M105" s="63"/>
      <c r="N105" s="63">
        <f t="shared" si="9"/>
        <v>0</v>
      </c>
      <c r="O105" s="63">
        <f t="shared" si="10"/>
        <v>0</v>
      </c>
      <c r="P105" s="63">
        <f t="shared" si="11"/>
        <v>0</v>
      </c>
      <c r="Q105" s="65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</row>
    <row r="106" spans="1:133" hidden="1" x14ac:dyDescent="0.2">
      <c r="A106" s="62"/>
      <c r="B106" s="61">
        <v>232</v>
      </c>
      <c r="C106" s="62" t="s">
        <v>235</v>
      </c>
      <c r="D106" s="63"/>
      <c r="E106" s="63"/>
      <c r="F106" s="63">
        <f t="shared" si="6"/>
        <v>0</v>
      </c>
      <c r="G106" s="63"/>
      <c r="H106" s="63"/>
      <c r="I106" s="63">
        <f t="shared" si="7"/>
        <v>0</v>
      </c>
      <c r="J106" s="65"/>
      <c r="K106" s="63"/>
      <c r="L106" s="63"/>
      <c r="M106" s="63"/>
      <c r="N106" s="63">
        <f t="shared" si="9"/>
        <v>0</v>
      </c>
      <c r="O106" s="63">
        <f t="shared" si="10"/>
        <v>0</v>
      </c>
      <c r="P106" s="63">
        <f t="shared" si="11"/>
        <v>0</v>
      </c>
      <c r="Q106" s="65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</row>
    <row r="107" spans="1:133" hidden="1" x14ac:dyDescent="0.2">
      <c r="A107" s="62"/>
      <c r="B107" s="61">
        <v>233</v>
      </c>
      <c r="C107" s="62" t="s">
        <v>236</v>
      </c>
      <c r="D107" s="63"/>
      <c r="E107" s="63"/>
      <c r="F107" s="63">
        <f t="shared" si="6"/>
        <v>0</v>
      </c>
      <c r="G107" s="63"/>
      <c r="H107" s="63"/>
      <c r="I107" s="63">
        <f t="shared" si="7"/>
        <v>0</v>
      </c>
      <c r="J107" s="65"/>
      <c r="K107" s="63"/>
      <c r="L107" s="63"/>
      <c r="M107" s="63"/>
      <c r="N107" s="63">
        <f t="shared" si="9"/>
        <v>0</v>
      </c>
      <c r="O107" s="63">
        <f t="shared" si="10"/>
        <v>0</v>
      </c>
      <c r="P107" s="63">
        <f t="shared" si="11"/>
        <v>0</v>
      </c>
      <c r="Q107" s="65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</row>
    <row r="108" spans="1:133" hidden="1" x14ac:dyDescent="0.2">
      <c r="A108" s="62"/>
      <c r="B108" s="61">
        <v>234</v>
      </c>
      <c r="C108" s="62" t="s">
        <v>237</v>
      </c>
      <c r="D108" s="63"/>
      <c r="E108" s="63"/>
      <c r="F108" s="63">
        <f t="shared" si="6"/>
        <v>0</v>
      </c>
      <c r="G108" s="63"/>
      <c r="H108" s="63"/>
      <c r="I108" s="63">
        <f t="shared" si="7"/>
        <v>0</v>
      </c>
      <c r="J108" s="65"/>
      <c r="K108" s="63"/>
      <c r="L108" s="63"/>
      <c r="M108" s="63"/>
      <c r="N108" s="63">
        <f t="shared" si="9"/>
        <v>0</v>
      </c>
      <c r="O108" s="63">
        <f t="shared" si="10"/>
        <v>0</v>
      </c>
      <c r="P108" s="63">
        <f t="shared" si="11"/>
        <v>0</v>
      </c>
      <c r="Q108" s="65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</row>
    <row r="109" spans="1:133" hidden="1" x14ac:dyDescent="0.2">
      <c r="A109" s="62"/>
      <c r="B109" s="61">
        <v>235</v>
      </c>
      <c r="C109" s="62" t="s">
        <v>238</v>
      </c>
      <c r="D109" s="63"/>
      <c r="E109" s="63"/>
      <c r="F109" s="63">
        <f t="shared" si="6"/>
        <v>0</v>
      </c>
      <c r="G109" s="63"/>
      <c r="H109" s="63"/>
      <c r="I109" s="63">
        <f t="shared" si="7"/>
        <v>0</v>
      </c>
      <c r="J109" s="65"/>
      <c r="K109" s="63"/>
      <c r="L109" s="63"/>
      <c r="M109" s="63"/>
      <c r="N109" s="63">
        <f t="shared" si="9"/>
        <v>0</v>
      </c>
      <c r="O109" s="63">
        <f t="shared" si="10"/>
        <v>0</v>
      </c>
      <c r="P109" s="63">
        <f t="shared" si="11"/>
        <v>0</v>
      </c>
      <c r="Q109" s="65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</row>
    <row r="110" spans="1:133" hidden="1" x14ac:dyDescent="0.2">
      <c r="A110" s="62"/>
      <c r="B110" s="61">
        <v>236</v>
      </c>
      <c r="C110" s="62" t="s">
        <v>239</v>
      </c>
      <c r="D110" s="63"/>
      <c r="E110" s="63"/>
      <c r="F110" s="63">
        <f t="shared" si="6"/>
        <v>0</v>
      </c>
      <c r="G110" s="63"/>
      <c r="H110" s="63"/>
      <c r="I110" s="63">
        <f t="shared" si="7"/>
        <v>0</v>
      </c>
      <c r="J110" s="65"/>
      <c r="K110" s="63"/>
      <c r="L110" s="63"/>
      <c r="M110" s="63"/>
      <c r="N110" s="63">
        <f t="shared" si="9"/>
        <v>0</v>
      </c>
      <c r="O110" s="63">
        <f t="shared" si="10"/>
        <v>0</v>
      </c>
      <c r="P110" s="63">
        <f t="shared" si="11"/>
        <v>0</v>
      </c>
      <c r="Q110" s="65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</row>
    <row r="111" spans="1:133" hidden="1" x14ac:dyDescent="0.2">
      <c r="A111" s="62"/>
      <c r="B111" s="61">
        <v>237</v>
      </c>
      <c r="C111" s="62" t="s">
        <v>240</v>
      </c>
      <c r="D111" s="63"/>
      <c r="E111" s="63"/>
      <c r="F111" s="63">
        <f t="shared" si="6"/>
        <v>0</v>
      </c>
      <c r="G111" s="63"/>
      <c r="H111" s="63"/>
      <c r="I111" s="63">
        <f t="shared" si="7"/>
        <v>0</v>
      </c>
      <c r="J111" s="65"/>
      <c r="K111" s="63"/>
      <c r="L111" s="63"/>
      <c r="M111" s="63"/>
      <c r="N111" s="63">
        <f t="shared" si="9"/>
        <v>0</v>
      </c>
      <c r="O111" s="63">
        <f t="shared" si="10"/>
        <v>0</v>
      </c>
      <c r="P111" s="63">
        <f t="shared" si="11"/>
        <v>0</v>
      </c>
      <c r="Q111" s="65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</row>
    <row r="112" spans="1:133" hidden="1" x14ac:dyDescent="0.2">
      <c r="A112" s="62"/>
      <c r="B112" s="61">
        <v>238</v>
      </c>
      <c r="C112" s="62" t="s">
        <v>241</v>
      </c>
      <c r="D112" s="63"/>
      <c r="E112" s="63"/>
      <c r="F112" s="63">
        <f t="shared" si="6"/>
        <v>0</v>
      </c>
      <c r="G112" s="63"/>
      <c r="H112" s="63"/>
      <c r="I112" s="63">
        <f t="shared" si="7"/>
        <v>0</v>
      </c>
      <c r="J112" s="65"/>
      <c r="K112" s="63"/>
      <c r="L112" s="63"/>
      <c r="M112" s="63"/>
      <c r="N112" s="63">
        <f t="shared" si="9"/>
        <v>0</v>
      </c>
      <c r="O112" s="63">
        <f t="shared" si="10"/>
        <v>0</v>
      </c>
      <c r="P112" s="63">
        <f t="shared" si="11"/>
        <v>0</v>
      </c>
      <c r="Q112" s="65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</row>
    <row r="113" spans="1:133" hidden="1" x14ac:dyDescent="0.2">
      <c r="A113" s="62"/>
      <c r="B113" s="61">
        <v>242</v>
      </c>
      <c r="C113" s="62" t="s">
        <v>242</v>
      </c>
      <c r="D113" s="63"/>
      <c r="E113" s="63"/>
      <c r="F113" s="63">
        <f t="shared" si="6"/>
        <v>0</v>
      </c>
      <c r="G113" s="63"/>
      <c r="H113" s="63"/>
      <c r="I113" s="63">
        <f t="shared" si="7"/>
        <v>0</v>
      </c>
      <c r="J113" s="65"/>
      <c r="K113" s="63"/>
      <c r="L113" s="63"/>
      <c r="M113" s="63"/>
      <c r="N113" s="63">
        <f t="shared" si="9"/>
        <v>0</v>
      </c>
      <c r="O113" s="63">
        <f t="shared" si="10"/>
        <v>0</v>
      </c>
      <c r="P113" s="63">
        <f t="shared" si="11"/>
        <v>0</v>
      </c>
      <c r="Q113" s="65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</row>
    <row r="114" spans="1:133" hidden="1" x14ac:dyDescent="0.2">
      <c r="A114" s="62"/>
      <c r="B114" s="61">
        <v>244</v>
      </c>
      <c r="C114" s="62" t="s">
        <v>243</v>
      </c>
      <c r="D114" s="63"/>
      <c r="E114" s="63"/>
      <c r="F114" s="63">
        <f t="shared" si="6"/>
        <v>0</v>
      </c>
      <c r="G114" s="63"/>
      <c r="H114" s="63"/>
      <c r="I114" s="63">
        <f t="shared" si="7"/>
        <v>0</v>
      </c>
      <c r="J114" s="65"/>
      <c r="K114" s="63"/>
      <c r="L114" s="63"/>
      <c r="M114" s="63"/>
      <c r="N114" s="63">
        <f t="shared" si="9"/>
        <v>0</v>
      </c>
      <c r="O114" s="63">
        <f t="shared" si="10"/>
        <v>0</v>
      </c>
      <c r="P114" s="63">
        <f t="shared" si="11"/>
        <v>0</v>
      </c>
      <c r="Q114" s="65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</row>
    <row r="115" spans="1:133" hidden="1" x14ac:dyDescent="0.2">
      <c r="A115" s="62"/>
      <c r="B115" s="61">
        <v>245</v>
      </c>
      <c r="C115" s="62" t="s">
        <v>244</v>
      </c>
      <c r="D115" s="63"/>
      <c r="E115" s="63"/>
      <c r="F115" s="63">
        <f t="shared" si="6"/>
        <v>0</v>
      </c>
      <c r="G115" s="63"/>
      <c r="H115" s="63"/>
      <c r="I115" s="63">
        <f t="shared" si="7"/>
        <v>0</v>
      </c>
      <c r="J115" s="65"/>
      <c r="K115" s="63"/>
      <c r="L115" s="63"/>
      <c r="M115" s="63"/>
      <c r="N115" s="63">
        <f t="shared" si="9"/>
        <v>0</v>
      </c>
      <c r="O115" s="63">
        <f t="shared" si="10"/>
        <v>0</v>
      </c>
      <c r="P115" s="63">
        <f t="shared" si="11"/>
        <v>0</v>
      </c>
      <c r="Q115" s="65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</row>
    <row r="116" spans="1:133" hidden="1" x14ac:dyDescent="0.2">
      <c r="A116" s="62"/>
      <c r="B116" s="61">
        <v>246</v>
      </c>
      <c r="C116" s="62" t="s">
        <v>245</v>
      </c>
      <c r="D116" s="63"/>
      <c r="E116" s="63"/>
      <c r="F116" s="63">
        <f t="shared" si="6"/>
        <v>0</v>
      </c>
      <c r="G116" s="63"/>
      <c r="H116" s="63"/>
      <c r="I116" s="63">
        <f t="shared" si="7"/>
        <v>0</v>
      </c>
      <c r="J116" s="65"/>
      <c r="K116" s="63"/>
      <c r="L116" s="63"/>
      <c r="M116" s="63"/>
      <c r="N116" s="63">
        <f t="shared" si="9"/>
        <v>0</v>
      </c>
      <c r="O116" s="63">
        <f t="shared" si="10"/>
        <v>0</v>
      </c>
      <c r="P116" s="63">
        <f t="shared" si="11"/>
        <v>0</v>
      </c>
      <c r="Q116" s="65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</row>
    <row r="117" spans="1:133" hidden="1" x14ac:dyDescent="0.2">
      <c r="A117" s="62"/>
      <c r="B117" s="61">
        <v>247</v>
      </c>
      <c r="C117" s="62" t="s">
        <v>246</v>
      </c>
      <c r="D117" s="63"/>
      <c r="E117" s="63"/>
      <c r="F117" s="63">
        <f t="shared" si="6"/>
        <v>0</v>
      </c>
      <c r="G117" s="63"/>
      <c r="H117" s="63"/>
      <c r="I117" s="63">
        <f t="shared" si="7"/>
        <v>0</v>
      </c>
      <c r="J117" s="65"/>
      <c r="K117" s="63"/>
      <c r="L117" s="63"/>
      <c r="M117" s="63"/>
      <c r="N117" s="63">
        <f t="shared" si="9"/>
        <v>0</v>
      </c>
      <c r="O117" s="63">
        <f t="shared" si="10"/>
        <v>0</v>
      </c>
      <c r="P117" s="63">
        <f t="shared" si="11"/>
        <v>0</v>
      </c>
      <c r="Q117" s="65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</row>
    <row r="118" spans="1:133" hidden="1" x14ac:dyDescent="0.2">
      <c r="A118" s="62"/>
      <c r="B118" s="61">
        <v>248</v>
      </c>
      <c r="C118" s="62" t="s">
        <v>247</v>
      </c>
      <c r="D118" s="63"/>
      <c r="E118" s="63"/>
      <c r="F118" s="63">
        <f t="shared" si="6"/>
        <v>0</v>
      </c>
      <c r="G118" s="63"/>
      <c r="H118" s="63"/>
      <c r="I118" s="63">
        <f t="shared" si="7"/>
        <v>0</v>
      </c>
      <c r="J118" s="65"/>
      <c r="K118" s="63"/>
      <c r="L118" s="63"/>
      <c r="M118" s="63"/>
      <c r="N118" s="63">
        <f t="shared" si="9"/>
        <v>0</v>
      </c>
      <c r="O118" s="63">
        <f t="shared" si="10"/>
        <v>0</v>
      </c>
      <c r="P118" s="63">
        <f t="shared" si="11"/>
        <v>0</v>
      </c>
      <c r="Q118" s="65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</row>
    <row r="119" spans="1:133" hidden="1" x14ac:dyDescent="0.2">
      <c r="A119" s="62"/>
      <c r="B119" s="61">
        <v>249</v>
      </c>
      <c r="C119" s="62" t="s">
        <v>248</v>
      </c>
      <c r="D119" s="63"/>
      <c r="E119" s="63"/>
      <c r="F119" s="63">
        <f t="shared" si="6"/>
        <v>0</v>
      </c>
      <c r="G119" s="63"/>
      <c r="H119" s="63"/>
      <c r="I119" s="63">
        <f t="shared" si="7"/>
        <v>0</v>
      </c>
      <c r="J119" s="65"/>
      <c r="K119" s="63"/>
      <c r="L119" s="63"/>
      <c r="M119" s="63"/>
      <c r="N119" s="63">
        <f t="shared" si="9"/>
        <v>0</v>
      </c>
      <c r="O119" s="63">
        <f t="shared" si="10"/>
        <v>0</v>
      </c>
      <c r="P119" s="63">
        <f t="shared" si="11"/>
        <v>0</v>
      </c>
      <c r="Q119" s="65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</row>
    <row r="120" spans="1:133" hidden="1" x14ac:dyDescent="0.2">
      <c r="A120" s="62"/>
      <c r="B120" s="61">
        <v>250</v>
      </c>
      <c r="C120" s="62" t="s">
        <v>249</v>
      </c>
      <c r="D120" s="63"/>
      <c r="E120" s="63"/>
      <c r="F120" s="63">
        <f t="shared" si="6"/>
        <v>0</v>
      </c>
      <c r="G120" s="63"/>
      <c r="H120" s="63"/>
      <c r="I120" s="63">
        <f t="shared" si="7"/>
        <v>0</v>
      </c>
      <c r="J120" s="65"/>
      <c r="K120" s="63"/>
      <c r="L120" s="63"/>
      <c r="M120" s="63"/>
      <c r="N120" s="63">
        <f t="shared" si="9"/>
        <v>0</v>
      </c>
      <c r="O120" s="63">
        <f t="shared" si="10"/>
        <v>0</v>
      </c>
      <c r="P120" s="63">
        <f t="shared" si="11"/>
        <v>0</v>
      </c>
      <c r="Q120" s="65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</row>
    <row r="121" spans="1:133" hidden="1" x14ac:dyDescent="0.2">
      <c r="A121" s="62"/>
      <c r="B121" s="61">
        <v>252</v>
      </c>
      <c r="C121" s="62" t="s">
        <v>250</v>
      </c>
      <c r="D121" s="63"/>
      <c r="E121" s="63"/>
      <c r="F121" s="63">
        <f t="shared" si="6"/>
        <v>0</v>
      </c>
      <c r="G121" s="63"/>
      <c r="H121" s="63"/>
      <c r="I121" s="63">
        <f t="shared" si="7"/>
        <v>0</v>
      </c>
      <c r="J121" s="65"/>
      <c r="K121" s="63"/>
      <c r="L121" s="63"/>
      <c r="M121" s="63"/>
      <c r="N121" s="63">
        <f t="shared" si="9"/>
        <v>0</v>
      </c>
      <c r="O121" s="63">
        <f t="shared" si="10"/>
        <v>0</v>
      </c>
      <c r="P121" s="63">
        <f t="shared" si="11"/>
        <v>0</v>
      </c>
      <c r="Q121" s="65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</row>
    <row r="122" spans="1:133" hidden="1" x14ac:dyDescent="0.2">
      <c r="A122" s="62"/>
      <c r="B122" s="61">
        <v>254</v>
      </c>
      <c r="C122" s="62" t="s">
        <v>251</v>
      </c>
      <c r="D122" s="63"/>
      <c r="E122" s="63"/>
      <c r="F122" s="63">
        <f t="shared" si="6"/>
        <v>0</v>
      </c>
      <c r="G122" s="63"/>
      <c r="H122" s="63"/>
      <c r="I122" s="63">
        <f t="shared" si="7"/>
        <v>0</v>
      </c>
      <c r="J122" s="65"/>
      <c r="K122" s="63"/>
      <c r="L122" s="63"/>
      <c r="M122" s="63"/>
      <c r="N122" s="63">
        <f t="shared" si="9"/>
        <v>0</v>
      </c>
      <c r="O122" s="63">
        <f t="shared" si="10"/>
        <v>0</v>
      </c>
      <c r="P122" s="63">
        <f t="shared" si="11"/>
        <v>0</v>
      </c>
      <c r="Q122" s="65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</row>
    <row r="123" spans="1:133" hidden="1" x14ac:dyDescent="0.2">
      <c r="A123" s="62"/>
      <c r="B123" s="61">
        <v>255</v>
      </c>
      <c r="C123" s="62" t="s">
        <v>252</v>
      </c>
      <c r="D123" s="63"/>
      <c r="E123" s="63"/>
      <c r="F123" s="63">
        <f t="shared" si="6"/>
        <v>0</v>
      </c>
      <c r="G123" s="63"/>
      <c r="H123" s="63"/>
      <c r="I123" s="63">
        <f t="shared" si="7"/>
        <v>0</v>
      </c>
      <c r="J123" s="65"/>
      <c r="K123" s="63"/>
      <c r="L123" s="63"/>
      <c r="M123" s="63"/>
      <c r="N123" s="63">
        <f t="shared" si="9"/>
        <v>0</v>
      </c>
      <c r="O123" s="63">
        <f t="shared" si="10"/>
        <v>0</v>
      </c>
      <c r="P123" s="63">
        <f t="shared" si="11"/>
        <v>0</v>
      </c>
      <c r="Q123" s="65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</row>
    <row r="124" spans="1:133" hidden="1" x14ac:dyDescent="0.2">
      <c r="A124" s="62"/>
      <c r="B124" s="61">
        <v>285</v>
      </c>
      <c r="C124" s="62" t="s">
        <v>253</v>
      </c>
      <c r="D124" s="63"/>
      <c r="E124" s="63"/>
      <c r="F124" s="63">
        <f t="shared" si="6"/>
        <v>0</v>
      </c>
      <c r="G124" s="63"/>
      <c r="H124" s="63"/>
      <c r="I124" s="63">
        <f t="shared" si="7"/>
        <v>0</v>
      </c>
      <c r="J124" s="65"/>
      <c r="K124" s="63"/>
      <c r="L124" s="63"/>
      <c r="M124" s="63"/>
      <c r="N124" s="63">
        <f t="shared" si="9"/>
        <v>0</v>
      </c>
      <c r="O124" s="63">
        <f t="shared" si="10"/>
        <v>0</v>
      </c>
      <c r="P124" s="63">
        <f t="shared" si="11"/>
        <v>0</v>
      </c>
      <c r="Q124" s="65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</row>
    <row r="125" spans="1:133" hidden="1" x14ac:dyDescent="0.2">
      <c r="A125" s="62"/>
      <c r="B125" s="61">
        <v>286</v>
      </c>
      <c r="C125" s="62" t="s">
        <v>254</v>
      </c>
      <c r="D125" s="63"/>
      <c r="E125" s="63"/>
      <c r="F125" s="63">
        <f t="shared" si="6"/>
        <v>0</v>
      </c>
      <c r="G125" s="63"/>
      <c r="H125" s="63"/>
      <c r="I125" s="63">
        <f t="shared" si="7"/>
        <v>0</v>
      </c>
      <c r="J125" s="65"/>
      <c r="K125" s="63"/>
      <c r="L125" s="63"/>
      <c r="M125" s="63"/>
      <c r="N125" s="63">
        <f t="shared" si="9"/>
        <v>0</v>
      </c>
      <c r="O125" s="63">
        <f t="shared" si="10"/>
        <v>0</v>
      </c>
      <c r="P125" s="63">
        <f t="shared" si="11"/>
        <v>0</v>
      </c>
      <c r="Q125" s="65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</row>
    <row r="126" spans="1:133" hidden="1" x14ac:dyDescent="0.2">
      <c r="A126" s="62"/>
      <c r="B126" s="61">
        <v>287</v>
      </c>
      <c r="C126" s="62" t="s">
        <v>255</v>
      </c>
      <c r="D126" s="63"/>
      <c r="E126" s="63"/>
      <c r="F126" s="63">
        <f t="shared" si="6"/>
        <v>0</v>
      </c>
      <c r="G126" s="63"/>
      <c r="H126" s="63"/>
      <c r="I126" s="63">
        <f t="shared" si="7"/>
        <v>0</v>
      </c>
      <c r="J126" s="65"/>
      <c r="K126" s="63"/>
      <c r="L126" s="63"/>
      <c r="M126" s="63"/>
      <c r="N126" s="63">
        <f t="shared" si="9"/>
        <v>0</v>
      </c>
      <c r="O126" s="63">
        <f t="shared" si="10"/>
        <v>0</v>
      </c>
      <c r="P126" s="63">
        <f t="shared" si="11"/>
        <v>0</v>
      </c>
      <c r="Q126" s="65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</row>
    <row r="127" spans="1:133" hidden="1" x14ac:dyDescent="0.2">
      <c r="A127" s="62"/>
      <c r="B127" s="61">
        <v>288</v>
      </c>
      <c r="C127" s="62" t="s">
        <v>256</v>
      </c>
      <c r="D127" s="63"/>
      <c r="E127" s="63"/>
      <c r="F127" s="63">
        <f t="shared" si="6"/>
        <v>0</v>
      </c>
      <c r="G127" s="63"/>
      <c r="H127" s="63"/>
      <c r="I127" s="63">
        <f t="shared" si="7"/>
        <v>0</v>
      </c>
      <c r="J127" s="65"/>
      <c r="K127" s="63"/>
      <c r="L127" s="63"/>
      <c r="M127" s="63"/>
      <c r="N127" s="63">
        <f t="shared" si="9"/>
        <v>0</v>
      </c>
      <c r="O127" s="63">
        <f t="shared" si="10"/>
        <v>0</v>
      </c>
      <c r="P127" s="63">
        <f t="shared" si="11"/>
        <v>0</v>
      </c>
      <c r="Q127" s="65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</row>
    <row r="128" spans="1:133" hidden="1" x14ac:dyDescent="0.2">
      <c r="A128" s="62"/>
      <c r="B128" s="61">
        <v>289</v>
      </c>
      <c r="C128" s="62" t="s">
        <v>257</v>
      </c>
      <c r="D128" s="63"/>
      <c r="E128" s="63"/>
      <c r="F128" s="63">
        <f t="shared" si="6"/>
        <v>0</v>
      </c>
      <c r="G128" s="63"/>
      <c r="H128" s="63"/>
      <c r="I128" s="63">
        <f t="shared" si="7"/>
        <v>0</v>
      </c>
      <c r="J128" s="65"/>
      <c r="K128" s="63"/>
      <c r="L128" s="63"/>
      <c r="M128" s="63"/>
      <c r="N128" s="63">
        <f t="shared" si="9"/>
        <v>0</v>
      </c>
      <c r="O128" s="63">
        <f t="shared" si="10"/>
        <v>0</v>
      </c>
      <c r="P128" s="63">
        <f t="shared" si="11"/>
        <v>0</v>
      </c>
      <c r="Q128" s="65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</row>
    <row r="129" spans="1:133" hidden="1" x14ac:dyDescent="0.2">
      <c r="A129" s="62"/>
      <c r="B129" s="61">
        <v>290</v>
      </c>
      <c r="C129" s="62" t="s">
        <v>258</v>
      </c>
      <c r="D129" s="63"/>
      <c r="E129" s="63"/>
      <c r="F129" s="63">
        <f t="shared" si="6"/>
        <v>0</v>
      </c>
      <c r="G129" s="63"/>
      <c r="H129" s="63"/>
      <c r="I129" s="63">
        <f t="shared" si="7"/>
        <v>0</v>
      </c>
      <c r="J129" s="65"/>
      <c r="K129" s="63"/>
      <c r="L129" s="63"/>
      <c r="M129" s="63"/>
      <c r="N129" s="63">
        <f t="shared" si="9"/>
        <v>0</v>
      </c>
      <c r="O129" s="63">
        <f t="shared" si="10"/>
        <v>0</v>
      </c>
      <c r="P129" s="63">
        <f t="shared" si="11"/>
        <v>0</v>
      </c>
      <c r="Q129" s="65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</row>
    <row r="130" spans="1:133" hidden="1" x14ac:dyDescent="0.2">
      <c r="A130" s="62"/>
      <c r="B130" s="61">
        <v>291</v>
      </c>
      <c r="C130" s="62" t="s">
        <v>259</v>
      </c>
      <c r="D130" s="63"/>
      <c r="E130" s="63"/>
      <c r="F130" s="63">
        <f t="shared" si="6"/>
        <v>0</v>
      </c>
      <c r="G130" s="63"/>
      <c r="H130" s="63"/>
      <c r="I130" s="63">
        <f t="shared" si="7"/>
        <v>0</v>
      </c>
      <c r="J130" s="65"/>
      <c r="K130" s="63"/>
      <c r="L130" s="63"/>
      <c r="M130" s="63"/>
      <c r="N130" s="63">
        <f t="shared" si="9"/>
        <v>0</v>
      </c>
      <c r="O130" s="63">
        <f t="shared" si="10"/>
        <v>0</v>
      </c>
      <c r="P130" s="63">
        <f t="shared" si="11"/>
        <v>0</v>
      </c>
      <c r="Q130" s="65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</row>
    <row r="131" spans="1:133" hidden="1" x14ac:dyDescent="0.2">
      <c r="A131" s="62"/>
      <c r="B131" s="61">
        <v>292</v>
      </c>
      <c r="C131" s="62" t="s">
        <v>260</v>
      </c>
      <c r="D131" s="63"/>
      <c r="E131" s="63"/>
      <c r="F131" s="63">
        <f t="shared" si="6"/>
        <v>0</v>
      </c>
      <c r="G131" s="63"/>
      <c r="H131" s="63"/>
      <c r="I131" s="63">
        <f t="shared" si="7"/>
        <v>0</v>
      </c>
      <c r="J131" s="65"/>
      <c r="K131" s="63"/>
      <c r="L131" s="63"/>
      <c r="M131" s="63"/>
      <c r="N131" s="63">
        <f t="shared" si="9"/>
        <v>0</v>
      </c>
      <c r="O131" s="63">
        <f t="shared" si="10"/>
        <v>0</v>
      </c>
      <c r="P131" s="63">
        <f t="shared" si="11"/>
        <v>0</v>
      </c>
      <c r="Q131" s="65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</row>
    <row r="132" spans="1:133" hidden="1" x14ac:dyDescent="0.2">
      <c r="A132" s="62"/>
      <c r="B132" s="61">
        <v>293</v>
      </c>
      <c r="C132" s="62" t="s">
        <v>261</v>
      </c>
      <c r="D132" s="63"/>
      <c r="E132" s="63"/>
      <c r="F132" s="63">
        <f t="shared" si="6"/>
        <v>0</v>
      </c>
      <c r="G132" s="63"/>
      <c r="H132" s="63"/>
      <c r="I132" s="63">
        <f t="shared" si="7"/>
        <v>0</v>
      </c>
      <c r="J132" s="65"/>
      <c r="K132" s="63"/>
      <c r="L132" s="63"/>
      <c r="M132" s="63"/>
      <c r="N132" s="63">
        <f t="shared" si="9"/>
        <v>0</v>
      </c>
      <c r="O132" s="63">
        <f t="shared" si="10"/>
        <v>0</v>
      </c>
      <c r="P132" s="63">
        <f t="shared" si="11"/>
        <v>0</v>
      </c>
      <c r="Q132" s="65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</row>
    <row r="133" spans="1:133" hidden="1" x14ac:dyDescent="0.2">
      <c r="A133" s="62"/>
      <c r="B133" s="61">
        <v>294</v>
      </c>
      <c r="C133" s="62" t="s">
        <v>262</v>
      </c>
      <c r="D133" s="63"/>
      <c r="E133" s="63"/>
      <c r="F133" s="63">
        <f t="shared" si="6"/>
        <v>0</v>
      </c>
      <c r="G133" s="63"/>
      <c r="H133" s="63"/>
      <c r="I133" s="63">
        <f t="shared" si="7"/>
        <v>0</v>
      </c>
      <c r="J133" s="65"/>
      <c r="K133" s="63"/>
      <c r="L133" s="63"/>
      <c r="M133" s="63"/>
      <c r="N133" s="63">
        <f t="shared" si="9"/>
        <v>0</v>
      </c>
      <c r="O133" s="63">
        <f t="shared" si="10"/>
        <v>0</v>
      </c>
      <c r="P133" s="63">
        <f t="shared" si="11"/>
        <v>0</v>
      </c>
      <c r="Q133" s="65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</row>
    <row r="134" spans="1:133" hidden="1" x14ac:dyDescent="0.2">
      <c r="A134" s="62"/>
      <c r="B134" s="61">
        <v>300</v>
      </c>
      <c r="C134" s="62" t="s">
        <v>263</v>
      </c>
      <c r="D134" s="63"/>
      <c r="E134" s="63"/>
      <c r="F134" s="63">
        <f t="shared" si="6"/>
        <v>0</v>
      </c>
      <c r="G134" s="63"/>
      <c r="H134" s="63"/>
      <c r="I134" s="63">
        <f t="shared" si="7"/>
        <v>0</v>
      </c>
      <c r="J134" s="65"/>
      <c r="K134" s="63"/>
      <c r="L134" s="63"/>
      <c r="M134" s="63"/>
      <c r="N134" s="63">
        <f t="shared" si="9"/>
        <v>0</v>
      </c>
      <c r="O134" s="63">
        <f t="shared" si="10"/>
        <v>0</v>
      </c>
      <c r="P134" s="63">
        <f t="shared" si="11"/>
        <v>0</v>
      </c>
      <c r="Q134" s="65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</row>
    <row r="135" spans="1:133" hidden="1" x14ac:dyDescent="0.2">
      <c r="A135" s="62"/>
      <c r="B135" s="61">
        <v>301</v>
      </c>
      <c r="C135" s="62" t="s">
        <v>264</v>
      </c>
      <c r="D135" s="63"/>
      <c r="E135" s="63"/>
      <c r="F135" s="63">
        <f t="shared" si="6"/>
        <v>0</v>
      </c>
      <c r="G135" s="63"/>
      <c r="H135" s="63"/>
      <c r="I135" s="63">
        <f t="shared" si="7"/>
        <v>0</v>
      </c>
      <c r="J135" s="65"/>
      <c r="K135" s="63"/>
      <c r="L135" s="63"/>
      <c r="M135" s="63"/>
      <c r="N135" s="63">
        <f t="shared" si="9"/>
        <v>0</v>
      </c>
      <c r="O135" s="63">
        <f t="shared" si="10"/>
        <v>0</v>
      </c>
      <c r="P135" s="63">
        <f t="shared" si="11"/>
        <v>0</v>
      </c>
      <c r="Q135" s="65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</row>
    <row r="136" spans="1:133" hidden="1" x14ac:dyDescent="0.2">
      <c r="A136" s="62"/>
      <c r="B136" s="61">
        <v>302</v>
      </c>
      <c r="C136" s="62" t="s">
        <v>265</v>
      </c>
      <c r="D136" s="63"/>
      <c r="E136" s="63"/>
      <c r="F136" s="63">
        <f t="shared" si="6"/>
        <v>0</v>
      </c>
      <c r="G136" s="63"/>
      <c r="H136" s="63"/>
      <c r="I136" s="63">
        <f t="shared" ref="I136:I154" si="12">G136+H136</f>
        <v>0</v>
      </c>
      <c r="J136" s="65"/>
      <c r="K136" s="63"/>
      <c r="L136" s="63"/>
      <c r="M136" s="63"/>
      <c r="N136" s="63">
        <f t="shared" si="9"/>
        <v>0</v>
      </c>
      <c r="O136" s="63">
        <f t="shared" ref="O136:O199" si="13">H136*100%</f>
        <v>0</v>
      </c>
      <c r="P136" s="63">
        <f t="shared" si="11"/>
        <v>0</v>
      </c>
      <c r="Q136" s="65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</row>
    <row r="137" spans="1:133" hidden="1" x14ac:dyDescent="0.2">
      <c r="A137" s="62"/>
      <c r="B137" s="61">
        <v>303</v>
      </c>
      <c r="C137" s="62" t="s">
        <v>266</v>
      </c>
      <c r="D137" s="63"/>
      <c r="E137" s="63"/>
      <c r="F137" s="63">
        <f t="shared" ref="F137:F200" si="14">+D137+E137</f>
        <v>0</v>
      </c>
      <c r="G137" s="63"/>
      <c r="H137" s="63"/>
      <c r="I137" s="63">
        <f t="shared" si="12"/>
        <v>0</v>
      </c>
      <c r="J137" s="65"/>
      <c r="K137" s="63"/>
      <c r="L137" s="63"/>
      <c r="M137" s="63"/>
      <c r="N137" s="63">
        <f t="shared" ref="N137:N200" si="15">+L137+M137</f>
        <v>0</v>
      </c>
      <c r="O137" s="63">
        <f t="shared" si="13"/>
        <v>0</v>
      </c>
      <c r="P137" s="63">
        <f t="shared" ref="P137:P200" si="16">+N137+O137</f>
        <v>0</v>
      </c>
      <c r="Q137" s="65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</row>
    <row r="138" spans="1:133" hidden="1" x14ac:dyDescent="0.2">
      <c r="A138" s="62"/>
      <c r="B138" s="61">
        <v>304</v>
      </c>
      <c r="C138" s="62" t="s">
        <v>267</v>
      </c>
      <c r="D138" s="63"/>
      <c r="E138" s="63"/>
      <c r="F138" s="63">
        <f t="shared" si="14"/>
        <v>0</v>
      </c>
      <c r="G138" s="63"/>
      <c r="H138" s="63"/>
      <c r="I138" s="63">
        <f t="shared" si="12"/>
        <v>0</v>
      </c>
      <c r="J138" s="65"/>
      <c r="K138" s="63"/>
      <c r="L138" s="63"/>
      <c r="M138" s="63"/>
      <c r="N138" s="63">
        <f t="shared" si="15"/>
        <v>0</v>
      </c>
      <c r="O138" s="63">
        <f t="shared" si="13"/>
        <v>0</v>
      </c>
      <c r="P138" s="63">
        <f t="shared" si="16"/>
        <v>0</v>
      </c>
      <c r="Q138" s="65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</row>
    <row r="139" spans="1:133" hidden="1" x14ac:dyDescent="0.2">
      <c r="A139" s="62"/>
      <c r="B139" s="61">
        <v>305</v>
      </c>
      <c r="C139" s="62" t="s">
        <v>268</v>
      </c>
      <c r="D139" s="63"/>
      <c r="E139" s="63"/>
      <c r="F139" s="63">
        <f t="shared" si="14"/>
        <v>0</v>
      </c>
      <c r="G139" s="63"/>
      <c r="H139" s="63"/>
      <c r="I139" s="63">
        <f t="shared" si="12"/>
        <v>0</v>
      </c>
      <c r="J139" s="65"/>
      <c r="K139" s="63"/>
      <c r="L139" s="63"/>
      <c r="M139" s="63"/>
      <c r="N139" s="63">
        <f t="shared" si="15"/>
        <v>0</v>
      </c>
      <c r="O139" s="63">
        <f t="shared" si="13"/>
        <v>0</v>
      </c>
      <c r="P139" s="63">
        <f t="shared" si="16"/>
        <v>0</v>
      </c>
      <c r="Q139" s="65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</row>
    <row r="140" spans="1:133" hidden="1" x14ac:dyDescent="0.2">
      <c r="A140" s="62"/>
      <c r="B140" s="61">
        <v>307</v>
      </c>
      <c r="C140" s="62" t="s">
        <v>269</v>
      </c>
      <c r="D140" s="63"/>
      <c r="E140" s="63"/>
      <c r="F140" s="63">
        <f t="shared" si="14"/>
        <v>0</v>
      </c>
      <c r="G140" s="63"/>
      <c r="H140" s="63"/>
      <c r="I140" s="63">
        <f t="shared" si="12"/>
        <v>0</v>
      </c>
      <c r="J140" s="65"/>
      <c r="K140" s="63"/>
      <c r="L140" s="63"/>
      <c r="M140" s="63"/>
      <c r="N140" s="63">
        <f t="shared" si="15"/>
        <v>0</v>
      </c>
      <c r="O140" s="63">
        <f t="shared" si="13"/>
        <v>0</v>
      </c>
      <c r="P140" s="63">
        <f t="shared" si="16"/>
        <v>0</v>
      </c>
      <c r="Q140" s="65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</row>
    <row r="141" spans="1:133" hidden="1" x14ac:dyDescent="0.2">
      <c r="A141" s="62"/>
      <c r="B141" s="61">
        <v>308</v>
      </c>
      <c r="C141" s="62" t="s">
        <v>270</v>
      </c>
      <c r="D141" s="63"/>
      <c r="E141" s="63"/>
      <c r="F141" s="63">
        <f t="shared" si="14"/>
        <v>0</v>
      </c>
      <c r="G141" s="63"/>
      <c r="H141" s="63"/>
      <c r="I141" s="63">
        <f t="shared" si="12"/>
        <v>0</v>
      </c>
      <c r="J141" s="65"/>
      <c r="K141" s="63"/>
      <c r="L141" s="63"/>
      <c r="M141" s="63"/>
      <c r="N141" s="63">
        <f t="shared" si="15"/>
        <v>0</v>
      </c>
      <c r="O141" s="63">
        <f t="shared" si="13"/>
        <v>0</v>
      </c>
      <c r="P141" s="63">
        <f t="shared" si="16"/>
        <v>0</v>
      </c>
      <c r="Q141" s="65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</row>
    <row r="142" spans="1:133" hidden="1" x14ac:dyDescent="0.2">
      <c r="A142" s="62"/>
      <c r="B142" s="61">
        <v>400</v>
      </c>
      <c r="C142" s="62" t="s">
        <v>271</v>
      </c>
      <c r="D142" s="63"/>
      <c r="E142" s="63"/>
      <c r="F142" s="63">
        <f t="shared" si="14"/>
        <v>0</v>
      </c>
      <c r="G142" s="63"/>
      <c r="H142" s="63"/>
      <c r="I142" s="63">
        <f t="shared" si="12"/>
        <v>0</v>
      </c>
      <c r="J142" s="65"/>
      <c r="K142" s="63"/>
      <c r="L142" s="63"/>
      <c r="M142" s="63"/>
      <c r="N142" s="63">
        <f t="shared" si="15"/>
        <v>0</v>
      </c>
      <c r="O142" s="63">
        <f t="shared" si="13"/>
        <v>0</v>
      </c>
      <c r="P142" s="63">
        <f t="shared" si="16"/>
        <v>0</v>
      </c>
      <c r="Q142" s="65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</row>
    <row r="143" spans="1:133" hidden="1" x14ac:dyDescent="0.2">
      <c r="A143" s="62"/>
      <c r="B143" s="61">
        <v>402</v>
      </c>
      <c r="C143" s="62" t="s">
        <v>272</v>
      </c>
      <c r="D143" s="63"/>
      <c r="E143" s="63"/>
      <c r="F143" s="63">
        <f t="shared" si="14"/>
        <v>0</v>
      </c>
      <c r="G143" s="63"/>
      <c r="H143" s="63"/>
      <c r="I143" s="63">
        <f t="shared" si="12"/>
        <v>0</v>
      </c>
      <c r="J143" s="65"/>
      <c r="K143" s="63"/>
      <c r="L143" s="63"/>
      <c r="M143" s="63"/>
      <c r="N143" s="63">
        <f t="shared" si="15"/>
        <v>0</v>
      </c>
      <c r="O143" s="63">
        <f t="shared" si="13"/>
        <v>0</v>
      </c>
      <c r="P143" s="63">
        <f t="shared" si="16"/>
        <v>0</v>
      </c>
      <c r="Q143" s="65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</row>
    <row r="144" spans="1:133" hidden="1" x14ac:dyDescent="0.2">
      <c r="A144" s="62"/>
      <c r="B144" s="61">
        <v>403</v>
      </c>
      <c r="C144" s="62" t="s">
        <v>273</v>
      </c>
      <c r="D144" s="63"/>
      <c r="E144" s="63"/>
      <c r="F144" s="63">
        <f t="shared" si="14"/>
        <v>0</v>
      </c>
      <c r="G144" s="63"/>
      <c r="H144" s="63"/>
      <c r="I144" s="63">
        <f t="shared" si="12"/>
        <v>0</v>
      </c>
      <c r="J144" s="65"/>
      <c r="K144" s="63"/>
      <c r="L144" s="63"/>
      <c r="M144" s="63"/>
      <c r="N144" s="63">
        <f t="shared" si="15"/>
        <v>0</v>
      </c>
      <c r="O144" s="63">
        <f t="shared" si="13"/>
        <v>0</v>
      </c>
      <c r="P144" s="63">
        <f t="shared" si="16"/>
        <v>0</v>
      </c>
      <c r="Q144" s="65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</row>
    <row r="145" spans="1:133" hidden="1" x14ac:dyDescent="0.2">
      <c r="A145" s="62"/>
      <c r="B145" s="61">
        <v>404</v>
      </c>
      <c r="C145" s="62" t="s">
        <v>274</v>
      </c>
      <c r="D145" s="63"/>
      <c r="E145" s="63"/>
      <c r="F145" s="63">
        <f t="shared" si="14"/>
        <v>0</v>
      </c>
      <c r="G145" s="63"/>
      <c r="H145" s="63"/>
      <c r="I145" s="63">
        <f t="shared" si="12"/>
        <v>0</v>
      </c>
      <c r="J145" s="65"/>
      <c r="K145" s="63"/>
      <c r="L145" s="63"/>
      <c r="M145" s="63"/>
      <c r="N145" s="63">
        <f t="shared" si="15"/>
        <v>0</v>
      </c>
      <c r="O145" s="63">
        <f t="shared" si="13"/>
        <v>0</v>
      </c>
      <c r="P145" s="63">
        <f t="shared" si="16"/>
        <v>0</v>
      </c>
      <c r="Q145" s="65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</row>
    <row r="146" spans="1:133" hidden="1" x14ac:dyDescent="0.2">
      <c r="A146" s="62"/>
      <c r="B146" s="61">
        <v>405</v>
      </c>
      <c r="C146" s="62" t="s">
        <v>275</v>
      </c>
      <c r="D146" s="63"/>
      <c r="E146" s="63"/>
      <c r="F146" s="63">
        <f t="shared" si="14"/>
        <v>0</v>
      </c>
      <c r="G146" s="63"/>
      <c r="H146" s="63"/>
      <c r="I146" s="63">
        <f t="shared" si="12"/>
        <v>0</v>
      </c>
      <c r="J146" s="65"/>
      <c r="K146" s="63"/>
      <c r="L146" s="63"/>
      <c r="M146" s="63"/>
      <c r="N146" s="63">
        <f t="shared" si="15"/>
        <v>0</v>
      </c>
      <c r="O146" s="63">
        <f t="shared" si="13"/>
        <v>0</v>
      </c>
      <c r="P146" s="63">
        <f t="shared" si="16"/>
        <v>0</v>
      </c>
      <c r="Q146" s="65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</row>
    <row r="147" spans="1:133" hidden="1" x14ac:dyDescent="0.2">
      <c r="A147" s="62"/>
      <c r="B147" s="61">
        <v>406</v>
      </c>
      <c r="C147" s="62" t="s">
        <v>276</v>
      </c>
      <c r="D147" s="63"/>
      <c r="E147" s="63"/>
      <c r="F147" s="63">
        <f t="shared" si="14"/>
        <v>0</v>
      </c>
      <c r="G147" s="63"/>
      <c r="H147" s="63"/>
      <c r="I147" s="63">
        <f t="shared" si="12"/>
        <v>0</v>
      </c>
      <c r="J147" s="65"/>
      <c r="K147" s="63"/>
      <c r="L147" s="63"/>
      <c r="M147" s="63"/>
      <c r="N147" s="63">
        <f t="shared" si="15"/>
        <v>0</v>
      </c>
      <c r="O147" s="63">
        <f t="shared" si="13"/>
        <v>0</v>
      </c>
      <c r="P147" s="63">
        <f t="shared" si="16"/>
        <v>0</v>
      </c>
      <c r="Q147" s="65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</row>
    <row r="148" spans="1:133" hidden="1" x14ac:dyDescent="0.2">
      <c r="A148" s="62"/>
      <c r="B148" s="61">
        <v>407</v>
      </c>
      <c r="C148" s="62" t="s">
        <v>277</v>
      </c>
      <c r="D148" s="63"/>
      <c r="E148" s="63"/>
      <c r="F148" s="63">
        <f t="shared" si="14"/>
        <v>0</v>
      </c>
      <c r="G148" s="63"/>
      <c r="H148" s="63"/>
      <c r="I148" s="63">
        <f t="shared" si="12"/>
        <v>0</v>
      </c>
      <c r="J148" s="65"/>
      <c r="K148" s="63"/>
      <c r="L148" s="63"/>
      <c r="M148" s="63"/>
      <c r="N148" s="63">
        <f t="shared" si="15"/>
        <v>0</v>
      </c>
      <c r="O148" s="63">
        <f t="shared" si="13"/>
        <v>0</v>
      </c>
      <c r="P148" s="63">
        <f t="shared" si="16"/>
        <v>0</v>
      </c>
      <c r="Q148" s="65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</row>
    <row r="149" spans="1:133" hidden="1" x14ac:dyDescent="0.2">
      <c r="A149" s="62"/>
      <c r="B149" s="61">
        <v>409</v>
      </c>
      <c r="C149" s="62" t="s">
        <v>278</v>
      </c>
      <c r="D149" s="63"/>
      <c r="E149" s="63"/>
      <c r="F149" s="63">
        <f t="shared" si="14"/>
        <v>0</v>
      </c>
      <c r="G149" s="63"/>
      <c r="H149" s="63"/>
      <c r="I149" s="63">
        <f t="shared" si="12"/>
        <v>0</v>
      </c>
      <c r="J149" s="65"/>
      <c r="K149" s="63"/>
      <c r="L149" s="63"/>
      <c r="M149" s="63"/>
      <c r="N149" s="63">
        <f t="shared" si="15"/>
        <v>0</v>
      </c>
      <c r="O149" s="63">
        <f t="shared" si="13"/>
        <v>0</v>
      </c>
      <c r="P149" s="63">
        <f t="shared" si="16"/>
        <v>0</v>
      </c>
      <c r="Q149" s="65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</row>
    <row r="150" spans="1:133" hidden="1" x14ac:dyDescent="0.2">
      <c r="A150" s="62"/>
      <c r="B150" s="61">
        <v>411</v>
      </c>
      <c r="C150" s="62" t="s">
        <v>279</v>
      </c>
      <c r="D150" s="63"/>
      <c r="E150" s="63"/>
      <c r="F150" s="63">
        <f t="shared" si="14"/>
        <v>0</v>
      </c>
      <c r="G150" s="63"/>
      <c r="H150" s="63"/>
      <c r="I150" s="63">
        <f t="shared" si="12"/>
        <v>0</v>
      </c>
      <c r="J150" s="65"/>
      <c r="K150" s="63"/>
      <c r="L150" s="63"/>
      <c r="M150" s="63"/>
      <c r="N150" s="63">
        <f t="shared" si="15"/>
        <v>0</v>
      </c>
      <c r="O150" s="63">
        <f t="shared" si="13"/>
        <v>0</v>
      </c>
      <c r="P150" s="63">
        <f t="shared" si="16"/>
        <v>0</v>
      </c>
      <c r="Q150" s="65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</row>
    <row r="151" spans="1:133" hidden="1" x14ac:dyDescent="0.2">
      <c r="A151" s="62"/>
      <c r="B151" s="61">
        <v>414</v>
      </c>
      <c r="C151" s="62" t="s">
        <v>280</v>
      </c>
      <c r="D151" s="63"/>
      <c r="E151" s="63"/>
      <c r="F151" s="63">
        <f t="shared" si="14"/>
        <v>0</v>
      </c>
      <c r="G151" s="63"/>
      <c r="H151" s="63"/>
      <c r="I151" s="63">
        <f t="shared" si="12"/>
        <v>0</v>
      </c>
      <c r="J151" s="65"/>
      <c r="K151" s="63"/>
      <c r="L151" s="63"/>
      <c r="M151" s="63"/>
      <c r="N151" s="63">
        <f t="shared" si="15"/>
        <v>0</v>
      </c>
      <c r="O151" s="63">
        <f t="shared" si="13"/>
        <v>0</v>
      </c>
      <c r="P151" s="63">
        <f t="shared" si="16"/>
        <v>0</v>
      </c>
      <c r="Q151" s="65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</row>
    <row r="152" spans="1:133" hidden="1" x14ac:dyDescent="0.2">
      <c r="A152" s="62"/>
      <c r="B152" s="61">
        <v>416</v>
      </c>
      <c r="C152" s="62" t="s">
        <v>281</v>
      </c>
      <c r="D152" s="63"/>
      <c r="E152" s="63"/>
      <c r="F152" s="63">
        <f t="shared" si="14"/>
        <v>0</v>
      </c>
      <c r="G152" s="63"/>
      <c r="H152" s="63"/>
      <c r="I152" s="63">
        <f t="shared" si="12"/>
        <v>0</v>
      </c>
      <c r="J152" s="65"/>
      <c r="K152" s="63"/>
      <c r="L152" s="63"/>
      <c r="M152" s="63"/>
      <c r="N152" s="63">
        <f t="shared" si="15"/>
        <v>0</v>
      </c>
      <c r="O152" s="63">
        <f t="shared" si="13"/>
        <v>0</v>
      </c>
      <c r="P152" s="63">
        <f t="shared" si="16"/>
        <v>0</v>
      </c>
      <c r="Q152" s="65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</row>
    <row r="153" spans="1:133" hidden="1" x14ac:dyDescent="0.2">
      <c r="A153" s="62"/>
      <c r="B153" s="61">
        <v>501</v>
      </c>
      <c r="C153" s="62" t="s">
        <v>282</v>
      </c>
      <c r="D153" s="63"/>
      <c r="E153" s="63"/>
      <c r="F153" s="63">
        <f t="shared" si="14"/>
        <v>0</v>
      </c>
      <c r="G153" s="63"/>
      <c r="H153" s="63"/>
      <c r="I153" s="63">
        <f t="shared" si="12"/>
        <v>0</v>
      </c>
      <c r="J153" s="65"/>
      <c r="K153" s="63"/>
      <c r="L153" s="63"/>
      <c r="M153" s="63"/>
      <c r="N153" s="63">
        <f t="shared" si="15"/>
        <v>0</v>
      </c>
      <c r="O153" s="63">
        <f t="shared" si="13"/>
        <v>0</v>
      </c>
      <c r="P153" s="63">
        <f t="shared" si="16"/>
        <v>0</v>
      </c>
      <c r="Q153" s="65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</row>
    <row r="154" spans="1:133" hidden="1" x14ac:dyDescent="0.2">
      <c r="A154" s="62"/>
      <c r="B154" s="61">
        <v>502</v>
      </c>
      <c r="C154" s="62" t="s">
        <v>283</v>
      </c>
      <c r="D154" s="63"/>
      <c r="E154" s="63"/>
      <c r="F154" s="63">
        <f t="shared" si="14"/>
        <v>0</v>
      </c>
      <c r="G154" s="63"/>
      <c r="H154" s="63"/>
      <c r="I154" s="63">
        <f t="shared" si="12"/>
        <v>0</v>
      </c>
      <c r="J154" s="65"/>
      <c r="K154" s="63"/>
      <c r="L154" s="63"/>
      <c r="M154" s="63"/>
      <c r="N154" s="63">
        <f t="shared" si="15"/>
        <v>0</v>
      </c>
      <c r="O154" s="63">
        <f t="shared" si="13"/>
        <v>0</v>
      </c>
      <c r="P154" s="63">
        <f t="shared" si="16"/>
        <v>0</v>
      </c>
      <c r="Q154" s="65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</row>
    <row r="155" spans="1:133" hidden="1" x14ac:dyDescent="0.2">
      <c r="A155" s="62"/>
      <c r="B155" s="61">
        <v>503</v>
      </c>
      <c r="C155" s="62" t="s">
        <v>284</v>
      </c>
      <c r="D155" s="63"/>
      <c r="E155" s="63"/>
      <c r="F155" s="63">
        <f t="shared" si="14"/>
        <v>0</v>
      </c>
      <c r="G155" s="63"/>
      <c r="H155" s="63"/>
      <c r="I155" s="63"/>
      <c r="J155" s="65"/>
      <c r="K155" s="63"/>
      <c r="L155" s="63"/>
      <c r="M155" s="63"/>
      <c r="N155" s="63">
        <f t="shared" si="15"/>
        <v>0</v>
      </c>
      <c r="O155" s="63">
        <f t="shared" si="13"/>
        <v>0</v>
      </c>
      <c r="P155" s="63">
        <f t="shared" si="16"/>
        <v>0</v>
      </c>
      <c r="Q155" s="65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</row>
    <row r="156" spans="1:133" hidden="1" x14ac:dyDescent="0.2">
      <c r="A156" s="62"/>
      <c r="B156" s="61">
        <v>504</v>
      </c>
      <c r="C156" s="62" t="s">
        <v>285</v>
      </c>
      <c r="D156" s="63"/>
      <c r="E156" s="63"/>
      <c r="F156" s="63">
        <f t="shared" si="14"/>
        <v>0</v>
      </c>
      <c r="G156" s="63"/>
      <c r="H156" s="63"/>
      <c r="I156" s="63"/>
      <c r="J156" s="65"/>
      <c r="K156" s="63"/>
      <c r="L156" s="63"/>
      <c r="M156" s="63"/>
      <c r="N156" s="63">
        <f t="shared" si="15"/>
        <v>0</v>
      </c>
      <c r="O156" s="63">
        <f t="shared" si="13"/>
        <v>0</v>
      </c>
      <c r="P156" s="63">
        <f t="shared" si="16"/>
        <v>0</v>
      </c>
      <c r="Q156" s="65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</row>
    <row r="157" spans="1:133" hidden="1" x14ac:dyDescent="0.2">
      <c r="A157" s="62"/>
      <c r="B157" s="61">
        <v>505</v>
      </c>
      <c r="C157" s="62" t="s">
        <v>286</v>
      </c>
      <c r="D157" s="63"/>
      <c r="E157" s="63"/>
      <c r="F157" s="63">
        <f t="shared" si="14"/>
        <v>0</v>
      </c>
      <c r="G157" s="63"/>
      <c r="H157" s="63"/>
      <c r="I157" s="63"/>
      <c r="J157" s="65"/>
      <c r="K157" s="63"/>
      <c r="L157" s="63"/>
      <c r="M157" s="63"/>
      <c r="N157" s="63">
        <f t="shared" si="15"/>
        <v>0</v>
      </c>
      <c r="O157" s="63">
        <f t="shared" si="13"/>
        <v>0</v>
      </c>
      <c r="P157" s="63">
        <f t="shared" si="16"/>
        <v>0</v>
      </c>
      <c r="Q157" s="65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</row>
    <row r="158" spans="1:133" hidden="1" x14ac:dyDescent="0.2">
      <c r="A158" s="62"/>
      <c r="B158" s="61">
        <v>506</v>
      </c>
      <c r="C158" s="62" t="s">
        <v>287</v>
      </c>
      <c r="D158" s="63"/>
      <c r="E158" s="63"/>
      <c r="F158" s="63">
        <f t="shared" si="14"/>
        <v>0</v>
      </c>
      <c r="G158" s="63"/>
      <c r="H158" s="63"/>
      <c r="I158" s="63"/>
      <c r="J158" s="65"/>
      <c r="K158" s="63"/>
      <c r="L158" s="63"/>
      <c r="M158" s="63"/>
      <c r="N158" s="63">
        <f t="shared" si="15"/>
        <v>0</v>
      </c>
      <c r="O158" s="63">
        <f t="shared" si="13"/>
        <v>0</v>
      </c>
      <c r="P158" s="63">
        <f t="shared" si="16"/>
        <v>0</v>
      </c>
      <c r="Q158" s="65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</row>
    <row r="159" spans="1:133" hidden="1" x14ac:dyDescent="0.2">
      <c r="A159" s="62"/>
      <c r="B159" s="61">
        <v>509</v>
      </c>
      <c r="C159" s="62" t="s">
        <v>288</v>
      </c>
      <c r="D159" s="63"/>
      <c r="E159" s="63"/>
      <c r="F159" s="63">
        <f t="shared" si="14"/>
        <v>0</v>
      </c>
      <c r="G159" s="63"/>
      <c r="H159" s="63"/>
      <c r="I159" s="63"/>
      <c r="J159" s="65"/>
      <c r="K159" s="63"/>
      <c r="L159" s="63"/>
      <c r="M159" s="63"/>
      <c r="N159" s="63">
        <f t="shared" si="15"/>
        <v>0</v>
      </c>
      <c r="O159" s="63">
        <f t="shared" si="13"/>
        <v>0</v>
      </c>
      <c r="P159" s="63">
        <f t="shared" si="16"/>
        <v>0</v>
      </c>
      <c r="Q159" s="65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</row>
    <row r="160" spans="1:133" hidden="1" x14ac:dyDescent="0.2">
      <c r="A160" s="62"/>
      <c r="B160" s="61">
        <v>510</v>
      </c>
      <c r="C160" s="62" t="s">
        <v>289</v>
      </c>
      <c r="D160" s="63"/>
      <c r="E160" s="63"/>
      <c r="F160" s="63">
        <f t="shared" si="14"/>
        <v>0</v>
      </c>
      <c r="G160" s="63"/>
      <c r="H160" s="63"/>
      <c r="I160" s="63"/>
      <c r="J160" s="65"/>
      <c r="K160" s="63"/>
      <c r="L160" s="63"/>
      <c r="M160" s="63"/>
      <c r="N160" s="63">
        <f t="shared" si="15"/>
        <v>0</v>
      </c>
      <c r="O160" s="63">
        <f t="shared" si="13"/>
        <v>0</v>
      </c>
      <c r="P160" s="63">
        <f t="shared" si="16"/>
        <v>0</v>
      </c>
      <c r="Q160" s="65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</row>
    <row r="161" spans="1:133" hidden="1" x14ac:dyDescent="0.2">
      <c r="A161" s="62"/>
      <c r="B161" s="61">
        <v>511</v>
      </c>
      <c r="C161" s="62" t="s">
        <v>290</v>
      </c>
      <c r="D161" s="63"/>
      <c r="E161" s="63"/>
      <c r="F161" s="63">
        <f t="shared" si="14"/>
        <v>0</v>
      </c>
      <c r="G161" s="63"/>
      <c r="H161" s="63"/>
      <c r="I161" s="63"/>
      <c r="J161" s="65"/>
      <c r="K161" s="63"/>
      <c r="L161" s="63"/>
      <c r="M161" s="63"/>
      <c r="N161" s="63">
        <f t="shared" si="15"/>
        <v>0</v>
      </c>
      <c r="O161" s="63">
        <f t="shared" si="13"/>
        <v>0</v>
      </c>
      <c r="P161" s="63">
        <f t="shared" si="16"/>
        <v>0</v>
      </c>
      <c r="Q161" s="65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</row>
    <row r="162" spans="1:133" hidden="1" x14ac:dyDescent="0.2">
      <c r="A162" s="62"/>
      <c r="B162" s="61">
        <v>512</v>
      </c>
      <c r="C162" s="62" t="s">
        <v>291</v>
      </c>
      <c r="D162" s="63"/>
      <c r="E162" s="63"/>
      <c r="F162" s="63">
        <f t="shared" si="14"/>
        <v>0</v>
      </c>
      <c r="G162" s="63"/>
      <c r="H162" s="63"/>
      <c r="I162" s="63"/>
      <c r="J162" s="65"/>
      <c r="K162" s="63"/>
      <c r="L162" s="63"/>
      <c r="M162" s="63"/>
      <c r="N162" s="63">
        <f t="shared" si="15"/>
        <v>0</v>
      </c>
      <c r="O162" s="63">
        <f t="shared" si="13"/>
        <v>0</v>
      </c>
      <c r="P162" s="63">
        <f t="shared" si="16"/>
        <v>0</v>
      </c>
      <c r="Q162" s="65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</row>
    <row r="163" spans="1:133" hidden="1" x14ac:dyDescent="0.2">
      <c r="A163" s="62"/>
      <c r="B163" s="61">
        <v>513</v>
      </c>
      <c r="C163" s="62" t="s">
        <v>292</v>
      </c>
      <c r="D163" s="63"/>
      <c r="E163" s="63"/>
      <c r="F163" s="63">
        <f t="shared" si="14"/>
        <v>0</v>
      </c>
      <c r="G163" s="63"/>
      <c r="H163" s="63"/>
      <c r="I163" s="63"/>
      <c r="J163" s="65"/>
      <c r="K163" s="63"/>
      <c r="L163" s="63"/>
      <c r="M163" s="63"/>
      <c r="N163" s="63">
        <f t="shared" si="15"/>
        <v>0</v>
      </c>
      <c r="O163" s="63">
        <f t="shared" si="13"/>
        <v>0</v>
      </c>
      <c r="P163" s="63">
        <f t="shared" si="16"/>
        <v>0</v>
      </c>
      <c r="Q163" s="65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</row>
    <row r="164" spans="1:133" hidden="1" x14ac:dyDescent="0.2">
      <c r="A164" s="62"/>
      <c r="B164" s="61">
        <v>514</v>
      </c>
      <c r="C164" s="62" t="s">
        <v>293</v>
      </c>
      <c r="D164" s="63"/>
      <c r="E164" s="63"/>
      <c r="F164" s="63">
        <f t="shared" si="14"/>
        <v>0</v>
      </c>
      <c r="G164" s="63"/>
      <c r="H164" s="63"/>
      <c r="I164" s="63"/>
      <c r="J164" s="65"/>
      <c r="K164" s="63"/>
      <c r="L164" s="63"/>
      <c r="M164" s="63"/>
      <c r="N164" s="63">
        <f t="shared" si="15"/>
        <v>0</v>
      </c>
      <c r="O164" s="63">
        <f t="shared" si="13"/>
        <v>0</v>
      </c>
      <c r="P164" s="63">
        <f t="shared" si="16"/>
        <v>0</v>
      </c>
      <c r="Q164" s="65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</row>
    <row r="165" spans="1:133" hidden="1" x14ac:dyDescent="0.2">
      <c r="A165" s="62"/>
      <c r="B165" s="61">
        <v>515</v>
      </c>
      <c r="C165" s="62" t="s">
        <v>294</v>
      </c>
      <c r="D165" s="63"/>
      <c r="E165" s="63"/>
      <c r="F165" s="63">
        <f t="shared" si="14"/>
        <v>0</v>
      </c>
      <c r="G165" s="63"/>
      <c r="H165" s="63"/>
      <c r="I165" s="63"/>
      <c r="J165" s="65"/>
      <c r="K165" s="63"/>
      <c r="L165" s="63"/>
      <c r="M165" s="63"/>
      <c r="N165" s="63">
        <f t="shared" si="15"/>
        <v>0</v>
      </c>
      <c r="O165" s="63">
        <f t="shared" si="13"/>
        <v>0</v>
      </c>
      <c r="P165" s="63">
        <f t="shared" si="16"/>
        <v>0</v>
      </c>
      <c r="Q165" s="65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</row>
    <row r="166" spans="1:133" hidden="1" x14ac:dyDescent="0.2">
      <c r="A166" s="62"/>
      <c r="B166" s="61">
        <v>516</v>
      </c>
      <c r="C166" s="62" t="s">
        <v>295</v>
      </c>
      <c r="D166" s="63"/>
      <c r="E166" s="63"/>
      <c r="F166" s="63">
        <f t="shared" si="14"/>
        <v>0</v>
      </c>
      <c r="G166" s="63"/>
      <c r="H166" s="63"/>
      <c r="I166" s="63"/>
      <c r="J166" s="65"/>
      <c r="K166" s="63"/>
      <c r="L166" s="63"/>
      <c r="M166" s="63"/>
      <c r="N166" s="63">
        <f t="shared" si="15"/>
        <v>0</v>
      </c>
      <c r="O166" s="63">
        <f t="shared" si="13"/>
        <v>0</v>
      </c>
      <c r="P166" s="63">
        <f t="shared" si="16"/>
        <v>0</v>
      </c>
      <c r="Q166" s="65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</row>
    <row r="167" spans="1:133" hidden="1" x14ac:dyDescent="0.2">
      <c r="A167" s="62"/>
      <c r="B167" s="61">
        <v>517</v>
      </c>
      <c r="C167" s="62" t="s">
        <v>296</v>
      </c>
      <c r="D167" s="63"/>
      <c r="E167" s="63"/>
      <c r="F167" s="63">
        <f t="shared" si="14"/>
        <v>0</v>
      </c>
      <c r="G167" s="63"/>
      <c r="H167" s="63"/>
      <c r="I167" s="63"/>
      <c r="J167" s="65"/>
      <c r="K167" s="63"/>
      <c r="L167" s="63"/>
      <c r="M167" s="63"/>
      <c r="N167" s="63">
        <f t="shared" si="15"/>
        <v>0</v>
      </c>
      <c r="O167" s="63">
        <f t="shared" si="13"/>
        <v>0</v>
      </c>
      <c r="P167" s="63">
        <f t="shared" si="16"/>
        <v>0</v>
      </c>
      <c r="Q167" s="65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</row>
    <row r="168" spans="1:133" hidden="1" x14ac:dyDescent="0.2">
      <c r="A168" s="62"/>
      <c r="B168" s="61">
        <v>518</v>
      </c>
      <c r="C168" s="62" t="s">
        <v>297</v>
      </c>
      <c r="D168" s="63"/>
      <c r="E168" s="63"/>
      <c r="F168" s="63">
        <f t="shared" si="14"/>
        <v>0</v>
      </c>
      <c r="G168" s="63"/>
      <c r="H168" s="63"/>
      <c r="I168" s="63"/>
      <c r="J168" s="65"/>
      <c r="K168" s="63"/>
      <c r="L168" s="63"/>
      <c r="M168" s="63"/>
      <c r="N168" s="63">
        <f t="shared" si="15"/>
        <v>0</v>
      </c>
      <c r="O168" s="63">
        <f t="shared" si="13"/>
        <v>0</v>
      </c>
      <c r="P168" s="63">
        <f t="shared" si="16"/>
        <v>0</v>
      </c>
      <c r="Q168" s="65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</row>
    <row r="169" spans="1:133" hidden="1" x14ac:dyDescent="0.2">
      <c r="A169" s="62"/>
      <c r="B169" s="61">
        <v>519</v>
      </c>
      <c r="C169" s="62" t="s">
        <v>298</v>
      </c>
      <c r="D169" s="63"/>
      <c r="E169" s="63"/>
      <c r="F169" s="63">
        <f t="shared" si="14"/>
        <v>0</v>
      </c>
      <c r="G169" s="63"/>
      <c r="H169" s="63"/>
      <c r="I169" s="63"/>
      <c r="J169" s="65"/>
      <c r="K169" s="63"/>
      <c r="L169" s="63"/>
      <c r="M169" s="63"/>
      <c r="N169" s="63">
        <f t="shared" si="15"/>
        <v>0</v>
      </c>
      <c r="O169" s="63">
        <f t="shared" si="13"/>
        <v>0</v>
      </c>
      <c r="P169" s="63">
        <f t="shared" si="16"/>
        <v>0</v>
      </c>
      <c r="Q169" s="65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</row>
    <row r="170" spans="1:133" hidden="1" x14ac:dyDescent="0.2">
      <c r="A170" s="62"/>
      <c r="B170" s="61">
        <v>520</v>
      </c>
      <c r="C170" s="62" t="s">
        <v>299</v>
      </c>
      <c r="D170" s="63"/>
      <c r="E170" s="63"/>
      <c r="F170" s="63">
        <f t="shared" si="14"/>
        <v>0</v>
      </c>
      <c r="G170" s="63"/>
      <c r="H170" s="63"/>
      <c r="I170" s="63"/>
      <c r="J170" s="65"/>
      <c r="K170" s="63"/>
      <c r="L170" s="63"/>
      <c r="M170" s="63"/>
      <c r="N170" s="63">
        <f t="shared" si="15"/>
        <v>0</v>
      </c>
      <c r="O170" s="63">
        <f t="shared" si="13"/>
        <v>0</v>
      </c>
      <c r="P170" s="63">
        <f t="shared" si="16"/>
        <v>0</v>
      </c>
      <c r="Q170" s="65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</row>
    <row r="171" spans="1:133" hidden="1" x14ac:dyDescent="0.2">
      <c r="A171" s="62"/>
      <c r="B171" s="61">
        <v>521</v>
      </c>
      <c r="C171" s="62" t="s">
        <v>300</v>
      </c>
      <c r="D171" s="63"/>
      <c r="E171" s="63"/>
      <c r="F171" s="63">
        <f t="shared" si="14"/>
        <v>0</v>
      </c>
      <c r="G171" s="63"/>
      <c r="H171" s="63"/>
      <c r="I171" s="63"/>
      <c r="J171" s="65"/>
      <c r="K171" s="63"/>
      <c r="L171" s="63"/>
      <c r="M171" s="63"/>
      <c r="N171" s="63">
        <f t="shared" si="15"/>
        <v>0</v>
      </c>
      <c r="O171" s="63">
        <f t="shared" si="13"/>
        <v>0</v>
      </c>
      <c r="P171" s="63">
        <f t="shared" si="16"/>
        <v>0</v>
      </c>
      <c r="Q171" s="65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</row>
    <row r="172" spans="1:133" hidden="1" x14ac:dyDescent="0.2">
      <c r="A172" s="62"/>
      <c r="B172" s="61">
        <v>522</v>
      </c>
      <c r="C172" s="62" t="s">
        <v>301</v>
      </c>
      <c r="D172" s="63"/>
      <c r="E172" s="63"/>
      <c r="F172" s="63">
        <f t="shared" si="14"/>
        <v>0</v>
      </c>
      <c r="G172" s="63"/>
      <c r="H172" s="63"/>
      <c r="I172" s="63"/>
      <c r="J172" s="65"/>
      <c r="K172" s="63"/>
      <c r="L172" s="63"/>
      <c r="M172" s="63"/>
      <c r="N172" s="63">
        <f t="shared" si="15"/>
        <v>0</v>
      </c>
      <c r="O172" s="63">
        <f t="shared" si="13"/>
        <v>0</v>
      </c>
      <c r="P172" s="63">
        <f t="shared" si="16"/>
        <v>0</v>
      </c>
      <c r="Q172" s="65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</row>
    <row r="173" spans="1:133" hidden="1" x14ac:dyDescent="0.2">
      <c r="A173" s="62"/>
      <c r="B173" s="61">
        <v>523</v>
      </c>
      <c r="C173" s="62" t="s">
        <v>302</v>
      </c>
      <c r="D173" s="63"/>
      <c r="E173" s="63"/>
      <c r="F173" s="63">
        <f t="shared" si="14"/>
        <v>0</v>
      </c>
      <c r="G173" s="63"/>
      <c r="H173" s="63"/>
      <c r="I173" s="63"/>
      <c r="J173" s="65"/>
      <c r="K173" s="63"/>
      <c r="L173" s="63"/>
      <c r="M173" s="63"/>
      <c r="N173" s="63">
        <f t="shared" si="15"/>
        <v>0</v>
      </c>
      <c r="O173" s="63">
        <f t="shared" si="13"/>
        <v>0</v>
      </c>
      <c r="P173" s="63">
        <f t="shared" si="16"/>
        <v>0</v>
      </c>
      <c r="Q173" s="65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</row>
    <row r="174" spans="1:133" hidden="1" x14ac:dyDescent="0.2">
      <c r="A174" s="62"/>
      <c r="B174" s="61">
        <v>529</v>
      </c>
      <c r="C174" s="62" t="s">
        <v>303</v>
      </c>
      <c r="D174" s="63"/>
      <c r="E174" s="63"/>
      <c r="F174" s="63">
        <f t="shared" si="14"/>
        <v>0</v>
      </c>
      <c r="G174" s="63"/>
      <c r="H174" s="63"/>
      <c r="I174" s="63"/>
      <c r="J174" s="65"/>
      <c r="K174" s="63"/>
      <c r="L174" s="63"/>
      <c r="M174" s="63"/>
      <c r="N174" s="63">
        <f t="shared" si="15"/>
        <v>0</v>
      </c>
      <c r="O174" s="63">
        <f t="shared" si="13"/>
        <v>0</v>
      </c>
      <c r="P174" s="63">
        <f t="shared" si="16"/>
        <v>0</v>
      </c>
      <c r="Q174" s="65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</row>
    <row r="175" spans="1:133" hidden="1" x14ac:dyDescent="0.2">
      <c r="A175" s="62"/>
      <c r="B175" s="61">
        <v>530</v>
      </c>
      <c r="C175" s="62" t="s">
        <v>304</v>
      </c>
      <c r="D175" s="63"/>
      <c r="E175" s="63"/>
      <c r="F175" s="63">
        <f t="shared" si="14"/>
        <v>0</v>
      </c>
      <c r="G175" s="63"/>
      <c r="H175" s="63"/>
      <c r="I175" s="63"/>
      <c r="J175" s="65"/>
      <c r="K175" s="63"/>
      <c r="L175" s="63"/>
      <c r="M175" s="63"/>
      <c r="N175" s="63">
        <f t="shared" si="15"/>
        <v>0</v>
      </c>
      <c r="O175" s="63">
        <f t="shared" si="13"/>
        <v>0</v>
      </c>
      <c r="P175" s="63">
        <f t="shared" si="16"/>
        <v>0</v>
      </c>
      <c r="Q175" s="65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</row>
    <row r="176" spans="1:133" hidden="1" x14ac:dyDescent="0.2">
      <c r="A176" s="62"/>
      <c r="B176" s="61">
        <v>531</v>
      </c>
      <c r="C176" s="62" t="s">
        <v>305</v>
      </c>
      <c r="D176" s="63"/>
      <c r="E176" s="63"/>
      <c r="F176" s="63">
        <f t="shared" si="14"/>
        <v>0</v>
      </c>
      <c r="G176" s="63"/>
      <c r="H176" s="63"/>
      <c r="I176" s="63"/>
      <c r="J176" s="65"/>
      <c r="K176" s="63"/>
      <c r="L176" s="63"/>
      <c r="M176" s="63"/>
      <c r="N176" s="63">
        <f t="shared" si="15"/>
        <v>0</v>
      </c>
      <c r="O176" s="63">
        <f t="shared" si="13"/>
        <v>0</v>
      </c>
      <c r="P176" s="63">
        <f t="shared" si="16"/>
        <v>0</v>
      </c>
      <c r="Q176" s="65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</row>
    <row r="177" spans="1:133" hidden="1" x14ac:dyDescent="0.2">
      <c r="A177" s="62"/>
      <c r="B177" s="61">
        <v>533</v>
      </c>
      <c r="C177" s="62" t="s">
        <v>306</v>
      </c>
      <c r="D177" s="63"/>
      <c r="E177" s="63"/>
      <c r="F177" s="63">
        <f t="shared" si="14"/>
        <v>0</v>
      </c>
      <c r="G177" s="63"/>
      <c r="H177" s="63"/>
      <c r="I177" s="63"/>
      <c r="J177" s="65"/>
      <c r="K177" s="63"/>
      <c r="L177" s="63"/>
      <c r="M177" s="63"/>
      <c r="N177" s="63">
        <f t="shared" si="15"/>
        <v>0</v>
      </c>
      <c r="O177" s="63">
        <f t="shared" si="13"/>
        <v>0</v>
      </c>
      <c r="P177" s="63">
        <f t="shared" si="16"/>
        <v>0</v>
      </c>
      <c r="Q177" s="65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</row>
    <row r="178" spans="1:133" hidden="1" x14ac:dyDescent="0.2">
      <c r="A178" s="62"/>
      <c r="B178" s="61">
        <v>534</v>
      </c>
      <c r="C178" s="62" t="s">
        <v>307</v>
      </c>
      <c r="D178" s="63"/>
      <c r="E178" s="63"/>
      <c r="F178" s="63">
        <f t="shared" si="14"/>
        <v>0</v>
      </c>
      <c r="G178" s="63"/>
      <c r="H178" s="63"/>
      <c r="I178" s="63"/>
      <c r="J178" s="65"/>
      <c r="K178" s="63"/>
      <c r="L178" s="63"/>
      <c r="M178" s="63"/>
      <c r="N178" s="63">
        <f t="shared" si="15"/>
        <v>0</v>
      </c>
      <c r="O178" s="63">
        <f t="shared" si="13"/>
        <v>0</v>
      </c>
      <c r="P178" s="63">
        <f t="shared" si="16"/>
        <v>0</v>
      </c>
      <c r="Q178" s="65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</row>
    <row r="179" spans="1:133" hidden="1" x14ac:dyDescent="0.2">
      <c r="A179" s="62"/>
      <c r="B179" s="61">
        <v>535</v>
      </c>
      <c r="C179" s="62" t="s">
        <v>308</v>
      </c>
      <c r="D179" s="63"/>
      <c r="E179" s="63"/>
      <c r="F179" s="63">
        <f t="shared" si="14"/>
        <v>0</v>
      </c>
      <c r="G179" s="63"/>
      <c r="H179" s="63"/>
      <c r="I179" s="63"/>
      <c r="J179" s="65"/>
      <c r="K179" s="63"/>
      <c r="L179" s="63"/>
      <c r="M179" s="63"/>
      <c r="N179" s="63">
        <f t="shared" si="15"/>
        <v>0</v>
      </c>
      <c r="O179" s="63">
        <f t="shared" si="13"/>
        <v>0</v>
      </c>
      <c r="P179" s="63">
        <f t="shared" si="16"/>
        <v>0</v>
      </c>
      <c r="Q179" s="65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</row>
    <row r="180" spans="1:133" hidden="1" x14ac:dyDescent="0.2">
      <c r="A180" s="62"/>
      <c r="B180" s="61">
        <v>536</v>
      </c>
      <c r="C180" s="62" t="s">
        <v>309</v>
      </c>
      <c r="D180" s="63"/>
      <c r="E180" s="63"/>
      <c r="F180" s="63">
        <f t="shared" si="14"/>
        <v>0</v>
      </c>
      <c r="G180" s="63"/>
      <c r="H180" s="63"/>
      <c r="I180" s="63"/>
      <c r="J180" s="65"/>
      <c r="K180" s="63"/>
      <c r="L180" s="63"/>
      <c r="M180" s="63"/>
      <c r="N180" s="63">
        <f t="shared" si="15"/>
        <v>0</v>
      </c>
      <c r="O180" s="63">
        <f t="shared" si="13"/>
        <v>0</v>
      </c>
      <c r="P180" s="63">
        <f t="shared" si="16"/>
        <v>0</v>
      </c>
      <c r="Q180" s="65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</row>
    <row r="181" spans="1:133" hidden="1" x14ac:dyDescent="0.2">
      <c r="A181" s="62"/>
      <c r="B181" s="61">
        <v>537</v>
      </c>
      <c r="C181" s="62" t="s">
        <v>310</v>
      </c>
      <c r="D181" s="63"/>
      <c r="E181" s="63"/>
      <c r="F181" s="63">
        <f t="shared" si="14"/>
        <v>0</v>
      </c>
      <c r="G181" s="63"/>
      <c r="H181" s="63"/>
      <c r="I181" s="63"/>
      <c r="J181" s="65"/>
      <c r="K181" s="63"/>
      <c r="L181" s="63"/>
      <c r="M181" s="63"/>
      <c r="N181" s="63">
        <f t="shared" si="15"/>
        <v>0</v>
      </c>
      <c r="O181" s="63">
        <f t="shared" si="13"/>
        <v>0</v>
      </c>
      <c r="P181" s="63">
        <f t="shared" si="16"/>
        <v>0</v>
      </c>
      <c r="Q181" s="65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</row>
    <row r="182" spans="1:133" hidden="1" x14ac:dyDescent="0.2">
      <c r="A182" s="62"/>
      <c r="B182" s="61">
        <v>538</v>
      </c>
      <c r="C182" s="62" t="s">
        <v>311</v>
      </c>
      <c r="D182" s="63"/>
      <c r="E182" s="63"/>
      <c r="F182" s="63">
        <f t="shared" si="14"/>
        <v>0</v>
      </c>
      <c r="G182" s="63"/>
      <c r="H182" s="63"/>
      <c r="I182" s="63"/>
      <c r="J182" s="65"/>
      <c r="K182" s="63"/>
      <c r="L182" s="63"/>
      <c r="M182" s="63"/>
      <c r="N182" s="63">
        <f t="shared" si="15"/>
        <v>0</v>
      </c>
      <c r="O182" s="63">
        <f t="shared" si="13"/>
        <v>0</v>
      </c>
      <c r="P182" s="63">
        <f t="shared" si="16"/>
        <v>0</v>
      </c>
      <c r="Q182" s="65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</row>
    <row r="183" spans="1:133" hidden="1" x14ac:dyDescent="0.2">
      <c r="A183" s="62"/>
      <c r="B183" s="61">
        <v>540</v>
      </c>
      <c r="C183" s="62" t="s">
        <v>312</v>
      </c>
      <c r="D183" s="63"/>
      <c r="E183" s="63"/>
      <c r="F183" s="63">
        <f t="shared" si="14"/>
        <v>0</v>
      </c>
      <c r="G183" s="63"/>
      <c r="H183" s="63"/>
      <c r="I183" s="63"/>
      <c r="J183" s="65"/>
      <c r="K183" s="63"/>
      <c r="L183" s="63">
        <f t="shared" ref="L183:L221" si="17">E183*100%</f>
        <v>0</v>
      </c>
      <c r="M183" s="63"/>
      <c r="N183" s="63">
        <f t="shared" si="15"/>
        <v>0</v>
      </c>
      <c r="O183" s="63">
        <f t="shared" si="13"/>
        <v>0</v>
      </c>
      <c r="P183" s="63">
        <f t="shared" si="16"/>
        <v>0</v>
      </c>
      <c r="Q183" s="65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</row>
    <row r="184" spans="1:133" hidden="1" x14ac:dyDescent="0.2">
      <c r="A184" s="62"/>
      <c r="B184" s="61">
        <v>541</v>
      </c>
      <c r="C184" s="62" t="s">
        <v>313</v>
      </c>
      <c r="D184" s="63"/>
      <c r="E184" s="63"/>
      <c r="F184" s="63">
        <f t="shared" si="14"/>
        <v>0</v>
      </c>
      <c r="G184" s="63"/>
      <c r="H184" s="63"/>
      <c r="I184" s="63"/>
      <c r="J184" s="65"/>
      <c r="K184" s="63"/>
      <c r="L184" s="63">
        <f t="shared" si="17"/>
        <v>0</v>
      </c>
      <c r="M184" s="63"/>
      <c r="N184" s="63">
        <f t="shared" si="15"/>
        <v>0</v>
      </c>
      <c r="O184" s="63">
        <f t="shared" si="13"/>
        <v>0</v>
      </c>
      <c r="P184" s="63">
        <f t="shared" si="16"/>
        <v>0</v>
      </c>
      <c r="Q184" s="65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</row>
    <row r="185" spans="1:133" hidden="1" x14ac:dyDescent="0.2">
      <c r="A185" s="62"/>
      <c r="B185" s="61">
        <v>542</v>
      </c>
      <c r="C185" s="62" t="s">
        <v>314</v>
      </c>
      <c r="D185" s="63"/>
      <c r="E185" s="63"/>
      <c r="F185" s="63">
        <f t="shared" si="14"/>
        <v>0</v>
      </c>
      <c r="G185" s="63"/>
      <c r="H185" s="63"/>
      <c r="I185" s="63"/>
      <c r="J185" s="65"/>
      <c r="K185" s="63"/>
      <c r="L185" s="63">
        <f t="shared" si="17"/>
        <v>0</v>
      </c>
      <c r="M185" s="63"/>
      <c r="N185" s="63">
        <f t="shared" si="15"/>
        <v>0</v>
      </c>
      <c r="O185" s="63">
        <f t="shared" si="13"/>
        <v>0</v>
      </c>
      <c r="P185" s="63">
        <f t="shared" si="16"/>
        <v>0</v>
      </c>
      <c r="Q185" s="65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</row>
    <row r="186" spans="1:133" hidden="1" x14ac:dyDescent="0.2">
      <c r="A186" s="62"/>
      <c r="B186" s="61">
        <v>543</v>
      </c>
      <c r="C186" s="62" t="s">
        <v>315</v>
      </c>
      <c r="D186" s="63"/>
      <c r="E186" s="63"/>
      <c r="F186" s="63">
        <f t="shared" si="14"/>
        <v>0</v>
      </c>
      <c r="G186" s="63"/>
      <c r="H186" s="63"/>
      <c r="I186" s="63"/>
      <c r="J186" s="65"/>
      <c r="K186" s="63"/>
      <c r="L186" s="63">
        <f t="shared" si="17"/>
        <v>0</v>
      </c>
      <c r="M186" s="63"/>
      <c r="N186" s="63">
        <f t="shared" si="15"/>
        <v>0</v>
      </c>
      <c r="O186" s="63">
        <f t="shared" si="13"/>
        <v>0</v>
      </c>
      <c r="P186" s="63">
        <f t="shared" si="16"/>
        <v>0</v>
      </c>
      <c r="Q186" s="65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</row>
    <row r="187" spans="1:133" hidden="1" x14ac:dyDescent="0.2">
      <c r="A187" s="62"/>
      <c r="B187" s="61">
        <v>544</v>
      </c>
      <c r="C187" s="62" t="s">
        <v>316</v>
      </c>
      <c r="D187" s="63"/>
      <c r="E187" s="63"/>
      <c r="F187" s="63">
        <f t="shared" si="14"/>
        <v>0</v>
      </c>
      <c r="G187" s="63"/>
      <c r="H187" s="63"/>
      <c r="I187" s="63"/>
      <c r="J187" s="65"/>
      <c r="K187" s="63"/>
      <c r="L187" s="63">
        <f t="shared" si="17"/>
        <v>0</v>
      </c>
      <c r="M187" s="63"/>
      <c r="N187" s="63">
        <f t="shared" si="15"/>
        <v>0</v>
      </c>
      <c r="O187" s="63">
        <f t="shared" si="13"/>
        <v>0</v>
      </c>
      <c r="P187" s="63">
        <f t="shared" si="16"/>
        <v>0</v>
      </c>
      <c r="Q187" s="65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</row>
    <row r="188" spans="1:133" hidden="1" x14ac:dyDescent="0.2">
      <c r="A188" s="62"/>
      <c r="B188" s="61">
        <v>545</v>
      </c>
      <c r="C188" s="62" t="s">
        <v>317</v>
      </c>
      <c r="D188" s="63"/>
      <c r="E188" s="63"/>
      <c r="F188" s="63">
        <f t="shared" si="14"/>
        <v>0</v>
      </c>
      <c r="G188" s="63"/>
      <c r="H188" s="63"/>
      <c r="I188" s="63"/>
      <c r="J188" s="65"/>
      <c r="K188" s="63"/>
      <c r="L188" s="63">
        <f t="shared" si="17"/>
        <v>0</v>
      </c>
      <c r="M188" s="63"/>
      <c r="N188" s="63">
        <f t="shared" si="15"/>
        <v>0</v>
      </c>
      <c r="O188" s="63">
        <f t="shared" si="13"/>
        <v>0</v>
      </c>
      <c r="P188" s="63">
        <f t="shared" si="16"/>
        <v>0</v>
      </c>
      <c r="Q188" s="65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</row>
    <row r="189" spans="1:133" hidden="1" x14ac:dyDescent="0.2">
      <c r="A189" s="62"/>
      <c r="B189" s="61">
        <v>546</v>
      </c>
      <c r="C189" s="62" t="s">
        <v>318</v>
      </c>
      <c r="D189" s="63"/>
      <c r="E189" s="63"/>
      <c r="F189" s="63">
        <f t="shared" si="14"/>
        <v>0</v>
      </c>
      <c r="G189" s="63"/>
      <c r="H189" s="63"/>
      <c r="I189" s="63"/>
      <c r="J189" s="65"/>
      <c r="K189" s="63"/>
      <c r="L189" s="63">
        <f t="shared" si="17"/>
        <v>0</v>
      </c>
      <c r="M189" s="63"/>
      <c r="N189" s="63">
        <f t="shared" si="15"/>
        <v>0</v>
      </c>
      <c r="O189" s="63">
        <f t="shared" si="13"/>
        <v>0</v>
      </c>
      <c r="P189" s="63">
        <f t="shared" si="16"/>
        <v>0</v>
      </c>
      <c r="Q189" s="65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</row>
    <row r="190" spans="1:133" hidden="1" x14ac:dyDescent="0.2">
      <c r="A190" s="62"/>
      <c r="B190" s="61">
        <v>547</v>
      </c>
      <c r="C190" s="62" t="s">
        <v>319</v>
      </c>
      <c r="D190" s="63"/>
      <c r="E190" s="63"/>
      <c r="F190" s="63">
        <f t="shared" si="14"/>
        <v>0</v>
      </c>
      <c r="G190" s="63"/>
      <c r="H190" s="63"/>
      <c r="I190" s="63"/>
      <c r="J190" s="65"/>
      <c r="K190" s="63"/>
      <c r="L190" s="63">
        <f t="shared" si="17"/>
        <v>0</v>
      </c>
      <c r="M190" s="63"/>
      <c r="N190" s="63">
        <f t="shared" si="15"/>
        <v>0</v>
      </c>
      <c r="O190" s="63">
        <f t="shared" si="13"/>
        <v>0</v>
      </c>
      <c r="P190" s="63">
        <f t="shared" si="16"/>
        <v>0</v>
      </c>
      <c r="Q190" s="65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</row>
    <row r="191" spans="1:133" hidden="1" x14ac:dyDescent="0.2">
      <c r="A191" s="62"/>
      <c r="B191" s="61">
        <v>548</v>
      </c>
      <c r="C191" s="62" t="s">
        <v>320</v>
      </c>
      <c r="D191" s="63"/>
      <c r="E191" s="63"/>
      <c r="F191" s="63">
        <f t="shared" si="14"/>
        <v>0</v>
      </c>
      <c r="G191" s="63"/>
      <c r="H191" s="63"/>
      <c r="I191" s="63"/>
      <c r="J191" s="65"/>
      <c r="K191" s="63"/>
      <c r="L191" s="63">
        <f t="shared" si="17"/>
        <v>0</v>
      </c>
      <c r="M191" s="63"/>
      <c r="N191" s="63">
        <f t="shared" si="15"/>
        <v>0</v>
      </c>
      <c r="O191" s="63">
        <f t="shared" si="13"/>
        <v>0</v>
      </c>
      <c r="P191" s="63">
        <f t="shared" si="16"/>
        <v>0</v>
      </c>
      <c r="Q191" s="65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</row>
    <row r="192" spans="1:133" hidden="1" x14ac:dyDescent="0.2">
      <c r="A192" s="62"/>
      <c r="B192" s="61">
        <v>549</v>
      </c>
      <c r="C192" s="62" t="s">
        <v>321</v>
      </c>
      <c r="D192" s="63"/>
      <c r="E192" s="63"/>
      <c r="F192" s="63">
        <f t="shared" si="14"/>
        <v>0</v>
      </c>
      <c r="G192" s="63"/>
      <c r="H192" s="63"/>
      <c r="I192" s="63"/>
      <c r="J192" s="65"/>
      <c r="K192" s="63"/>
      <c r="L192" s="63">
        <f t="shared" si="17"/>
        <v>0</v>
      </c>
      <c r="M192" s="63"/>
      <c r="N192" s="63">
        <f t="shared" si="15"/>
        <v>0</v>
      </c>
      <c r="O192" s="63">
        <f t="shared" si="13"/>
        <v>0</v>
      </c>
      <c r="P192" s="63">
        <f t="shared" si="16"/>
        <v>0</v>
      </c>
      <c r="Q192" s="65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</row>
    <row r="193" spans="1:133" hidden="1" x14ac:dyDescent="0.2">
      <c r="A193" s="62"/>
      <c r="B193" s="61">
        <v>550</v>
      </c>
      <c r="C193" s="62" t="s">
        <v>322</v>
      </c>
      <c r="D193" s="63"/>
      <c r="E193" s="63"/>
      <c r="F193" s="63">
        <f t="shared" si="14"/>
        <v>0</v>
      </c>
      <c r="G193" s="63"/>
      <c r="H193" s="63"/>
      <c r="I193" s="63"/>
      <c r="J193" s="65"/>
      <c r="K193" s="63"/>
      <c r="L193" s="63">
        <f t="shared" si="17"/>
        <v>0</v>
      </c>
      <c r="M193" s="63"/>
      <c r="N193" s="63">
        <f t="shared" si="15"/>
        <v>0</v>
      </c>
      <c r="O193" s="63">
        <f t="shared" si="13"/>
        <v>0</v>
      </c>
      <c r="P193" s="63">
        <f t="shared" si="16"/>
        <v>0</v>
      </c>
      <c r="Q193" s="65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</row>
    <row r="194" spans="1:133" hidden="1" x14ac:dyDescent="0.2">
      <c r="A194" s="62"/>
      <c r="B194" s="61">
        <v>557</v>
      </c>
      <c r="C194" s="62" t="s">
        <v>323</v>
      </c>
      <c r="D194" s="63"/>
      <c r="E194" s="63"/>
      <c r="F194" s="63">
        <f t="shared" si="14"/>
        <v>0</v>
      </c>
      <c r="G194" s="63"/>
      <c r="H194" s="63"/>
      <c r="I194" s="63"/>
      <c r="J194" s="65"/>
      <c r="K194" s="63"/>
      <c r="L194" s="63">
        <f t="shared" si="17"/>
        <v>0</v>
      </c>
      <c r="M194" s="63"/>
      <c r="N194" s="63">
        <f t="shared" si="15"/>
        <v>0</v>
      </c>
      <c r="O194" s="63">
        <f t="shared" si="13"/>
        <v>0</v>
      </c>
      <c r="P194" s="63">
        <f t="shared" si="16"/>
        <v>0</v>
      </c>
      <c r="Q194" s="65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</row>
    <row r="195" spans="1:133" hidden="1" x14ac:dyDescent="0.2">
      <c r="A195" s="62"/>
      <c r="B195" s="61">
        <v>558</v>
      </c>
      <c r="C195" s="62" t="s">
        <v>324</v>
      </c>
      <c r="D195" s="63"/>
      <c r="E195" s="63"/>
      <c r="F195" s="63">
        <f t="shared" si="14"/>
        <v>0</v>
      </c>
      <c r="G195" s="63"/>
      <c r="H195" s="63"/>
      <c r="I195" s="63"/>
      <c r="J195" s="65"/>
      <c r="K195" s="63"/>
      <c r="L195" s="63">
        <f t="shared" si="17"/>
        <v>0</v>
      </c>
      <c r="M195" s="63"/>
      <c r="N195" s="63">
        <f t="shared" si="15"/>
        <v>0</v>
      </c>
      <c r="O195" s="63">
        <f t="shared" si="13"/>
        <v>0</v>
      </c>
      <c r="P195" s="63">
        <f t="shared" si="16"/>
        <v>0</v>
      </c>
      <c r="Q195" s="65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</row>
    <row r="196" spans="1:133" hidden="1" x14ac:dyDescent="0.2">
      <c r="A196" s="62"/>
      <c r="B196" s="61">
        <v>561</v>
      </c>
      <c r="C196" s="62" t="s">
        <v>325</v>
      </c>
      <c r="D196" s="63"/>
      <c r="E196" s="63"/>
      <c r="F196" s="63">
        <f t="shared" si="14"/>
        <v>0</v>
      </c>
      <c r="G196" s="63"/>
      <c r="H196" s="63"/>
      <c r="I196" s="63"/>
      <c r="J196" s="65"/>
      <c r="K196" s="63"/>
      <c r="L196" s="63">
        <f t="shared" si="17"/>
        <v>0</v>
      </c>
      <c r="M196" s="63"/>
      <c r="N196" s="63">
        <f t="shared" si="15"/>
        <v>0</v>
      </c>
      <c r="O196" s="63">
        <f t="shared" si="13"/>
        <v>0</v>
      </c>
      <c r="P196" s="63">
        <f t="shared" si="16"/>
        <v>0</v>
      </c>
      <c r="Q196" s="65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</row>
    <row r="197" spans="1:133" hidden="1" x14ac:dyDescent="0.2">
      <c r="A197" s="62"/>
      <c r="B197" s="61">
        <v>562</v>
      </c>
      <c r="C197" s="62" t="s">
        <v>326</v>
      </c>
      <c r="D197" s="63"/>
      <c r="E197" s="63"/>
      <c r="F197" s="63">
        <f t="shared" si="14"/>
        <v>0</v>
      </c>
      <c r="G197" s="63"/>
      <c r="H197" s="63"/>
      <c r="I197" s="63"/>
      <c r="J197" s="65"/>
      <c r="K197" s="63"/>
      <c r="L197" s="63">
        <f t="shared" si="17"/>
        <v>0</v>
      </c>
      <c r="M197" s="63"/>
      <c r="N197" s="63">
        <f t="shared" si="15"/>
        <v>0</v>
      </c>
      <c r="O197" s="63">
        <f t="shared" si="13"/>
        <v>0</v>
      </c>
      <c r="P197" s="63">
        <f t="shared" si="16"/>
        <v>0</v>
      </c>
      <c r="Q197" s="65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</row>
    <row r="198" spans="1:133" hidden="1" x14ac:dyDescent="0.2">
      <c r="A198" s="62"/>
      <c r="B198" s="61">
        <v>563</v>
      </c>
      <c r="C198" s="62" t="s">
        <v>327</v>
      </c>
      <c r="D198" s="63"/>
      <c r="E198" s="63"/>
      <c r="F198" s="63">
        <f t="shared" si="14"/>
        <v>0</v>
      </c>
      <c r="G198" s="63"/>
      <c r="H198" s="63"/>
      <c r="I198" s="63"/>
      <c r="J198" s="65"/>
      <c r="K198" s="63"/>
      <c r="L198" s="63">
        <f t="shared" si="17"/>
        <v>0</v>
      </c>
      <c r="M198" s="63"/>
      <c r="N198" s="63">
        <f t="shared" si="15"/>
        <v>0</v>
      </c>
      <c r="O198" s="63">
        <f t="shared" si="13"/>
        <v>0</v>
      </c>
      <c r="P198" s="63">
        <f t="shared" si="16"/>
        <v>0</v>
      </c>
      <c r="Q198" s="65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</row>
    <row r="199" spans="1:133" hidden="1" x14ac:dyDescent="0.2">
      <c r="A199" s="62"/>
      <c r="B199" s="61">
        <v>564</v>
      </c>
      <c r="C199" s="62" t="s">
        <v>328</v>
      </c>
      <c r="D199" s="63"/>
      <c r="E199" s="63"/>
      <c r="F199" s="63">
        <f t="shared" si="14"/>
        <v>0</v>
      </c>
      <c r="G199" s="63"/>
      <c r="H199" s="63"/>
      <c r="I199" s="63"/>
      <c r="J199" s="65"/>
      <c r="K199" s="63"/>
      <c r="L199" s="63">
        <f t="shared" si="17"/>
        <v>0</v>
      </c>
      <c r="M199" s="63"/>
      <c r="N199" s="63">
        <f t="shared" si="15"/>
        <v>0</v>
      </c>
      <c r="O199" s="63">
        <f t="shared" si="13"/>
        <v>0</v>
      </c>
      <c r="P199" s="63">
        <f t="shared" si="16"/>
        <v>0</v>
      </c>
      <c r="Q199" s="65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</row>
    <row r="200" spans="1:133" hidden="1" x14ac:dyDescent="0.2">
      <c r="A200" s="62"/>
      <c r="B200" s="61">
        <v>565</v>
      </c>
      <c r="C200" s="62" t="s">
        <v>329</v>
      </c>
      <c r="D200" s="63"/>
      <c r="E200" s="63"/>
      <c r="F200" s="63">
        <f t="shared" si="14"/>
        <v>0</v>
      </c>
      <c r="G200" s="63"/>
      <c r="H200" s="63"/>
      <c r="I200" s="63"/>
      <c r="J200" s="65"/>
      <c r="K200" s="63"/>
      <c r="L200" s="63">
        <f t="shared" si="17"/>
        <v>0</v>
      </c>
      <c r="M200" s="63"/>
      <c r="N200" s="63">
        <f t="shared" si="15"/>
        <v>0</v>
      </c>
      <c r="O200" s="63">
        <f t="shared" ref="O200:O221" si="18">H200*100%</f>
        <v>0</v>
      </c>
      <c r="P200" s="63">
        <f t="shared" si="16"/>
        <v>0</v>
      </c>
      <c r="Q200" s="65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</row>
    <row r="201" spans="1:133" hidden="1" x14ac:dyDescent="0.2">
      <c r="A201" s="62"/>
      <c r="B201" s="61">
        <v>566</v>
      </c>
      <c r="C201" s="62" t="s">
        <v>330</v>
      </c>
      <c r="D201" s="63"/>
      <c r="E201" s="63"/>
      <c r="F201" s="63">
        <f t="shared" ref="F201:F221" si="19">+D201+E201</f>
        <v>0</v>
      </c>
      <c r="G201" s="63"/>
      <c r="H201" s="63"/>
      <c r="I201" s="63"/>
      <c r="J201" s="65"/>
      <c r="K201" s="63"/>
      <c r="L201" s="63">
        <f t="shared" si="17"/>
        <v>0</v>
      </c>
      <c r="M201" s="63"/>
      <c r="N201" s="63">
        <f t="shared" ref="N201:N221" si="20">+L201+M201</f>
        <v>0</v>
      </c>
      <c r="O201" s="63">
        <f t="shared" si="18"/>
        <v>0</v>
      </c>
      <c r="P201" s="63">
        <f t="shared" ref="P201:P221" si="21">+N201+O201</f>
        <v>0</v>
      </c>
      <c r="Q201" s="65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</row>
    <row r="202" spans="1:133" hidden="1" x14ac:dyDescent="0.2">
      <c r="A202" s="62"/>
      <c r="B202" s="61">
        <v>567</v>
      </c>
      <c r="C202" s="62" t="s">
        <v>331</v>
      </c>
      <c r="D202" s="63"/>
      <c r="E202" s="63"/>
      <c r="F202" s="63">
        <f t="shared" si="19"/>
        <v>0</v>
      </c>
      <c r="G202" s="63"/>
      <c r="H202" s="63"/>
      <c r="I202" s="63"/>
      <c r="J202" s="65"/>
      <c r="K202" s="63"/>
      <c r="L202" s="63">
        <f t="shared" si="17"/>
        <v>0</v>
      </c>
      <c r="M202" s="63"/>
      <c r="N202" s="63">
        <f t="shared" si="20"/>
        <v>0</v>
      </c>
      <c r="O202" s="63">
        <f t="shared" si="18"/>
        <v>0</v>
      </c>
      <c r="P202" s="63">
        <f t="shared" si="21"/>
        <v>0</v>
      </c>
      <c r="Q202" s="65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</row>
    <row r="203" spans="1:133" hidden="1" x14ac:dyDescent="0.2">
      <c r="A203" s="62"/>
      <c r="B203" s="61">
        <v>568</v>
      </c>
      <c r="C203" s="62" t="s">
        <v>332</v>
      </c>
      <c r="D203" s="63"/>
      <c r="E203" s="63"/>
      <c r="F203" s="63">
        <f t="shared" si="19"/>
        <v>0</v>
      </c>
      <c r="G203" s="63"/>
      <c r="H203" s="63"/>
      <c r="I203" s="63"/>
      <c r="J203" s="65"/>
      <c r="K203" s="63"/>
      <c r="L203" s="63">
        <f t="shared" si="17"/>
        <v>0</v>
      </c>
      <c r="M203" s="63"/>
      <c r="N203" s="63">
        <f t="shared" si="20"/>
        <v>0</v>
      </c>
      <c r="O203" s="63">
        <f t="shared" si="18"/>
        <v>0</v>
      </c>
      <c r="P203" s="63">
        <f t="shared" si="21"/>
        <v>0</v>
      </c>
      <c r="Q203" s="65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</row>
    <row r="204" spans="1:133" hidden="1" x14ac:dyDescent="0.2">
      <c r="A204" s="62"/>
      <c r="B204" s="61">
        <v>570</v>
      </c>
      <c r="C204" s="62" t="s">
        <v>333</v>
      </c>
      <c r="D204" s="63"/>
      <c r="E204" s="63"/>
      <c r="F204" s="63">
        <f t="shared" si="19"/>
        <v>0</v>
      </c>
      <c r="G204" s="63"/>
      <c r="H204" s="63"/>
      <c r="I204" s="63"/>
      <c r="J204" s="65"/>
      <c r="K204" s="63"/>
      <c r="L204" s="63">
        <f t="shared" si="17"/>
        <v>0</v>
      </c>
      <c r="M204" s="63"/>
      <c r="N204" s="63">
        <f t="shared" si="20"/>
        <v>0</v>
      </c>
      <c r="O204" s="63">
        <f t="shared" si="18"/>
        <v>0</v>
      </c>
      <c r="P204" s="63">
        <f t="shared" si="21"/>
        <v>0</v>
      </c>
      <c r="Q204" s="65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</row>
    <row r="205" spans="1:133" hidden="1" x14ac:dyDescent="0.2">
      <c r="A205" s="62"/>
      <c r="B205" s="61">
        <v>571</v>
      </c>
      <c r="C205" s="62" t="s">
        <v>334</v>
      </c>
      <c r="D205" s="63"/>
      <c r="E205" s="63"/>
      <c r="F205" s="63">
        <f t="shared" si="19"/>
        <v>0</v>
      </c>
      <c r="G205" s="63"/>
      <c r="H205" s="63"/>
      <c r="I205" s="63"/>
      <c r="J205" s="65"/>
      <c r="K205" s="63"/>
      <c r="L205" s="63">
        <f t="shared" si="17"/>
        <v>0</v>
      </c>
      <c r="M205" s="63"/>
      <c r="N205" s="63">
        <f t="shared" si="20"/>
        <v>0</v>
      </c>
      <c r="O205" s="63">
        <f t="shared" si="18"/>
        <v>0</v>
      </c>
      <c r="P205" s="63">
        <f t="shared" si="21"/>
        <v>0</v>
      </c>
      <c r="Q205" s="65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</row>
    <row r="206" spans="1:133" hidden="1" x14ac:dyDescent="0.2">
      <c r="A206" s="62"/>
      <c r="B206" s="61">
        <v>573</v>
      </c>
      <c r="C206" s="62" t="s">
        <v>335</v>
      </c>
      <c r="D206" s="63"/>
      <c r="E206" s="63"/>
      <c r="F206" s="63">
        <f t="shared" si="19"/>
        <v>0</v>
      </c>
      <c r="G206" s="63"/>
      <c r="H206" s="63"/>
      <c r="I206" s="63"/>
      <c r="J206" s="65"/>
      <c r="K206" s="63"/>
      <c r="L206" s="63">
        <f t="shared" si="17"/>
        <v>0</v>
      </c>
      <c r="M206" s="63"/>
      <c r="N206" s="63">
        <f t="shared" si="20"/>
        <v>0</v>
      </c>
      <c r="O206" s="63">
        <f t="shared" si="18"/>
        <v>0</v>
      </c>
      <c r="P206" s="63">
        <f t="shared" si="21"/>
        <v>0</v>
      </c>
      <c r="Q206" s="65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</row>
    <row r="207" spans="1:133" hidden="1" x14ac:dyDescent="0.2">
      <c r="A207" s="62"/>
      <c r="B207" s="61">
        <v>574</v>
      </c>
      <c r="C207" s="62" t="s">
        <v>336</v>
      </c>
      <c r="D207" s="63"/>
      <c r="E207" s="63"/>
      <c r="F207" s="63">
        <f t="shared" si="19"/>
        <v>0</v>
      </c>
      <c r="G207" s="63"/>
      <c r="H207" s="63"/>
      <c r="I207" s="63"/>
      <c r="J207" s="65"/>
      <c r="K207" s="63"/>
      <c r="L207" s="63">
        <f t="shared" si="17"/>
        <v>0</v>
      </c>
      <c r="M207" s="63"/>
      <c r="N207" s="63">
        <f t="shared" si="20"/>
        <v>0</v>
      </c>
      <c r="O207" s="63">
        <f t="shared" si="18"/>
        <v>0</v>
      </c>
      <c r="P207" s="63">
        <f t="shared" si="21"/>
        <v>0</v>
      </c>
      <c r="Q207" s="65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</row>
    <row r="208" spans="1:133" hidden="1" x14ac:dyDescent="0.2">
      <c r="A208" s="62"/>
      <c r="B208" s="61">
        <v>575</v>
      </c>
      <c r="C208" s="62" t="s">
        <v>337</v>
      </c>
      <c r="D208" s="63"/>
      <c r="E208" s="63"/>
      <c r="F208" s="63">
        <f t="shared" si="19"/>
        <v>0</v>
      </c>
      <c r="G208" s="63"/>
      <c r="H208" s="63"/>
      <c r="I208" s="63"/>
      <c r="J208" s="65"/>
      <c r="K208" s="63"/>
      <c r="L208" s="63">
        <f t="shared" si="17"/>
        <v>0</v>
      </c>
      <c r="M208" s="63"/>
      <c r="N208" s="63">
        <f t="shared" si="20"/>
        <v>0</v>
      </c>
      <c r="O208" s="63">
        <f t="shared" si="18"/>
        <v>0</v>
      </c>
      <c r="P208" s="63">
        <f t="shared" si="21"/>
        <v>0</v>
      </c>
      <c r="Q208" s="65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</row>
    <row r="209" spans="1:133" hidden="1" x14ac:dyDescent="0.2">
      <c r="A209" s="62"/>
      <c r="B209" s="61">
        <v>600</v>
      </c>
      <c r="C209" s="62" t="s">
        <v>338</v>
      </c>
      <c r="D209" s="63"/>
      <c r="E209" s="63"/>
      <c r="F209" s="63">
        <f t="shared" si="19"/>
        <v>0</v>
      </c>
      <c r="G209" s="63"/>
      <c r="H209" s="63"/>
      <c r="I209" s="63"/>
      <c r="J209" s="65"/>
      <c r="K209" s="63"/>
      <c r="L209" s="63">
        <f t="shared" si="17"/>
        <v>0</v>
      </c>
      <c r="M209" s="63"/>
      <c r="N209" s="63">
        <f t="shared" si="20"/>
        <v>0</v>
      </c>
      <c r="O209" s="63">
        <f t="shared" si="18"/>
        <v>0</v>
      </c>
      <c r="P209" s="63">
        <f t="shared" si="21"/>
        <v>0</v>
      </c>
      <c r="Q209" s="65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</row>
    <row r="210" spans="1:133" hidden="1" x14ac:dyDescent="0.2">
      <c r="A210" s="62"/>
      <c r="B210" s="61">
        <v>601</v>
      </c>
      <c r="C210" s="62" t="s">
        <v>339</v>
      </c>
      <c r="D210" s="63"/>
      <c r="E210" s="63"/>
      <c r="F210" s="63">
        <f t="shared" si="19"/>
        <v>0</v>
      </c>
      <c r="G210" s="63"/>
      <c r="H210" s="63"/>
      <c r="I210" s="63"/>
      <c r="J210" s="65"/>
      <c r="K210" s="63"/>
      <c r="L210" s="63">
        <f t="shared" si="17"/>
        <v>0</v>
      </c>
      <c r="M210" s="63"/>
      <c r="N210" s="63">
        <f t="shared" si="20"/>
        <v>0</v>
      </c>
      <c r="O210" s="63">
        <f t="shared" si="18"/>
        <v>0</v>
      </c>
      <c r="P210" s="63">
        <f t="shared" si="21"/>
        <v>0</v>
      </c>
      <c r="Q210" s="65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</row>
    <row r="211" spans="1:133" hidden="1" x14ac:dyDescent="0.2">
      <c r="A211" s="62"/>
      <c r="B211" s="61">
        <v>602</v>
      </c>
      <c r="C211" s="62" t="s">
        <v>340</v>
      </c>
      <c r="D211" s="63"/>
      <c r="E211" s="63"/>
      <c r="F211" s="63">
        <f t="shared" si="19"/>
        <v>0</v>
      </c>
      <c r="G211" s="63"/>
      <c r="H211" s="63"/>
      <c r="I211" s="63"/>
      <c r="J211" s="65"/>
      <c r="K211" s="63"/>
      <c r="L211" s="63">
        <f t="shared" si="17"/>
        <v>0</v>
      </c>
      <c r="M211" s="63"/>
      <c r="N211" s="63">
        <f t="shared" si="20"/>
        <v>0</v>
      </c>
      <c r="O211" s="63">
        <f t="shared" si="18"/>
        <v>0</v>
      </c>
      <c r="P211" s="63">
        <f t="shared" si="21"/>
        <v>0</v>
      </c>
      <c r="Q211" s="65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G211" s="47"/>
      <c r="CH211" s="47"/>
      <c r="CI211" s="47"/>
      <c r="CJ211" s="47"/>
      <c r="CK211" s="47"/>
      <c r="CL211" s="47"/>
      <c r="CM211" s="47"/>
      <c r="CN211" s="47"/>
      <c r="CO211" s="47"/>
      <c r="CP211" s="4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</row>
    <row r="212" spans="1:133" hidden="1" x14ac:dyDescent="0.2">
      <c r="A212" s="62"/>
      <c r="B212" s="61">
        <v>603</v>
      </c>
      <c r="C212" s="62" t="s">
        <v>341</v>
      </c>
      <c r="D212" s="63"/>
      <c r="E212" s="63"/>
      <c r="F212" s="63">
        <f t="shared" si="19"/>
        <v>0</v>
      </c>
      <c r="G212" s="63"/>
      <c r="H212" s="63"/>
      <c r="I212" s="63"/>
      <c r="J212" s="65"/>
      <c r="K212" s="63"/>
      <c r="L212" s="63">
        <f t="shared" si="17"/>
        <v>0</v>
      </c>
      <c r="M212" s="63"/>
      <c r="N212" s="63">
        <f t="shared" si="20"/>
        <v>0</v>
      </c>
      <c r="O212" s="63">
        <f t="shared" si="18"/>
        <v>0</v>
      </c>
      <c r="P212" s="63">
        <f t="shared" si="21"/>
        <v>0</v>
      </c>
      <c r="Q212" s="65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</row>
    <row r="213" spans="1:133" hidden="1" x14ac:dyDescent="0.2">
      <c r="A213" s="62"/>
      <c r="B213" s="61">
        <v>604</v>
      </c>
      <c r="C213" s="62" t="s">
        <v>342</v>
      </c>
      <c r="D213" s="63"/>
      <c r="E213" s="63"/>
      <c r="F213" s="63">
        <f t="shared" si="19"/>
        <v>0</v>
      </c>
      <c r="G213" s="63"/>
      <c r="H213" s="63"/>
      <c r="I213" s="63"/>
      <c r="J213" s="65"/>
      <c r="K213" s="63"/>
      <c r="L213" s="63">
        <f t="shared" si="17"/>
        <v>0</v>
      </c>
      <c r="M213" s="63"/>
      <c r="N213" s="63">
        <f t="shared" si="20"/>
        <v>0</v>
      </c>
      <c r="O213" s="63">
        <f t="shared" si="18"/>
        <v>0</v>
      </c>
      <c r="P213" s="63">
        <f t="shared" si="21"/>
        <v>0</v>
      </c>
      <c r="Q213" s="65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G213" s="47"/>
      <c r="CH213" s="47"/>
      <c r="CI213" s="47"/>
      <c r="CJ213" s="47"/>
      <c r="CK213" s="47"/>
      <c r="CL213" s="47"/>
      <c r="CM213" s="47"/>
      <c r="CN213" s="47"/>
      <c r="CO213" s="47"/>
      <c r="CP213" s="4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</row>
    <row r="214" spans="1:133" hidden="1" x14ac:dyDescent="0.2">
      <c r="A214" s="62"/>
      <c r="B214" s="61">
        <v>606</v>
      </c>
      <c r="C214" s="62" t="s">
        <v>343</v>
      </c>
      <c r="D214" s="63"/>
      <c r="E214" s="63"/>
      <c r="F214" s="63">
        <f t="shared" si="19"/>
        <v>0</v>
      </c>
      <c r="G214" s="63"/>
      <c r="H214" s="63"/>
      <c r="I214" s="63"/>
      <c r="J214" s="65"/>
      <c r="K214" s="63"/>
      <c r="L214" s="63">
        <f t="shared" si="17"/>
        <v>0</v>
      </c>
      <c r="M214" s="63"/>
      <c r="N214" s="63">
        <f t="shared" si="20"/>
        <v>0</v>
      </c>
      <c r="O214" s="63">
        <f t="shared" si="18"/>
        <v>0</v>
      </c>
      <c r="P214" s="63">
        <f t="shared" si="21"/>
        <v>0</v>
      </c>
      <c r="Q214" s="65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</row>
    <row r="215" spans="1:133" hidden="1" x14ac:dyDescent="0.2">
      <c r="A215" s="62"/>
      <c r="B215" s="61">
        <v>607</v>
      </c>
      <c r="C215" s="62" t="s">
        <v>344</v>
      </c>
      <c r="D215" s="63"/>
      <c r="E215" s="63"/>
      <c r="F215" s="63">
        <f t="shared" si="19"/>
        <v>0</v>
      </c>
      <c r="G215" s="63"/>
      <c r="H215" s="63"/>
      <c r="I215" s="63"/>
      <c r="J215" s="65"/>
      <c r="K215" s="63"/>
      <c r="L215" s="63">
        <f t="shared" si="17"/>
        <v>0</v>
      </c>
      <c r="M215" s="63"/>
      <c r="N215" s="63">
        <f t="shared" si="20"/>
        <v>0</v>
      </c>
      <c r="O215" s="63">
        <f t="shared" si="18"/>
        <v>0</v>
      </c>
      <c r="P215" s="63">
        <f t="shared" si="21"/>
        <v>0</v>
      </c>
      <c r="Q215" s="65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G215" s="47"/>
      <c r="CH215" s="47"/>
      <c r="CI215" s="47"/>
      <c r="CJ215" s="47"/>
      <c r="CK215" s="47"/>
      <c r="CL215" s="47"/>
      <c r="CM215" s="47"/>
      <c r="CN215" s="47"/>
      <c r="CO215" s="47"/>
      <c r="CP215" s="4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</row>
    <row r="216" spans="1:133" hidden="1" x14ac:dyDescent="0.2">
      <c r="A216" s="62"/>
      <c r="B216" s="61">
        <v>608</v>
      </c>
      <c r="C216" s="62" t="s">
        <v>345</v>
      </c>
      <c r="D216" s="63"/>
      <c r="E216" s="63"/>
      <c r="F216" s="63">
        <f t="shared" si="19"/>
        <v>0</v>
      </c>
      <c r="G216" s="63"/>
      <c r="H216" s="63"/>
      <c r="I216" s="63"/>
      <c r="J216" s="65"/>
      <c r="K216" s="63"/>
      <c r="L216" s="63">
        <f t="shared" si="17"/>
        <v>0</v>
      </c>
      <c r="M216" s="63"/>
      <c r="N216" s="63">
        <f t="shared" si="20"/>
        <v>0</v>
      </c>
      <c r="O216" s="63">
        <f t="shared" si="18"/>
        <v>0</v>
      </c>
      <c r="P216" s="63">
        <f t="shared" si="21"/>
        <v>0</v>
      </c>
      <c r="Q216" s="65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G216" s="47"/>
      <c r="CH216" s="47"/>
      <c r="CI216" s="47"/>
      <c r="CJ216" s="47"/>
      <c r="CK216" s="47"/>
      <c r="CL216" s="47"/>
      <c r="CM216" s="47"/>
      <c r="CN216" s="47"/>
      <c r="CO216" s="47"/>
      <c r="CP216" s="4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</row>
    <row r="217" spans="1:133" hidden="1" x14ac:dyDescent="0.2">
      <c r="A217" s="62"/>
      <c r="B217" s="61">
        <v>609</v>
      </c>
      <c r="C217" s="62" t="s">
        <v>346</v>
      </c>
      <c r="D217" s="63"/>
      <c r="E217" s="63"/>
      <c r="F217" s="63">
        <f t="shared" si="19"/>
        <v>0</v>
      </c>
      <c r="G217" s="63"/>
      <c r="H217" s="63"/>
      <c r="I217" s="63"/>
      <c r="J217" s="65"/>
      <c r="K217" s="63"/>
      <c r="L217" s="63">
        <f t="shared" si="17"/>
        <v>0</v>
      </c>
      <c r="M217" s="63"/>
      <c r="N217" s="63">
        <f t="shared" si="20"/>
        <v>0</v>
      </c>
      <c r="O217" s="63">
        <f t="shared" si="18"/>
        <v>0</v>
      </c>
      <c r="P217" s="63">
        <f t="shared" si="21"/>
        <v>0</v>
      </c>
      <c r="Q217" s="65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G217" s="47"/>
      <c r="CH217" s="47"/>
      <c r="CI217" s="47"/>
      <c r="CJ217" s="47"/>
      <c r="CK217" s="47"/>
      <c r="CL217" s="47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</row>
    <row r="218" spans="1:133" hidden="1" x14ac:dyDescent="0.2">
      <c r="A218" s="62"/>
      <c r="B218" s="61">
        <v>610</v>
      </c>
      <c r="C218" s="62" t="s">
        <v>347</v>
      </c>
      <c r="D218" s="63"/>
      <c r="E218" s="63"/>
      <c r="F218" s="63">
        <f t="shared" si="19"/>
        <v>0</v>
      </c>
      <c r="G218" s="63"/>
      <c r="H218" s="63"/>
      <c r="I218" s="63"/>
      <c r="J218" s="65"/>
      <c r="K218" s="63"/>
      <c r="L218" s="63">
        <f t="shared" si="17"/>
        <v>0</v>
      </c>
      <c r="M218" s="63"/>
      <c r="N218" s="63">
        <f t="shared" si="20"/>
        <v>0</v>
      </c>
      <c r="O218" s="63">
        <f t="shared" si="18"/>
        <v>0</v>
      </c>
      <c r="P218" s="63">
        <f t="shared" si="21"/>
        <v>0</v>
      </c>
      <c r="Q218" s="65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</row>
    <row r="219" spans="1:133" hidden="1" x14ac:dyDescent="0.2">
      <c r="A219" s="62"/>
      <c r="B219" s="61">
        <v>611</v>
      </c>
      <c r="C219" s="62" t="s">
        <v>348</v>
      </c>
      <c r="D219" s="63"/>
      <c r="E219" s="63"/>
      <c r="F219" s="63">
        <f t="shared" si="19"/>
        <v>0</v>
      </c>
      <c r="G219" s="63"/>
      <c r="H219" s="63"/>
      <c r="I219" s="63"/>
      <c r="J219" s="65"/>
      <c r="K219" s="63"/>
      <c r="L219" s="63">
        <f t="shared" si="17"/>
        <v>0</v>
      </c>
      <c r="M219" s="63"/>
      <c r="N219" s="63">
        <f t="shared" si="20"/>
        <v>0</v>
      </c>
      <c r="O219" s="63">
        <f t="shared" si="18"/>
        <v>0</v>
      </c>
      <c r="P219" s="63">
        <f t="shared" si="21"/>
        <v>0</v>
      </c>
      <c r="Q219" s="65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G219" s="47"/>
      <c r="CH219" s="47"/>
      <c r="CI219" s="47"/>
      <c r="CJ219" s="47"/>
      <c r="CK219" s="47"/>
      <c r="CL219" s="47"/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</row>
    <row r="220" spans="1:133" hidden="1" x14ac:dyDescent="0.2">
      <c r="A220" s="62"/>
      <c r="B220" s="61">
        <v>612</v>
      </c>
      <c r="C220" s="62" t="s">
        <v>349</v>
      </c>
      <c r="D220" s="63"/>
      <c r="E220" s="63"/>
      <c r="F220" s="63">
        <f t="shared" si="19"/>
        <v>0</v>
      </c>
      <c r="G220" s="63"/>
      <c r="H220" s="63"/>
      <c r="I220" s="63"/>
      <c r="J220" s="65"/>
      <c r="K220" s="63"/>
      <c r="L220" s="63">
        <f t="shared" si="17"/>
        <v>0</v>
      </c>
      <c r="M220" s="63"/>
      <c r="N220" s="63">
        <f t="shared" si="20"/>
        <v>0</v>
      </c>
      <c r="O220" s="63">
        <f t="shared" si="18"/>
        <v>0</v>
      </c>
      <c r="P220" s="63">
        <f t="shared" si="21"/>
        <v>0</v>
      </c>
      <c r="Q220" s="65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G220" s="47"/>
      <c r="CH220" s="47"/>
      <c r="CI220" s="47"/>
      <c r="CJ220" s="47"/>
      <c r="CK220" s="47"/>
      <c r="CL220" s="47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</row>
    <row r="221" spans="1:133" hidden="1" x14ac:dyDescent="0.2">
      <c r="A221" s="62"/>
      <c r="B221" s="61">
        <v>617</v>
      </c>
      <c r="C221" s="62" t="s">
        <v>350</v>
      </c>
      <c r="D221" s="63"/>
      <c r="E221" s="63"/>
      <c r="F221" s="63">
        <f t="shared" si="19"/>
        <v>0</v>
      </c>
      <c r="G221" s="63"/>
      <c r="H221" s="63"/>
      <c r="I221" s="63"/>
      <c r="J221" s="65"/>
      <c r="K221" s="63"/>
      <c r="L221" s="63">
        <f t="shared" si="17"/>
        <v>0</v>
      </c>
      <c r="M221" s="63"/>
      <c r="N221" s="63">
        <f t="shared" si="20"/>
        <v>0</v>
      </c>
      <c r="O221" s="63">
        <f t="shared" si="18"/>
        <v>0</v>
      </c>
      <c r="P221" s="63">
        <f t="shared" si="21"/>
        <v>0</v>
      </c>
      <c r="Q221" s="65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G221" s="47"/>
      <c r="CH221" s="47"/>
      <c r="CI221" s="47"/>
      <c r="CJ221" s="47"/>
      <c r="CK221" s="47"/>
      <c r="CL221" s="47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</row>
    <row r="222" spans="1:133" s="71" customFormat="1" x14ac:dyDescent="0.2">
      <c r="A222" s="67"/>
      <c r="B222" s="67"/>
      <c r="C222" s="67" t="s">
        <v>351</v>
      </c>
      <c r="D222" s="68">
        <f>SUM(D7:D221)</f>
        <v>40854504</v>
      </c>
      <c r="E222" s="68">
        <f t="shared" ref="E222:I222" si="22">SUM(E7:E221)</f>
        <v>162382</v>
      </c>
      <c r="F222" s="68">
        <f t="shared" si="22"/>
        <v>41016886</v>
      </c>
      <c r="G222" s="68">
        <f t="shared" si="22"/>
        <v>42775682</v>
      </c>
      <c r="H222" s="68">
        <f t="shared" si="22"/>
        <v>162382</v>
      </c>
      <c r="I222" s="68">
        <f t="shared" si="22"/>
        <v>42938064</v>
      </c>
      <c r="J222" s="70"/>
      <c r="K222" s="68"/>
      <c r="L222" s="63">
        <f>SUM(L7:L221)</f>
        <v>162382</v>
      </c>
      <c r="M222" s="63">
        <f t="shared" ref="M222:BX222" si="23">SUM(M7:M221)</f>
        <v>0</v>
      </c>
      <c r="N222" s="63">
        <f t="shared" si="23"/>
        <v>0</v>
      </c>
      <c r="O222" s="63">
        <f t="shared" si="23"/>
        <v>162382</v>
      </c>
      <c r="P222" s="63">
        <f t="shared" si="23"/>
        <v>0</v>
      </c>
      <c r="Q222" s="65">
        <f t="shared" si="23"/>
        <v>0</v>
      </c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89"/>
      <c r="BE222" s="89"/>
      <c r="BF222" s="89"/>
      <c r="BG222" s="89"/>
      <c r="BH222" s="89"/>
      <c r="BI222" s="89"/>
      <c r="BJ222" s="89"/>
      <c r="BK222" s="89"/>
      <c r="BL222" s="89"/>
      <c r="BM222" s="89"/>
      <c r="BN222" s="89"/>
      <c r="BO222" s="89"/>
      <c r="BP222" s="89"/>
      <c r="BQ222" s="89"/>
      <c r="BR222" s="89"/>
      <c r="BS222" s="89"/>
      <c r="BT222" s="89"/>
      <c r="BU222" s="89"/>
      <c r="BV222" s="89"/>
      <c r="BW222" s="89"/>
      <c r="BX222" s="89"/>
      <c r="BY222" s="89"/>
      <c r="BZ222" s="89"/>
      <c r="CA222" s="89"/>
      <c r="CB222" s="89"/>
      <c r="CC222" s="89"/>
      <c r="CD222" s="89"/>
      <c r="CE222" s="89"/>
      <c r="CF222" s="89"/>
      <c r="CG222" s="89"/>
      <c r="CH222" s="89"/>
      <c r="CI222" s="89"/>
      <c r="CJ222" s="89"/>
      <c r="CK222" s="89"/>
      <c r="CL222" s="89"/>
      <c r="CM222" s="89"/>
      <c r="CN222" s="89"/>
      <c r="CO222" s="89"/>
      <c r="CP222" s="89"/>
      <c r="CQ222" s="89"/>
      <c r="CR222" s="89"/>
      <c r="CS222" s="89"/>
      <c r="CT222" s="89"/>
      <c r="CU222" s="89"/>
      <c r="CV222" s="89"/>
      <c r="CW222" s="89"/>
      <c r="CX222" s="89"/>
      <c r="CY222" s="89"/>
      <c r="CZ222" s="89"/>
      <c r="DA222" s="89"/>
      <c r="DB222" s="89"/>
      <c r="DC222" s="89"/>
      <c r="DD222" s="89"/>
      <c r="DE222" s="89"/>
      <c r="DF222" s="89"/>
      <c r="DG222" s="89"/>
      <c r="DH222" s="89"/>
      <c r="DI222" s="89"/>
      <c r="DJ222" s="89"/>
      <c r="DK222" s="89"/>
      <c r="DL222" s="89"/>
      <c r="DM222" s="89"/>
      <c r="DN222" s="89"/>
      <c r="DO222" s="89"/>
      <c r="DP222" s="89"/>
      <c r="DQ222" s="89"/>
      <c r="DR222" s="89"/>
      <c r="DS222" s="89"/>
      <c r="DT222" s="89"/>
      <c r="DU222" s="89"/>
      <c r="DV222" s="89"/>
      <c r="DW222" s="89"/>
      <c r="DX222" s="89"/>
      <c r="DY222" s="89"/>
      <c r="DZ222" s="89"/>
      <c r="EA222" s="89"/>
      <c r="EB222" s="89"/>
      <c r="EC222" s="89"/>
    </row>
    <row r="223" spans="1:133" x14ac:dyDescent="0.2">
      <c r="A223" s="72" t="s">
        <v>352</v>
      </c>
      <c r="B223" s="62"/>
      <c r="C223" s="62"/>
      <c r="D223" s="63"/>
      <c r="E223" s="63"/>
      <c r="F223" s="63"/>
      <c r="G223" s="63">
        <f>+'[2]9500-7209-SFY23-A'!E221</f>
        <v>0</v>
      </c>
      <c r="H223" s="63"/>
      <c r="I223" s="63"/>
      <c r="J223" s="65"/>
      <c r="K223" s="63"/>
      <c r="L223" s="63"/>
      <c r="M223" s="63"/>
      <c r="N223" s="63"/>
      <c r="O223" s="63"/>
      <c r="P223" s="63"/>
      <c r="Q223" s="65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47"/>
      <c r="AQ223" s="47"/>
      <c r="AR223" s="47"/>
      <c r="AS223" s="47"/>
      <c r="AT223" s="47"/>
      <c r="AU223" s="47"/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  <c r="BZ223" s="47"/>
      <c r="CA223" s="47"/>
      <c r="CB223" s="47"/>
      <c r="CC223" s="47"/>
      <c r="CD223" s="47"/>
      <c r="CE223" s="47"/>
      <c r="CF223" s="47"/>
      <c r="CG223" s="47"/>
      <c r="CH223" s="47"/>
      <c r="CI223" s="47"/>
      <c r="CJ223" s="47"/>
      <c r="CK223" s="47"/>
      <c r="CL223" s="47"/>
      <c r="CM223" s="47"/>
      <c r="CN223" s="47"/>
      <c r="CO223" s="47"/>
      <c r="CP223" s="4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</row>
    <row r="224" spans="1:133" x14ac:dyDescent="0.2">
      <c r="A224" s="60">
        <v>408050</v>
      </c>
      <c r="B224" s="73" t="s">
        <v>353</v>
      </c>
      <c r="C224" s="62" t="s">
        <v>354</v>
      </c>
      <c r="D224" s="63">
        <f>'[3]2957'!$K$238</f>
        <v>12563129.48568847</v>
      </c>
      <c r="E224" s="63">
        <v>162382</v>
      </c>
      <c r="F224" s="63">
        <f>SUM(D224:E224)</f>
        <v>12725511.48568847</v>
      </c>
      <c r="G224" s="63">
        <f>'[3]2957'!$Y$238</f>
        <v>12708139.058006039</v>
      </c>
      <c r="H224" s="63">
        <v>162382</v>
      </c>
      <c r="I224" s="63">
        <f>SUM(G224:H224)</f>
        <v>12870521.058006039</v>
      </c>
      <c r="J224" s="63"/>
      <c r="K224" s="74" t="s">
        <v>355</v>
      </c>
      <c r="L224" s="75">
        <f>L222-E224</f>
        <v>0</v>
      </c>
      <c r="M224" s="76"/>
      <c r="N224" s="77"/>
      <c r="O224" s="75">
        <f>O222-H224</f>
        <v>0</v>
      </c>
      <c r="P224" s="76"/>
      <c r="Q224" s="7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G224" s="47"/>
      <c r="CH224" s="47"/>
      <c r="CI224" s="47"/>
      <c r="CJ224" s="47"/>
      <c r="CK224" s="47"/>
      <c r="CL224" s="47"/>
      <c r="CM224" s="47"/>
      <c r="CN224" s="47"/>
      <c r="CO224" s="47"/>
      <c r="CP224" s="4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</row>
    <row r="225" spans="1:133" x14ac:dyDescent="0.2">
      <c r="A225" s="62"/>
      <c r="B225" s="62"/>
      <c r="C225" s="62" t="s">
        <v>356</v>
      </c>
      <c r="D225" s="63">
        <f>'[3]2957'!$K$239</f>
        <v>0</v>
      </c>
      <c r="E225" s="63"/>
      <c r="F225" s="63">
        <f>SUM(D225:E225)</f>
        <v>0</v>
      </c>
      <c r="G225" s="63">
        <f>'[3]2957'!$Y$239</f>
        <v>0</v>
      </c>
      <c r="H225" s="63"/>
      <c r="I225" s="63">
        <f t="shared" ref="I225" si="24">SUM(G225:H225)</f>
        <v>0</v>
      </c>
      <c r="J225" s="63"/>
      <c r="K225" s="74" t="s">
        <v>355</v>
      </c>
      <c r="L225" s="76"/>
      <c r="M225" s="75">
        <f>M222-E225</f>
        <v>0</v>
      </c>
      <c r="N225" s="77"/>
      <c r="O225" s="76"/>
      <c r="P225" s="75">
        <f>P222-H225</f>
        <v>0</v>
      </c>
      <c r="Q225" s="7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G225" s="47"/>
      <c r="CH225" s="47"/>
      <c r="CI225" s="47"/>
      <c r="CJ225" s="47"/>
      <c r="CK225" s="47"/>
      <c r="CL225" s="47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</row>
    <row r="226" spans="1:133" ht="13.5" thickBot="1" x14ac:dyDescent="0.25">
      <c r="A226" s="62"/>
      <c r="B226" s="60" t="s">
        <v>357</v>
      </c>
      <c r="C226" s="62" t="s">
        <v>358</v>
      </c>
      <c r="D226" s="63">
        <f>'[3]2957'!$K$240</f>
        <v>28291374.514311526</v>
      </c>
      <c r="E226" s="63">
        <f>E222-E224</f>
        <v>0</v>
      </c>
      <c r="F226" s="63">
        <f>SUM(D226:E226)</f>
        <v>28291374.514311526</v>
      </c>
      <c r="G226" s="63">
        <f>'[3]2957'!$Y$240</f>
        <v>30067542.941993963</v>
      </c>
      <c r="H226" s="63">
        <f>H222-H224</f>
        <v>0</v>
      </c>
      <c r="I226" s="63">
        <f>SUM(G226:H226)</f>
        <v>30067542.941993963</v>
      </c>
      <c r="J226" s="63"/>
      <c r="K226" s="78" t="s">
        <v>355</v>
      </c>
      <c r="L226" s="79"/>
      <c r="M226" s="79"/>
      <c r="N226" s="81">
        <f>N222-E226</f>
        <v>0</v>
      </c>
      <c r="O226" s="79"/>
      <c r="P226" s="79"/>
      <c r="Q226" s="81">
        <f>Q222-H226</f>
        <v>0</v>
      </c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G226" s="47"/>
      <c r="CH226" s="47"/>
      <c r="CI226" s="47"/>
      <c r="CJ226" s="47"/>
      <c r="CK226" s="47"/>
      <c r="CL226" s="47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</row>
    <row r="227" spans="1:133" x14ac:dyDescent="0.2">
      <c r="A227" s="62"/>
      <c r="B227" s="62"/>
      <c r="C227" s="67" t="s">
        <v>359</v>
      </c>
      <c r="D227" s="68">
        <f>SUM(D224:D226)</f>
        <v>40854504</v>
      </c>
      <c r="E227" s="68">
        <f t="shared" ref="E227:H227" si="25">SUM(E224:E226)</f>
        <v>162382</v>
      </c>
      <c r="F227" s="68">
        <f>SUM(F224:F226)</f>
        <v>41016886</v>
      </c>
      <c r="G227" s="68">
        <f t="shared" si="25"/>
        <v>42775682</v>
      </c>
      <c r="H227" s="68">
        <f t="shared" si="25"/>
        <v>162382</v>
      </c>
      <c r="I227" s="68">
        <f>SUM(I224:I226)</f>
        <v>42938064</v>
      </c>
      <c r="J227" s="63"/>
      <c r="K227" s="63"/>
      <c r="L227" s="47"/>
      <c r="M227" s="47"/>
      <c r="N227" s="47"/>
      <c r="O227" s="63"/>
      <c r="P227" s="63"/>
      <c r="Q227" s="63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G227" s="47"/>
      <c r="CH227" s="47"/>
      <c r="CI227" s="47"/>
      <c r="CJ227" s="47"/>
      <c r="CK227" s="47"/>
      <c r="CL227" s="47"/>
      <c r="CM227" s="47"/>
      <c r="CN227" s="47"/>
      <c r="CO227" s="47"/>
      <c r="CP227" s="4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</row>
    <row r="228" spans="1:133" x14ac:dyDescent="0.2"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</row>
    <row r="229" spans="1:133" x14ac:dyDescent="0.2">
      <c r="D229" s="47"/>
      <c r="E229" s="47"/>
      <c r="F229" s="47"/>
      <c r="G229" s="47"/>
      <c r="H229" s="47"/>
      <c r="I229" s="47"/>
      <c r="J229" s="47"/>
      <c r="K229" s="47"/>
      <c r="L229" s="84"/>
      <c r="M229" s="84"/>
      <c r="N229" s="84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</row>
    <row r="230" spans="1:133" ht="12.75" customHeight="1" x14ac:dyDescent="0.25">
      <c r="A230" s="82" t="s">
        <v>360</v>
      </c>
      <c r="B230" s="229" t="s">
        <v>27</v>
      </c>
      <c r="C230" s="229"/>
      <c r="D230" s="229"/>
      <c r="E230" s="229"/>
      <c r="F230" s="229"/>
      <c r="G230" s="229"/>
      <c r="H230" s="229"/>
      <c r="I230" s="229"/>
      <c r="J230" s="229"/>
      <c r="K230" s="229"/>
      <c r="L230" s="229"/>
      <c r="M230" s="229"/>
      <c r="N230" s="229"/>
      <c r="O230" s="99"/>
      <c r="P230" s="99"/>
      <c r="Q230" s="99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</row>
    <row r="231" spans="1:133" ht="12.75" customHeight="1" x14ac:dyDescent="0.25">
      <c r="A231" s="83"/>
      <c r="B231" s="229"/>
      <c r="C231" s="229"/>
      <c r="D231" s="229"/>
      <c r="E231" s="229"/>
      <c r="F231" s="229"/>
      <c r="G231" s="229"/>
      <c r="H231" s="229"/>
      <c r="I231" s="229"/>
      <c r="J231" s="229"/>
      <c r="K231" s="229"/>
      <c r="L231" s="229"/>
      <c r="M231" s="229"/>
      <c r="N231" s="229"/>
      <c r="O231" s="99"/>
      <c r="P231" s="99"/>
      <c r="Q231" s="99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G231" s="47"/>
      <c r="CH231" s="47"/>
      <c r="CI231" s="47"/>
      <c r="CJ231" s="47"/>
      <c r="CK231" s="47"/>
      <c r="CL231" s="47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</row>
    <row r="232" spans="1:133" ht="12.75" customHeight="1" x14ac:dyDescent="0.25">
      <c r="A232" s="83"/>
      <c r="B232" s="229"/>
      <c r="C232" s="229"/>
      <c r="D232" s="229"/>
      <c r="E232" s="229"/>
      <c r="F232" s="229"/>
      <c r="G232" s="229"/>
      <c r="H232" s="229"/>
      <c r="I232" s="229"/>
      <c r="J232" s="229"/>
      <c r="K232" s="229"/>
      <c r="L232" s="229"/>
      <c r="M232" s="229"/>
      <c r="N232" s="229"/>
      <c r="O232" s="99"/>
      <c r="P232" s="99"/>
      <c r="Q232" s="99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G232" s="47"/>
      <c r="CH232" s="47"/>
      <c r="CI232" s="47"/>
      <c r="CJ232" s="47"/>
      <c r="CK232" s="47"/>
      <c r="CL232" s="47"/>
      <c r="CM232" s="47"/>
      <c r="CN232" s="47"/>
      <c r="CO232" s="47"/>
      <c r="CP232" s="4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</row>
    <row r="233" spans="1:133" ht="12.75" customHeight="1" x14ac:dyDescent="0.25">
      <c r="A233" s="83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G233" s="47"/>
      <c r="CH233" s="47"/>
      <c r="CI233" s="47"/>
      <c r="CJ233" s="47"/>
      <c r="CK233" s="47"/>
      <c r="CL233" s="47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</row>
    <row r="234" spans="1:133" ht="12.75" customHeight="1" x14ac:dyDescent="0.25">
      <c r="A234" s="83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G234" s="47"/>
      <c r="CH234" s="47"/>
      <c r="CI234" s="47"/>
      <c r="CJ234" s="47"/>
      <c r="CK234" s="47"/>
      <c r="CL234" s="47"/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</row>
    <row r="235" spans="1:133" x14ac:dyDescent="0.2"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</row>
    <row r="236" spans="1:133" x14ac:dyDescent="0.2"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G236" s="47"/>
      <c r="CH236" s="47"/>
      <c r="CI236" s="47"/>
      <c r="CJ236" s="47"/>
      <c r="CK236" s="47"/>
      <c r="CL236" s="47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</row>
    <row r="237" spans="1:133" x14ac:dyDescent="0.2"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G237" s="47"/>
      <c r="CH237" s="47"/>
      <c r="CI237" s="47"/>
      <c r="CJ237" s="47"/>
      <c r="CK237" s="47"/>
      <c r="CL237" s="47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</row>
    <row r="238" spans="1:133" x14ac:dyDescent="0.2"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G238" s="47"/>
      <c r="CH238" s="47"/>
      <c r="CI238" s="47"/>
      <c r="CJ238" s="47"/>
      <c r="CK238" s="47"/>
      <c r="CL238" s="47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</row>
    <row r="239" spans="1:133" x14ac:dyDescent="0.2"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G239" s="47"/>
      <c r="CH239" s="47"/>
      <c r="CI239" s="47"/>
      <c r="CJ239" s="47"/>
      <c r="CK239" s="47"/>
      <c r="CL239" s="47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</row>
    <row r="240" spans="1:133" x14ac:dyDescent="0.2"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</row>
    <row r="241" spans="4:133" x14ac:dyDescent="0.2"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</row>
    <row r="242" spans="4:133" x14ac:dyDescent="0.2"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G242" s="47"/>
      <c r="CH242" s="47"/>
      <c r="CI242" s="47"/>
      <c r="CJ242" s="47"/>
      <c r="CK242" s="47"/>
      <c r="CL242" s="47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</row>
    <row r="243" spans="4:133" x14ac:dyDescent="0.2"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</row>
    <row r="244" spans="4:133" x14ac:dyDescent="0.2"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</row>
    <row r="245" spans="4:133" x14ac:dyDescent="0.2"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</row>
    <row r="246" spans="4:133" x14ac:dyDescent="0.2"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</row>
    <row r="247" spans="4:133" x14ac:dyDescent="0.2"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</row>
    <row r="248" spans="4:133" x14ac:dyDescent="0.2"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</row>
    <row r="249" spans="4:133" x14ac:dyDescent="0.2"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</row>
    <row r="250" spans="4:133" x14ac:dyDescent="0.2"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</row>
    <row r="251" spans="4:133" x14ac:dyDescent="0.2"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</row>
    <row r="252" spans="4:133" x14ac:dyDescent="0.2"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</row>
    <row r="253" spans="4:133" x14ac:dyDescent="0.2"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</row>
    <row r="254" spans="4:133" x14ac:dyDescent="0.2"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</row>
    <row r="255" spans="4:133" x14ac:dyDescent="0.2"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</row>
    <row r="256" spans="4:133" x14ac:dyDescent="0.2"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</row>
    <row r="257" spans="4:133" x14ac:dyDescent="0.2"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</row>
    <row r="258" spans="4:133" x14ac:dyDescent="0.2"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</row>
    <row r="259" spans="4:133" x14ac:dyDescent="0.2"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G259" s="47"/>
      <c r="CH259" s="47"/>
      <c r="CI259" s="47"/>
      <c r="CJ259" s="47"/>
      <c r="CK259" s="47"/>
      <c r="CL259" s="47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</row>
    <row r="260" spans="4:133" x14ac:dyDescent="0.2"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</row>
    <row r="261" spans="4:133" x14ac:dyDescent="0.2"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G261" s="47"/>
      <c r="CH261" s="47"/>
      <c r="CI261" s="47"/>
      <c r="CJ261" s="47"/>
      <c r="CK261" s="47"/>
      <c r="CL261" s="47"/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</row>
    <row r="262" spans="4:133" x14ac:dyDescent="0.2"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</row>
    <row r="263" spans="4:133" x14ac:dyDescent="0.2"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G263" s="47"/>
      <c r="CH263" s="47"/>
      <c r="CI263" s="47"/>
      <c r="CJ263" s="47"/>
      <c r="CK263" s="47"/>
      <c r="CL263" s="47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</row>
    <row r="264" spans="4:133" x14ac:dyDescent="0.2"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</row>
    <row r="265" spans="4:133" x14ac:dyDescent="0.2"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</row>
    <row r="266" spans="4:133" x14ac:dyDescent="0.2"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</row>
    <row r="267" spans="4:133" x14ac:dyDescent="0.2"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</row>
    <row r="268" spans="4:133" x14ac:dyDescent="0.2"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</row>
    <row r="269" spans="4:133" x14ac:dyDescent="0.2"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</row>
    <row r="270" spans="4:133" x14ac:dyDescent="0.2"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</row>
    <row r="271" spans="4:133" x14ac:dyDescent="0.2"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</row>
    <row r="272" spans="4:133" x14ac:dyDescent="0.2"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</row>
    <row r="273" spans="4:133" x14ac:dyDescent="0.2"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</row>
    <row r="274" spans="4:133" x14ac:dyDescent="0.2"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</row>
    <row r="275" spans="4:133" x14ac:dyDescent="0.2"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</row>
    <row r="276" spans="4:133" x14ac:dyDescent="0.2"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</row>
    <row r="277" spans="4:133" x14ac:dyDescent="0.2"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</row>
    <row r="278" spans="4:133" x14ac:dyDescent="0.2"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</row>
    <row r="279" spans="4:133" x14ac:dyDescent="0.2"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</row>
    <row r="280" spans="4:133" x14ac:dyDescent="0.2"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</row>
    <row r="281" spans="4:133" x14ac:dyDescent="0.2"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</row>
    <row r="282" spans="4:133" x14ac:dyDescent="0.2"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</row>
    <row r="283" spans="4:133" x14ac:dyDescent="0.2"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</row>
    <row r="284" spans="4:133" x14ac:dyDescent="0.2"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</row>
    <row r="285" spans="4:133" x14ac:dyDescent="0.2"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</row>
    <row r="286" spans="4:133" x14ac:dyDescent="0.2"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</row>
    <row r="287" spans="4:133" x14ac:dyDescent="0.2"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</row>
    <row r="288" spans="4:133" x14ac:dyDescent="0.2"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</row>
    <row r="289" spans="4:133" x14ac:dyDescent="0.2"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</row>
    <row r="290" spans="4:133" x14ac:dyDescent="0.2"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G290" s="47"/>
      <c r="CH290" s="47"/>
      <c r="CI290" s="47"/>
      <c r="CJ290" s="47"/>
      <c r="CK290" s="47"/>
      <c r="CL290" s="47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</row>
    <row r="291" spans="4:133" x14ac:dyDescent="0.2"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</row>
    <row r="292" spans="4:133" x14ac:dyDescent="0.2"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G292" s="47"/>
      <c r="CH292" s="47"/>
      <c r="CI292" s="47"/>
      <c r="CJ292" s="47"/>
      <c r="CK292" s="47"/>
      <c r="CL292" s="47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</row>
    <row r="293" spans="4:133" x14ac:dyDescent="0.2"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</row>
    <row r="294" spans="4:133" x14ac:dyDescent="0.2"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47"/>
      <c r="AQ294" s="47"/>
      <c r="AR294" s="47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G294" s="47"/>
      <c r="CH294" s="47"/>
      <c r="CI294" s="47"/>
      <c r="CJ294" s="47"/>
      <c r="CK294" s="47"/>
      <c r="CL294" s="47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</row>
    <row r="295" spans="4:133" x14ac:dyDescent="0.2"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</row>
    <row r="296" spans="4:133" x14ac:dyDescent="0.2"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  <c r="AR296" s="47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G296" s="47"/>
      <c r="CH296" s="47"/>
      <c r="CI296" s="47"/>
      <c r="CJ296" s="47"/>
      <c r="CK296" s="47"/>
      <c r="CL296" s="47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</row>
    <row r="297" spans="4:133" x14ac:dyDescent="0.2"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</row>
    <row r="298" spans="4:133" x14ac:dyDescent="0.2"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G298" s="47"/>
      <c r="CH298" s="47"/>
      <c r="CI298" s="47"/>
      <c r="CJ298" s="47"/>
      <c r="CK298" s="47"/>
      <c r="CL298" s="47"/>
      <c r="CM298" s="47"/>
      <c r="CN298" s="47"/>
      <c r="CO298" s="47"/>
      <c r="CP298" s="4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</row>
    <row r="299" spans="4:133" x14ac:dyDescent="0.2"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</row>
    <row r="300" spans="4:133" x14ac:dyDescent="0.2"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</row>
    <row r="301" spans="4:133" x14ac:dyDescent="0.2"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</row>
    <row r="302" spans="4:133" x14ac:dyDescent="0.2"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</row>
    <row r="303" spans="4:133" x14ac:dyDescent="0.2"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</row>
    <row r="304" spans="4:133" x14ac:dyDescent="0.2"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</row>
    <row r="305" spans="4:133" x14ac:dyDescent="0.2"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</row>
    <row r="306" spans="4:133" x14ac:dyDescent="0.2"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</row>
    <row r="307" spans="4:133" x14ac:dyDescent="0.2"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</row>
    <row r="308" spans="4:133" x14ac:dyDescent="0.2"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</row>
    <row r="309" spans="4:133" x14ac:dyDescent="0.2"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</row>
    <row r="310" spans="4:133" x14ac:dyDescent="0.2"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</row>
    <row r="311" spans="4:133" x14ac:dyDescent="0.2"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</row>
    <row r="312" spans="4:133" x14ac:dyDescent="0.2"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</row>
    <row r="313" spans="4:133" x14ac:dyDescent="0.2"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</row>
    <row r="314" spans="4:133" x14ac:dyDescent="0.2"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</row>
    <row r="315" spans="4:133" x14ac:dyDescent="0.2"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</row>
    <row r="316" spans="4:133" x14ac:dyDescent="0.2"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</row>
    <row r="317" spans="4:133" x14ac:dyDescent="0.2"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</row>
    <row r="318" spans="4:133" x14ac:dyDescent="0.2"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</row>
    <row r="319" spans="4:133" x14ac:dyDescent="0.2"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</row>
    <row r="320" spans="4:133" x14ac:dyDescent="0.2"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</row>
    <row r="321" spans="4:133" x14ac:dyDescent="0.2"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</row>
    <row r="322" spans="4:133" x14ac:dyDescent="0.2"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</row>
    <row r="323" spans="4:133" x14ac:dyDescent="0.2"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G323" s="47"/>
      <c r="CH323" s="47"/>
      <c r="CI323" s="47"/>
      <c r="CJ323" s="47"/>
      <c r="CK323" s="47"/>
      <c r="CL323" s="47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</row>
    <row r="324" spans="4:133" x14ac:dyDescent="0.2"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G324" s="47"/>
      <c r="CH324" s="47"/>
      <c r="CI324" s="47"/>
      <c r="CJ324" s="47"/>
      <c r="CK324" s="47"/>
      <c r="CL324" s="47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</row>
    <row r="325" spans="4:133" x14ac:dyDescent="0.2"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</row>
    <row r="326" spans="4:133" x14ac:dyDescent="0.2"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</row>
    <row r="327" spans="4:133" x14ac:dyDescent="0.2"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</row>
    <row r="328" spans="4:133" x14ac:dyDescent="0.2"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</row>
    <row r="329" spans="4:133" x14ac:dyDescent="0.2"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G329" s="47"/>
      <c r="CH329" s="47"/>
      <c r="CI329" s="47"/>
      <c r="CJ329" s="47"/>
      <c r="CK329" s="47"/>
      <c r="CL329" s="47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</row>
    <row r="330" spans="4:133" x14ac:dyDescent="0.2"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</row>
    <row r="331" spans="4:133" x14ac:dyDescent="0.2"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</row>
    <row r="332" spans="4:133" x14ac:dyDescent="0.2"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</row>
    <row r="333" spans="4:133" x14ac:dyDescent="0.2"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</row>
    <row r="334" spans="4:133" x14ac:dyDescent="0.2"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</row>
    <row r="335" spans="4:133" x14ac:dyDescent="0.2"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</row>
    <row r="336" spans="4:133" x14ac:dyDescent="0.2"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</row>
    <row r="337" spans="4:133" x14ac:dyDescent="0.2"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</row>
    <row r="338" spans="4:133" x14ac:dyDescent="0.2"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</row>
    <row r="339" spans="4:133" x14ac:dyDescent="0.2"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G339" s="47"/>
      <c r="CH339" s="47"/>
      <c r="CI339" s="47"/>
      <c r="CJ339" s="47"/>
      <c r="CK339" s="47"/>
      <c r="CL339" s="47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</row>
    <row r="340" spans="4:133" x14ac:dyDescent="0.2"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</row>
    <row r="341" spans="4:133" x14ac:dyDescent="0.2"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G341" s="47"/>
      <c r="CH341" s="47"/>
      <c r="CI341" s="47"/>
      <c r="CJ341" s="47"/>
      <c r="CK341" s="47"/>
      <c r="CL341" s="47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</row>
    <row r="342" spans="4:133" x14ac:dyDescent="0.2"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</row>
    <row r="343" spans="4:133" x14ac:dyDescent="0.2"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G343" s="47"/>
      <c r="CH343" s="47"/>
      <c r="CI343" s="47"/>
      <c r="CJ343" s="47"/>
      <c r="CK343" s="47"/>
      <c r="CL343" s="47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</row>
    <row r="344" spans="4:133" x14ac:dyDescent="0.2"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G344" s="47"/>
      <c r="CH344" s="47"/>
      <c r="CI344" s="47"/>
      <c r="CJ344" s="47"/>
      <c r="CK344" s="47"/>
      <c r="CL344" s="47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</row>
    <row r="345" spans="4:133" x14ac:dyDescent="0.2"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</row>
    <row r="346" spans="4:133" x14ac:dyDescent="0.2"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G346" s="47"/>
      <c r="CH346" s="47"/>
      <c r="CI346" s="47"/>
      <c r="CJ346" s="47"/>
      <c r="CK346" s="47"/>
      <c r="CL346" s="47"/>
      <c r="CM346" s="47"/>
      <c r="CN346" s="47"/>
      <c r="CO346" s="47"/>
      <c r="CP346" s="4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</row>
    <row r="347" spans="4:133" x14ac:dyDescent="0.2"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</row>
    <row r="348" spans="4:133" x14ac:dyDescent="0.2"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</row>
    <row r="349" spans="4:133" x14ac:dyDescent="0.2"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</row>
    <row r="350" spans="4:133" x14ac:dyDescent="0.2"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</row>
    <row r="351" spans="4:133" x14ac:dyDescent="0.2"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</row>
    <row r="352" spans="4:133" x14ac:dyDescent="0.2"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G352" s="47"/>
      <c r="CH352" s="47"/>
      <c r="CI352" s="47"/>
      <c r="CJ352" s="47"/>
      <c r="CK352" s="47"/>
      <c r="CL352" s="47"/>
      <c r="CM352" s="47"/>
      <c r="CN352" s="47"/>
      <c r="CO352" s="47"/>
      <c r="CP352" s="4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</row>
    <row r="353" spans="4:133" x14ac:dyDescent="0.2"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</row>
    <row r="354" spans="4:133" x14ac:dyDescent="0.2"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G354" s="47"/>
      <c r="CH354" s="47"/>
      <c r="CI354" s="47"/>
      <c r="CJ354" s="47"/>
      <c r="CK354" s="47"/>
      <c r="CL354" s="47"/>
      <c r="CM354" s="47"/>
      <c r="CN354" s="47"/>
      <c r="CO354" s="47"/>
      <c r="CP354" s="4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</row>
    <row r="355" spans="4:133" x14ac:dyDescent="0.2"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</row>
    <row r="356" spans="4:133" x14ac:dyDescent="0.2"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G356" s="47"/>
      <c r="CH356" s="47"/>
      <c r="CI356" s="47"/>
      <c r="CJ356" s="47"/>
      <c r="CK356" s="47"/>
      <c r="CL356" s="47"/>
      <c r="CM356" s="47"/>
      <c r="CN356" s="47"/>
      <c r="CO356" s="47"/>
      <c r="CP356" s="4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</row>
    <row r="357" spans="4:133" x14ac:dyDescent="0.2"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</row>
    <row r="358" spans="4:133" x14ac:dyDescent="0.2"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G358" s="47"/>
      <c r="CH358" s="47"/>
      <c r="CI358" s="47"/>
      <c r="CJ358" s="47"/>
      <c r="CK358" s="47"/>
      <c r="CL358" s="47"/>
      <c r="CM358" s="47"/>
      <c r="CN358" s="47"/>
      <c r="CO358" s="47"/>
      <c r="CP358" s="4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</row>
    <row r="359" spans="4:133" x14ac:dyDescent="0.2"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</row>
    <row r="360" spans="4:133" x14ac:dyDescent="0.2"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G360" s="47"/>
      <c r="CH360" s="47"/>
      <c r="CI360" s="47"/>
      <c r="CJ360" s="47"/>
      <c r="CK360" s="47"/>
      <c r="CL360" s="47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</row>
    <row r="361" spans="4:133" x14ac:dyDescent="0.2"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</row>
    <row r="362" spans="4:133" x14ac:dyDescent="0.2"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G362" s="47"/>
      <c r="CH362" s="47"/>
      <c r="CI362" s="47"/>
      <c r="CJ362" s="47"/>
      <c r="CK362" s="47"/>
      <c r="CL362" s="47"/>
      <c r="CM362" s="47"/>
      <c r="CN362" s="47"/>
      <c r="CO362" s="47"/>
      <c r="CP362" s="4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</row>
    <row r="363" spans="4:133" x14ac:dyDescent="0.2"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</row>
    <row r="364" spans="4:133" x14ac:dyDescent="0.2"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G364" s="47"/>
      <c r="CH364" s="47"/>
      <c r="CI364" s="47"/>
      <c r="CJ364" s="47"/>
      <c r="CK364" s="47"/>
      <c r="CL364" s="47"/>
      <c r="CM364" s="47"/>
      <c r="CN364" s="47"/>
      <c r="CO364" s="47"/>
      <c r="CP364" s="4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</row>
    <row r="365" spans="4:133" x14ac:dyDescent="0.2"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</row>
    <row r="366" spans="4:133" x14ac:dyDescent="0.2"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G366" s="47"/>
      <c r="CH366" s="47"/>
      <c r="CI366" s="47"/>
      <c r="CJ366" s="47"/>
      <c r="CK366" s="47"/>
      <c r="CL366" s="47"/>
      <c r="CM366" s="47"/>
      <c r="CN366" s="47"/>
      <c r="CO366" s="47"/>
      <c r="CP366" s="4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</row>
    <row r="367" spans="4:133" x14ac:dyDescent="0.2"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</row>
    <row r="368" spans="4:133" x14ac:dyDescent="0.2"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G368" s="47"/>
      <c r="CH368" s="47"/>
      <c r="CI368" s="47"/>
      <c r="CJ368" s="47"/>
      <c r="CK368" s="47"/>
      <c r="CL368" s="47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</row>
    <row r="369" spans="4:133" x14ac:dyDescent="0.2"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</row>
    <row r="370" spans="4:133" x14ac:dyDescent="0.2"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G370" s="47"/>
      <c r="CH370" s="47"/>
      <c r="CI370" s="47"/>
      <c r="CJ370" s="47"/>
      <c r="CK370" s="47"/>
      <c r="CL370" s="47"/>
      <c r="CM370" s="47"/>
      <c r="CN370" s="47"/>
      <c r="CO370" s="47"/>
      <c r="CP370" s="4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</row>
    <row r="371" spans="4:133" x14ac:dyDescent="0.2"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G371" s="47"/>
      <c r="CH371" s="47"/>
      <c r="CI371" s="47"/>
      <c r="CJ371" s="47"/>
      <c r="CK371" s="47"/>
      <c r="CL371" s="47"/>
      <c r="CM371" s="47"/>
      <c r="CN371" s="47"/>
      <c r="CO371" s="47"/>
      <c r="CP371" s="4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</row>
    <row r="372" spans="4:133" x14ac:dyDescent="0.2"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47"/>
      <c r="AQ372" s="47"/>
      <c r="AR372" s="47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G372" s="47"/>
      <c r="CH372" s="47"/>
      <c r="CI372" s="47"/>
      <c r="CJ372" s="47"/>
      <c r="CK372" s="47"/>
      <c r="CL372" s="47"/>
      <c r="CM372" s="47"/>
      <c r="CN372" s="47"/>
      <c r="CO372" s="47"/>
      <c r="CP372" s="4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</row>
    <row r="373" spans="4:133" x14ac:dyDescent="0.2"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</row>
    <row r="374" spans="4:133" x14ac:dyDescent="0.2"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47"/>
      <c r="AQ374" s="47"/>
      <c r="AR374" s="47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G374" s="47"/>
      <c r="CH374" s="47"/>
      <c r="CI374" s="47"/>
      <c r="CJ374" s="47"/>
      <c r="CK374" s="47"/>
      <c r="CL374" s="47"/>
      <c r="CM374" s="47"/>
      <c r="CN374" s="47"/>
      <c r="CO374" s="47"/>
      <c r="CP374" s="4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</row>
    <row r="375" spans="4:133" x14ac:dyDescent="0.2"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G375" s="47"/>
      <c r="CH375" s="47"/>
      <c r="CI375" s="47"/>
      <c r="CJ375" s="47"/>
      <c r="CK375" s="47"/>
      <c r="CL375" s="47"/>
      <c r="CM375" s="47"/>
      <c r="CN375" s="47"/>
      <c r="CO375" s="47"/>
      <c r="CP375" s="4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</row>
    <row r="376" spans="4:133" x14ac:dyDescent="0.2"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G376" s="47"/>
      <c r="CH376" s="47"/>
      <c r="CI376" s="47"/>
      <c r="CJ376" s="47"/>
      <c r="CK376" s="47"/>
      <c r="CL376" s="47"/>
      <c r="CM376" s="47"/>
      <c r="CN376" s="47"/>
      <c r="CO376" s="47"/>
      <c r="CP376" s="4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</row>
    <row r="377" spans="4:133" x14ac:dyDescent="0.2"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</row>
    <row r="378" spans="4:133" x14ac:dyDescent="0.2"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G378" s="47"/>
      <c r="CH378" s="47"/>
      <c r="CI378" s="47"/>
      <c r="CJ378" s="47"/>
      <c r="CK378" s="47"/>
      <c r="CL378" s="47"/>
      <c r="CM378" s="47"/>
      <c r="CN378" s="47"/>
      <c r="CO378" s="47"/>
      <c r="CP378" s="4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</row>
    <row r="379" spans="4:133" x14ac:dyDescent="0.2"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</row>
    <row r="380" spans="4:133" x14ac:dyDescent="0.2"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</row>
    <row r="381" spans="4:133" x14ac:dyDescent="0.2"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G381" s="47"/>
      <c r="CH381" s="47"/>
      <c r="CI381" s="47"/>
      <c r="CJ381" s="47"/>
      <c r="CK381" s="47"/>
      <c r="CL381" s="47"/>
      <c r="CM381" s="47"/>
      <c r="CN381" s="47"/>
      <c r="CO381" s="47"/>
      <c r="CP381" s="4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</row>
    <row r="382" spans="4:133" x14ac:dyDescent="0.2"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G382" s="47"/>
      <c r="CH382" s="47"/>
      <c r="CI382" s="47"/>
      <c r="CJ382" s="47"/>
      <c r="CK382" s="47"/>
      <c r="CL382" s="47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</row>
    <row r="383" spans="4:133" x14ac:dyDescent="0.2"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G383" s="47"/>
      <c r="CH383" s="47"/>
      <c r="CI383" s="47"/>
      <c r="CJ383" s="47"/>
      <c r="CK383" s="47"/>
      <c r="CL383" s="47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</row>
    <row r="384" spans="4:133" x14ac:dyDescent="0.2"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</row>
    <row r="385" spans="4:133" x14ac:dyDescent="0.2"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</row>
    <row r="386" spans="4:133" x14ac:dyDescent="0.2"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G386" s="47"/>
      <c r="CH386" s="47"/>
      <c r="CI386" s="47"/>
      <c r="CJ386" s="47"/>
      <c r="CK386" s="47"/>
      <c r="CL386" s="47"/>
      <c r="CM386" s="47"/>
      <c r="CN386" s="47"/>
      <c r="CO386" s="47"/>
      <c r="CP386" s="4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</row>
    <row r="387" spans="4:133" x14ac:dyDescent="0.2"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G387" s="47"/>
      <c r="CH387" s="47"/>
      <c r="CI387" s="47"/>
      <c r="CJ387" s="47"/>
      <c r="CK387" s="47"/>
      <c r="CL387" s="47"/>
      <c r="CM387" s="47"/>
      <c r="CN387" s="47"/>
      <c r="CO387" s="47"/>
      <c r="CP387" s="4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</row>
    <row r="388" spans="4:133" x14ac:dyDescent="0.2"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G388" s="47"/>
      <c r="CH388" s="47"/>
      <c r="CI388" s="47"/>
      <c r="CJ388" s="47"/>
      <c r="CK388" s="47"/>
      <c r="CL388" s="47"/>
      <c r="CM388" s="47"/>
      <c r="CN388" s="47"/>
      <c r="CO388" s="47"/>
      <c r="CP388" s="4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</row>
    <row r="389" spans="4:133" x14ac:dyDescent="0.2"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G389" s="47"/>
      <c r="CH389" s="47"/>
      <c r="CI389" s="47"/>
      <c r="CJ389" s="47"/>
      <c r="CK389" s="47"/>
      <c r="CL389" s="47"/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</row>
    <row r="390" spans="4:133" x14ac:dyDescent="0.2"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</row>
    <row r="391" spans="4:133" x14ac:dyDescent="0.2"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</row>
    <row r="392" spans="4:133" x14ac:dyDescent="0.2"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</row>
    <row r="393" spans="4:133" x14ac:dyDescent="0.2"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G393" s="47"/>
      <c r="CH393" s="47"/>
      <c r="CI393" s="47"/>
      <c r="CJ393" s="47"/>
      <c r="CK393" s="47"/>
      <c r="CL393" s="47"/>
      <c r="CM393" s="47"/>
      <c r="CN393" s="47"/>
      <c r="CO393" s="47"/>
      <c r="CP393" s="4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</row>
    <row r="394" spans="4:133" x14ac:dyDescent="0.2"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</row>
    <row r="395" spans="4:133" x14ac:dyDescent="0.2"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</row>
    <row r="396" spans="4:133" x14ac:dyDescent="0.2"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</row>
    <row r="397" spans="4:133" x14ac:dyDescent="0.2"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</row>
    <row r="398" spans="4:133" x14ac:dyDescent="0.2"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</row>
    <row r="399" spans="4:133" x14ac:dyDescent="0.2"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</row>
    <row r="400" spans="4:133" x14ac:dyDescent="0.2"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</row>
    <row r="401" spans="4:133" x14ac:dyDescent="0.2"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</row>
    <row r="402" spans="4:133" x14ac:dyDescent="0.2"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</row>
    <row r="403" spans="4:133" x14ac:dyDescent="0.2"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</row>
    <row r="404" spans="4:133" x14ac:dyDescent="0.2"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</row>
    <row r="405" spans="4:133" x14ac:dyDescent="0.2"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</row>
    <row r="406" spans="4:133" x14ac:dyDescent="0.2"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</row>
    <row r="407" spans="4:133" x14ac:dyDescent="0.2"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</row>
    <row r="408" spans="4:133" x14ac:dyDescent="0.2"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</row>
    <row r="409" spans="4:133" x14ac:dyDescent="0.2"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</row>
    <row r="410" spans="4:133" x14ac:dyDescent="0.2"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</row>
    <row r="411" spans="4:133" x14ac:dyDescent="0.2"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</row>
    <row r="412" spans="4:133" x14ac:dyDescent="0.2"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</row>
    <row r="413" spans="4:133" x14ac:dyDescent="0.2"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</row>
    <row r="414" spans="4:133" x14ac:dyDescent="0.2"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</row>
    <row r="415" spans="4:133" x14ac:dyDescent="0.2"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</row>
    <row r="416" spans="4:133" x14ac:dyDescent="0.2"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</row>
    <row r="417" spans="4:133" x14ac:dyDescent="0.2"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</row>
    <row r="418" spans="4:133" x14ac:dyDescent="0.2"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</row>
    <row r="419" spans="4:133" x14ac:dyDescent="0.2"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</row>
    <row r="420" spans="4:133" x14ac:dyDescent="0.2"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47"/>
      <c r="AQ420" s="47"/>
      <c r="AR420" s="47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G420" s="47"/>
      <c r="CH420" s="47"/>
      <c r="CI420" s="47"/>
      <c r="CJ420" s="47"/>
      <c r="CK420" s="47"/>
      <c r="CL420" s="47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</row>
    <row r="421" spans="4:133" x14ac:dyDescent="0.2"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</row>
    <row r="422" spans="4:133" x14ac:dyDescent="0.2"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G422" s="47"/>
      <c r="CH422" s="47"/>
      <c r="CI422" s="47"/>
      <c r="CJ422" s="47"/>
      <c r="CK422" s="47"/>
      <c r="CL422" s="47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</row>
    <row r="423" spans="4:133" x14ac:dyDescent="0.2"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47"/>
      <c r="AQ423" s="47"/>
      <c r="AR423" s="47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</row>
    <row r="424" spans="4:133" x14ac:dyDescent="0.2"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</row>
    <row r="425" spans="4:133" x14ac:dyDescent="0.2"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47"/>
      <c r="AQ425" s="47"/>
      <c r="AR425" s="47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</row>
    <row r="426" spans="4:133" x14ac:dyDescent="0.2"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G426" s="47"/>
      <c r="CH426" s="47"/>
      <c r="CI426" s="47"/>
      <c r="CJ426" s="47"/>
      <c r="CK426" s="47"/>
      <c r="CL426" s="47"/>
      <c r="CM426" s="47"/>
      <c r="CN426" s="47"/>
      <c r="CO426" s="47"/>
      <c r="CP426" s="4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</row>
    <row r="427" spans="4:133" x14ac:dyDescent="0.2"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</row>
    <row r="428" spans="4:133" x14ac:dyDescent="0.2"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G428" s="47"/>
      <c r="CH428" s="47"/>
      <c r="CI428" s="47"/>
      <c r="CJ428" s="47"/>
      <c r="CK428" s="47"/>
      <c r="CL428" s="47"/>
      <c r="CM428" s="47"/>
      <c r="CN428" s="47"/>
      <c r="CO428" s="47"/>
      <c r="CP428" s="4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</row>
    <row r="429" spans="4:133" x14ac:dyDescent="0.2"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</row>
    <row r="430" spans="4:133" x14ac:dyDescent="0.2"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G430" s="47"/>
      <c r="CH430" s="47"/>
      <c r="CI430" s="47"/>
      <c r="CJ430" s="47"/>
      <c r="CK430" s="47"/>
      <c r="CL430" s="47"/>
      <c r="CM430" s="47"/>
      <c r="CN430" s="47"/>
      <c r="CO430" s="47"/>
      <c r="CP430" s="4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</row>
    <row r="431" spans="4:133" x14ac:dyDescent="0.2"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</row>
    <row r="432" spans="4:133" x14ac:dyDescent="0.2"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G432" s="47"/>
      <c r="CH432" s="47"/>
      <c r="CI432" s="47"/>
      <c r="CJ432" s="47"/>
      <c r="CK432" s="47"/>
      <c r="CL432" s="47"/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</row>
    <row r="433" spans="4:133" x14ac:dyDescent="0.2"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</row>
    <row r="434" spans="4:133" x14ac:dyDescent="0.2"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G434" s="47"/>
      <c r="CH434" s="47"/>
      <c r="CI434" s="47"/>
      <c r="CJ434" s="47"/>
      <c r="CK434" s="47"/>
      <c r="CL434" s="47"/>
      <c r="CM434" s="47"/>
      <c r="CN434" s="47"/>
      <c r="CO434" s="47"/>
      <c r="CP434" s="4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</row>
    <row r="435" spans="4:133" x14ac:dyDescent="0.2"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47"/>
      <c r="AQ435" s="47"/>
      <c r="AR435" s="47"/>
      <c r="AS435" s="47"/>
      <c r="AT435" s="47"/>
      <c r="AU435" s="47"/>
      <c r="AV435" s="47"/>
      <c r="AW435" s="47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G435" s="47"/>
      <c r="CH435" s="47"/>
      <c r="CI435" s="47"/>
      <c r="CJ435" s="47"/>
      <c r="CK435" s="47"/>
      <c r="CL435" s="47"/>
      <c r="CM435" s="47"/>
      <c r="CN435" s="47"/>
      <c r="CO435" s="47"/>
      <c r="CP435" s="4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</row>
    <row r="436" spans="4:133" x14ac:dyDescent="0.2"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47"/>
      <c r="AQ436" s="47"/>
      <c r="AR436" s="47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G436" s="47"/>
      <c r="CH436" s="47"/>
      <c r="CI436" s="47"/>
      <c r="CJ436" s="47"/>
      <c r="CK436" s="47"/>
      <c r="CL436" s="47"/>
      <c r="CM436" s="47"/>
      <c r="CN436" s="47"/>
      <c r="CO436" s="47"/>
      <c r="CP436" s="4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</row>
    <row r="437" spans="4:133" x14ac:dyDescent="0.2"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47"/>
      <c r="AQ437" s="47"/>
      <c r="AR437" s="47"/>
      <c r="AS437" s="47"/>
      <c r="AT437" s="47"/>
      <c r="AU437" s="47"/>
      <c r="AV437" s="47"/>
      <c r="AW437" s="47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G437" s="47"/>
      <c r="CH437" s="47"/>
      <c r="CI437" s="47"/>
      <c r="CJ437" s="47"/>
      <c r="CK437" s="47"/>
      <c r="CL437" s="47"/>
      <c r="CM437" s="47"/>
      <c r="CN437" s="47"/>
      <c r="CO437" s="47"/>
      <c r="CP437" s="4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</row>
    <row r="438" spans="4:133" x14ac:dyDescent="0.2"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</row>
    <row r="439" spans="4:133" x14ac:dyDescent="0.2"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47"/>
      <c r="AQ439" s="47"/>
      <c r="AR439" s="47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G439" s="47"/>
      <c r="CH439" s="47"/>
      <c r="CI439" s="47"/>
      <c r="CJ439" s="47"/>
      <c r="CK439" s="47"/>
      <c r="CL439" s="47"/>
      <c r="CM439" s="47"/>
      <c r="CN439" s="47"/>
      <c r="CO439" s="47"/>
      <c r="CP439" s="4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</row>
    <row r="440" spans="4:133" x14ac:dyDescent="0.2"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47"/>
      <c r="AQ440" s="47"/>
      <c r="AR440" s="47"/>
      <c r="AS440" s="47"/>
      <c r="AT440" s="47"/>
      <c r="AU440" s="47"/>
      <c r="AV440" s="47"/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G440" s="47"/>
      <c r="CH440" s="47"/>
      <c r="CI440" s="47"/>
      <c r="CJ440" s="47"/>
      <c r="CK440" s="47"/>
      <c r="CL440" s="47"/>
      <c r="CM440" s="47"/>
      <c r="CN440" s="47"/>
      <c r="CO440" s="47"/>
      <c r="CP440" s="4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</row>
    <row r="441" spans="4:133" x14ac:dyDescent="0.2"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47"/>
      <c r="AQ441" s="47"/>
      <c r="AR441" s="47"/>
      <c r="AS441" s="47"/>
      <c r="AT441" s="47"/>
      <c r="AU441" s="47"/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G441" s="47"/>
      <c r="CH441" s="47"/>
      <c r="CI441" s="47"/>
      <c r="CJ441" s="47"/>
      <c r="CK441" s="47"/>
      <c r="CL441" s="47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</row>
    <row r="442" spans="4:133" x14ac:dyDescent="0.2"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47"/>
      <c r="AQ442" s="47"/>
      <c r="AR442" s="47"/>
      <c r="AS442" s="47"/>
      <c r="AT442" s="47"/>
      <c r="AU442" s="47"/>
      <c r="AV442" s="47"/>
      <c r="AW442" s="47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G442" s="47"/>
      <c r="CH442" s="47"/>
      <c r="CI442" s="47"/>
      <c r="CJ442" s="47"/>
      <c r="CK442" s="47"/>
      <c r="CL442" s="47"/>
      <c r="CM442" s="47"/>
      <c r="CN442" s="47"/>
      <c r="CO442" s="47"/>
      <c r="CP442" s="4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</row>
    <row r="443" spans="4:133" x14ac:dyDescent="0.2">
      <c r="D443" s="47"/>
      <c r="E443" s="47"/>
      <c r="F443" s="47"/>
      <c r="G443" s="47"/>
      <c r="H443" s="47"/>
      <c r="I443" s="47"/>
      <c r="J443" s="47"/>
      <c r="K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47"/>
      <c r="AQ443" s="47"/>
      <c r="AR443" s="47"/>
      <c r="AS443" s="47"/>
      <c r="AT443" s="47"/>
      <c r="AU443" s="47"/>
      <c r="AV443" s="47"/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G443" s="47"/>
      <c r="CH443" s="47"/>
      <c r="CI443" s="47"/>
      <c r="CJ443" s="47"/>
      <c r="CK443" s="47"/>
      <c r="CL443" s="47"/>
      <c r="CM443" s="47"/>
      <c r="CN443" s="47"/>
      <c r="CO443" s="47"/>
      <c r="CP443" s="4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</row>
  </sheetData>
  <mergeCells count="3">
    <mergeCell ref="B230:N230"/>
    <mergeCell ref="B231:N231"/>
    <mergeCell ref="B232:N232"/>
  </mergeCells>
  <pageMargins left="0.7" right="0.7" top="0.75" bottom="0.75" header="0.3" footer="0.3"/>
  <pageSetup scale="5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12BB2-C449-43FB-8B6B-3B644ABC12D7}">
  <sheetPr>
    <pageSetUpPr fitToPage="1"/>
  </sheetPr>
  <dimension ref="A1:EC443"/>
  <sheetViews>
    <sheetView workbookViewId="0">
      <selection activeCell="U228" sqref="U228"/>
    </sheetView>
  </sheetViews>
  <sheetFormatPr defaultColWidth="9.140625" defaultRowHeight="12.75" x14ac:dyDescent="0.2"/>
  <cols>
    <col min="1" max="1" width="16.85546875" style="45" customWidth="1"/>
    <col min="2" max="2" width="9.140625" style="45"/>
    <col min="3" max="3" width="28.28515625" style="45" customWidth="1"/>
    <col min="4" max="5" width="15" style="45" customWidth="1"/>
    <col min="6" max="6" width="13.42578125" style="45" customWidth="1"/>
    <col min="7" max="7" width="14.42578125" style="45" customWidth="1"/>
    <col min="8" max="8" width="15" style="45" customWidth="1"/>
    <col min="9" max="9" width="12.140625" style="45" customWidth="1"/>
    <col min="10" max="10" width="3.28515625" style="45" customWidth="1"/>
    <col min="11" max="11" width="7.85546875" style="45" customWidth="1"/>
    <col min="12" max="13" width="11.42578125" style="45" customWidth="1"/>
    <col min="14" max="14" width="10.85546875" style="45" customWidth="1"/>
    <col min="15" max="15" width="12" style="45" customWidth="1"/>
    <col min="16" max="17" width="11.85546875" style="45" customWidth="1"/>
    <col min="18" max="16384" width="9.140625" style="45"/>
  </cols>
  <sheetData>
    <row r="1" spans="1:133" ht="15.75" x14ac:dyDescent="0.25">
      <c r="A1" s="42" t="s">
        <v>0</v>
      </c>
      <c r="B1" s="43"/>
      <c r="C1" s="44"/>
    </row>
    <row r="2" spans="1:133" ht="15.75" x14ac:dyDescent="0.25">
      <c r="A2" s="42" t="s">
        <v>1</v>
      </c>
      <c r="B2" s="43"/>
      <c r="C2" s="44"/>
    </row>
    <row r="3" spans="1:133" ht="32.25" thickBot="1" x14ac:dyDescent="0.25">
      <c r="A3" s="46" t="s">
        <v>5</v>
      </c>
      <c r="B3" s="43"/>
      <c r="C3" s="44" t="s">
        <v>28</v>
      </c>
      <c r="D3" s="47"/>
      <c r="E3" s="47"/>
      <c r="F3" s="47"/>
      <c r="G3" s="47"/>
      <c r="H3" s="47"/>
      <c r="K3" s="85"/>
      <c r="L3" s="47"/>
      <c r="M3" s="47"/>
      <c r="N3" s="47"/>
      <c r="O3" s="47"/>
      <c r="P3" s="47"/>
      <c r="Q3" s="86"/>
    </row>
    <row r="4" spans="1:133" ht="15.75" x14ac:dyDescent="0.25">
      <c r="A4" s="42" t="s">
        <v>61</v>
      </c>
      <c r="B4" s="48"/>
      <c r="C4" s="49">
        <v>44257</v>
      </c>
      <c r="D4" s="50" t="s">
        <v>62</v>
      </c>
      <c r="E4" s="50" t="s">
        <v>62</v>
      </c>
      <c r="F4" s="50" t="s">
        <v>62</v>
      </c>
      <c r="G4" s="50" t="s">
        <v>63</v>
      </c>
      <c r="H4" s="50" t="s">
        <v>63</v>
      </c>
      <c r="I4" s="50" t="s">
        <v>63</v>
      </c>
      <c r="J4" s="87"/>
      <c r="K4" s="50"/>
      <c r="L4" s="52" t="s">
        <v>62</v>
      </c>
      <c r="M4" s="52" t="s">
        <v>62</v>
      </c>
      <c r="N4" s="52" t="s">
        <v>62</v>
      </c>
      <c r="O4" s="52" t="s">
        <v>63</v>
      </c>
      <c r="P4" s="52" t="s">
        <v>63</v>
      </c>
      <c r="Q4" s="53" t="s">
        <v>63</v>
      </c>
    </row>
    <row r="5" spans="1:133" ht="38.25" x14ac:dyDescent="0.2">
      <c r="A5" s="54" t="s">
        <v>4</v>
      </c>
      <c r="B5" s="54" t="s">
        <v>64</v>
      </c>
      <c r="C5" s="54" t="s">
        <v>65</v>
      </c>
      <c r="D5" s="55" t="s">
        <v>380</v>
      </c>
      <c r="E5" s="55" t="s">
        <v>67</v>
      </c>
      <c r="F5" s="55" t="s">
        <v>68</v>
      </c>
      <c r="G5" s="55" t="s">
        <v>380</v>
      </c>
      <c r="H5" s="55" t="s">
        <v>67</v>
      </c>
      <c r="I5" s="55" t="s">
        <v>68</v>
      </c>
      <c r="J5" s="57"/>
      <c r="K5" s="55"/>
      <c r="L5" s="55" t="s">
        <v>69</v>
      </c>
      <c r="M5" s="55" t="s">
        <v>70</v>
      </c>
      <c r="N5" s="55" t="s">
        <v>71</v>
      </c>
      <c r="O5" s="55" t="s">
        <v>69</v>
      </c>
      <c r="P5" s="55" t="s">
        <v>70</v>
      </c>
      <c r="Q5" s="57" t="s">
        <v>71</v>
      </c>
    </row>
    <row r="6" spans="1:133" x14ac:dyDescent="0.2">
      <c r="J6" s="59"/>
      <c r="Q6" s="59"/>
    </row>
    <row r="7" spans="1:133" x14ac:dyDescent="0.2">
      <c r="A7" s="60">
        <v>2959</v>
      </c>
      <c r="B7" s="61" t="s">
        <v>72</v>
      </c>
      <c r="C7" s="62" t="s">
        <v>73</v>
      </c>
      <c r="D7" s="63"/>
      <c r="E7" s="63"/>
      <c r="F7" s="63">
        <f>+D7+E7</f>
        <v>0</v>
      </c>
      <c r="G7" s="63"/>
      <c r="H7" s="63"/>
      <c r="I7" s="63">
        <f>G7+H7</f>
        <v>0</v>
      </c>
      <c r="J7" s="65"/>
      <c r="K7" s="63"/>
      <c r="L7" s="63"/>
      <c r="M7" s="63"/>
      <c r="N7" s="63">
        <f>+L7+M7</f>
        <v>0</v>
      </c>
      <c r="O7" s="63">
        <f>H7*100%</f>
        <v>0</v>
      </c>
      <c r="P7" s="63">
        <f>+N7+O7</f>
        <v>0</v>
      </c>
      <c r="Q7" s="65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</row>
    <row r="8" spans="1:133" hidden="1" x14ac:dyDescent="0.2">
      <c r="A8" s="60"/>
      <c r="B8" s="61" t="s">
        <v>74</v>
      </c>
      <c r="C8" s="62" t="s">
        <v>75</v>
      </c>
      <c r="D8" s="63"/>
      <c r="E8" s="63"/>
      <c r="F8" s="63">
        <f t="shared" ref="F8:F71" si="0">+D8+E8</f>
        <v>0</v>
      </c>
      <c r="G8" s="63"/>
      <c r="H8" s="63"/>
      <c r="I8" s="63">
        <f t="shared" ref="I8:I71" si="1">G8+H8</f>
        <v>0</v>
      </c>
      <c r="J8" s="63"/>
      <c r="K8" s="97"/>
      <c r="L8" s="63">
        <f t="shared" ref="L8:L71" si="2">E8*100%</f>
        <v>0</v>
      </c>
      <c r="M8" s="63"/>
      <c r="N8" s="63">
        <f t="shared" ref="N8:N71" si="3">+L8+M8</f>
        <v>0</v>
      </c>
      <c r="O8" s="63">
        <f t="shared" ref="O8:O71" si="4">H8*100%</f>
        <v>0</v>
      </c>
      <c r="P8" s="63">
        <f t="shared" ref="P8:P71" si="5">+N8+O8</f>
        <v>0</v>
      </c>
      <c r="Q8" s="65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</row>
    <row r="9" spans="1:133" hidden="1" x14ac:dyDescent="0.2">
      <c r="A9" s="60"/>
      <c r="B9" s="61" t="s">
        <v>76</v>
      </c>
      <c r="C9" s="62" t="s">
        <v>75</v>
      </c>
      <c r="D9" s="63"/>
      <c r="E9" s="63"/>
      <c r="F9" s="63">
        <f t="shared" si="0"/>
        <v>0</v>
      </c>
      <c r="G9" s="63"/>
      <c r="H9" s="63"/>
      <c r="I9" s="63">
        <f t="shared" si="1"/>
        <v>0</v>
      </c>
      <c r="J9" s="63"/>
      <c r="K9" s="97"/>
      <c r="L9" s="63">
        <f t="shared" si="2"/>
        <v>0</v>
      </c>
      <c r="M9" s="63"/>
      <c r="N9" s="63">
        <f t="shared" si="3"/>
        <v>0</v>
      </c>
      <c r="O9" s="63">
        <f t="shared" si="4"/>
        <v>0</v>
      </c>
      <c r="P9" s="63">
        <f t="shared" si="5"/>
        <v>0</v>
      </c>
      <c r="Q9" s="65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</row>
    <row r="10" spans="1:133" hidden="1" x14ac:dyDescent="0.2">
      <c r="A10" s="60"/>
      <c r="B10" s="61" t="s">
        <v>77</v>
      </c>
      <c r="C10" s="62" t="s">
        <v>75</v>
      </c>
      <c r="D10" s="63"/>
      <c r="E10" s="63"/>
      <c r="F10" s="63">
        <f t="shared" si="0"/>
        <v>0</v>
      </c>
      <c r="G10" s="63"/>
      <c r="H10" s="63"/>
      <c r="I10" s="63">
        <f t="shared" si="1"/>
        <v>0</v>
      </c>
      <c r="J10" s="63"/>
      <c r="K10" s="97"/>
      <c r="L10" s="63">
        <f t="shared" si="2"/>
        <v>0</v>
      </c>
      <c r="M10" s="63"/>
      <c r="N10" s="63">
        <f t="shared" si="3"/>
        <v>0</v>
      </c>
      <c r="O10" s="63">
        <f t="shared" si="4"/>
        <v>0</v>
      </c>
      <c r="P10" s="63">
        <f t="shared" si="5"/>
        <v>0</v>
      </c>
      <c r="Q10" s="65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</row>
    <row r="11" spans="1:133" hidden="1" x14ac:dyDescent="0.2">
      <c r="A11" s="60"/>
      <c r="B11" s="61" t="s">
        <v>78</v>
      </c>
      <c r="C11" s="62" t="s">
        <v>75</v>
      </c>
      <c r="D11" s="63"/>
      <c r="E11" s="63"/>
      <c r="F11" s="63">
        <f t="shared" si="0"/>
        <v>0</v>
      </c>
      <c r="G11" s="63"/>
      <c r="H11" s="63"/>
      <c r="I11" s="63">
        <f t="shared" si="1"/>
        <v>0</v>
      </c>
      <c r="J11" s="63"/>
      <c r="K11" s="97"/>
      <c r="L11" s="63">
        <f t="shared" si="2"/>
        <v>0</v>
      </c>
      <c r="M11" s="63"/>
      <c r="N11" s="63">
        <f t="shared" si="3"/>
        <v>0</v>
      </c>
      <c r="O11" s="63">
        <f t="shared" si="4"/>
        <v>0</v>
      </c>
      <c r="P11" s="63">
        <f t="shared" si="5"/>
        <v>0</v>
      </c>
      <c r="Q11" s="65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</row>
    <row r="12" spans="1:133" hidden="1" x14ac:dyDescent="0.2">
      <c r="A12" s="60"/>
      <c r="B12" s="61" t="s">
        <v>79</v>
      </c>
      <c r="C12" s="62" t="s">
        <v>75</v>
      </c>
      <c r="D12" s="63"/>
      <c r="E12" s="63"/>
      <c r="F12" s="63">
        <f t="shared" si="0"/>
        <v>0</v>
      </c>
      <c r="G12" s="63"/>
      <c r="H12" s="63"/>
      <c r="I12" s="63">
        <f t="shared" si="1"/>
        <v>0</v>
      </c>
      <c r="J12" s="63"/>
      <c r="K12" s="97"/>
      <c r="L12" s="63">
        <f t="shared" si="2"/>
        <v>0</v>
      </c>
      <c r="M12" s="63"/>
      <c r="N12" s="63">
        <f t="shared" si="3"/>
        <v>0</v>
      </c>
      <c r="O12" s="63">
        <f t="shared" si="4"/>
        <v>0</v>
      </c>
      <c r="P12" s="63">
        <f t="shared" si="5"/>
        <v>0</v>
      </c>
      <c r="Q12" s="65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</row>
    <row r="13" spans="1:133" hidden="1" x14ac:dyDescent="0.2">
      <c r="A13" s="60"/>
      <c r="B13" s="61" t="s">
        <v>80</v>
      </c>
      <c r="C13" s="62" t="s">
        <v>81</v>
      </c>
      <c r="D13" s="63"/>
      <c r="E13" s="63"/>
      <c r="F13" s="63">
        <f t="shared" si="0"/>
        <v>0</v>
      </c>
      <c r="G13" s="63"/>
      <c r="H13" s="63"/>
      <c r="I13" s="63">
        <f t="shared" si="1"/>
        <v>0</v>
      </c>
      <c r="J13" s="63"/>
      <c r="K13" s="97"/>
      <c r="L13" s="63">
        <f t="shared" si="2"/>
        <v>0</v>
      </c>
      <c r="M13" s="63"/>
      <c r="N13" s="63">
        <f t="shared" si="3"/>
        <v>0</v>
      </c>
      <c r="O13" s="63">
        <f t="shared" si="4"/>
        <v>0</v>
      </c>
      <c r="P13" s="63">
        <f t="shared" si="5"/>
        <v>0</v>
      </c>
      <c r="Q13" s="65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</row>
    <row r="14" spans="1:133" hidden="1" x14ac:dyDescent="0.2">
      <c r="A14" s="60"/>
      <c r="B14" s="61" t="s">
        <v>82</v>
      </c>
      <c r="C14" s="62" t="s">
        <v>83</v>
      </c>
      <c r="D14" s="63"/>
      <c r="E14" s="63"/>
      <c r="F14" s="63">
        <f t="shared" si="0"/>
        <v>0</v>
      </c>
      <c r="G14" s="63"/>
      <c r="H14" s="63"/>
      <c r="I14" s="63">
        <f t="shared" si="1"/>
        <v>0</v>
      </c>
      <c r="J14" s="63"/>
      <c r="K14" s="97"/>
      <c r="L14" s="63">
        <f t="shared" si="2"/>
        <v>0</v>
      </c>
      <c r="M14" s="63"/>
      <c r="N14" s="63">
        <f t="shared" si="3"/>
        <v>0</v>
      </c>
      <c r="O14" s="63">
        <f t="shared" si="4"/>
        <v>0</v>
      </c>
      <c r="P14" s="63">
        <f t="shared" si="5"/>
        <v>0</v>
      </c>
      <c r="Q14" s="65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47"/>
      <c r="EC14" s="47"/>
    </row>
    <row r="15" spans="1:133" hidden="1" x14ac:dyDescent="0.2">
      <c r="A15" s="60"/>
      <c r="B15" s="61" t="s">
        <v>84</v>
      </c>
      <c r="C15" s="62" t="s">
        <v>85</v>
      </c>
      <c r="D15" s="63"/>
      <c r="E15" s="63"/>
      <c r="F15" s="63">
        <f t="shared" si="0"/>
        <v>0</v>
      </c>
      <c r="G15" s="63"/>
      <c r="H15" s="63"/>
      <c r="I15" s="63">
        <f t="shared" si="1"/>
        <v>0</v>
      </c>
      <c r="J15" s="63"/>
      <c r="K15" s="97"/>
      <c r="L15" s="63">
        <f t="shared" si="2"/>
        <v>0</v>
      </c>
      <c r="M15" s="63"/>
      <c r="N15" s="63">
        <f t="shared" si="3"/>
        <v>0</v>
      </c>
      <c r="O15" s="63">
        <f t="shared" si="4"/>
        <v>0</v>
      </c>
      <c r="P15" s="63">
        <f t="shared" si="5"/>
        <v>0</v>
      </c>
      <c r="Q15" s="65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47"/>
      <c r="EC15" s="47"/>
    </row>
    <row r="16" spans="1:133" ht="12.75" hidden="1" customHeight="1" x14ac:dyDescent="0.2">
      <c r="A16" s="60"/>
      <c r="B16" s="61" t="s">
        <v>86</v>
      </c>
      <c r="C16" s="62" t="s">
        <v>87</v>
      </c>
      <c r="D16" s="63"/>
      <c r="E16" s="63"/>
      <c r="F16" s="63">
        <f t="shared" si="0"/>
        <v>0</v>
      </c>
      <c r="G16" s="63"/>
      <c r="H16" s="63"/>
      <c r="I16" s="63">
        <f t="shared" si="1"/>
        <v>0</v>
      </c>
      <c r="J16" s="63"/>
      <c r="K16" s="97"/>
      <c r="L16" s="63">
        <f t="shared" si="2"/>
        <v>0</v>
      </c>
      <c r="M16" s="63"/>
      <c r="N16" s="63">
        <f t="shared" si="3"/>
        <v>0</v>
      </c>
      <c r="O16" s="63">
        <f t="shared" si="4"/>
        <v>0</v>
      </c>
      <c r="P16" s="63">
        <f t="shared" si="5"/>
        <v>0</v>
      </c>
      <c r="Q16" s="65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</row>
    <row r="17" spans="1:133" hidden="1" x14ac:dyDescent="0.2">
      <c r="A17" s="60"/>
      <c r="B17" s="61" t="s">
        <v>88</v>
      </c>
      <c r="C17" s="62" t="s">
        <v>89</v>
      </c>
      <c r="D17" s="63"/>
      <c r="E17" s="63"/>
      <c r="F17" s="63">
        <f t="shared" si="0"/>
        <v>0</v>
      </c>
      <c r="G17" s="63"/>
      <c r="H17" s="63"/>
      <c r="I17" s="63">
        <f t="shared" si="1"/>
        <v>0</v>
      </c>
      <c r="J17" s="65"/>
      <c r="K17" s="63"/>
      <c r="L17" s="63">
        <f t="shared" si="2"/>
        <v>0</v>
      </c>
      <c r="M17" s="63"/>
      <c r="N17" s="63">
        <f t="shared" si="3"/>
        <v>0</v>
      </c>
      <c r="O17" s="63">
        <f t="shared" si="4"/>
        <v>0</v>
      </c>
      <c r="P17" s="63">
        <f t="shared" si="5"/>
        <v>0</v>
      </c>
      <c r="Q17" s="65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</row>
    <row r="18" spans="1:133" hidden="1" x14ac:dyDescent="0.2">
      <c r="A18" s="60"/>
      <c r="B18" s="61" t="s">
        <v>90</v>
      </c>
      <c r="C18" s="62" t="s">
        <v>91</v>
      </c>
      <c r="D18" s="63"/>
      <c r="E18" s="63"/>
      <c r="F18" s="63">
        <f t="shared" si="0"/>
        <v>0</v>
      </c>
      <c r="G18" s="63"/>
      <c r="H18" s="63"/>
      <c r="I18" s="63">
        <f t="shared" si="1"/>
        <v>0</v>
      </c>
      <c r="J18" s="65"/>
      <c r="K18" s="63"/>
      <c r="L18" s="63">
        <f t="shared" si="2"/>
        <v>0</v>
      </c>
      <c r="M18" s="63"/>
      <c r="N18" s="63">
        <f t="shared" si="3"/>
        <v>0</v>
      </c>
      <c r="O18" s="63">
        <f t="shared" si="4"/>
        <v>0</v>
      </c>
      <c r="P18" s="63">
        <f t="shared" si="5"/>
        <v>0</v>
      </c>
      <c r="Q18" s="65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</row>
    <row r="19" spans="1:133" hidden="1" x14ac:dyDescent="0.2">
      <c r="A19" s="60"/>
      <c r="B19" s="61" t="s">
        <v>92</v>
      </c>
      <c r="C19" s="62" t="s">
        <v>93</v>
      </c>
      <c r="D19" s="63"/>
      <c r="E19" s="63"/>
      <c r="F19" s="63">
        <f t="shared" si="0"/>
        <v>0</v>
      </c>
      <c r="G19" s="63"/>
      <c r="H19" s="63"/>
      <c r="I19" s="63">
        <f t="shared" si="1"/>
        <v>0</v>
      </c>
      <c r="J19" s="63"/>
      <c r="K19" s="97"/>
      <c r="L19" s="63">
        <f t="shared" si="2"/>
        <v>0</v>
      </c>
      <c r="M19" s="63"/>
      <c r="N19" s="63">
        <f t="shared" si="3"/>
        <v>0</v>
      </c>
      <c r="O19" s="63">
        <f t="shared" si="4"/>
        <v>0</v>
      </c>
      <c r="P19" s="63">
        <f t="shared" si="5"/>
        <v>0</v>
      </c>
      <c r="Q19" s="65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</row>
    <row r="20" spans="1:133" hidden="1" x14ac:dyDescent="0.2">
      <c r="A20" s="60"/>
      <c r="B20" s="61" t="s">
        <v>94</v>
      </c>
      <c r="C20" s="62" t="s">
        <v>95</v>
      </c>
      <c r="D20" s="63"/>
      <c r="E20" s="63"/>
      <c r="F20" s="63">
        <f t="shared" si="0"/>
        <v>0</v>
      </c>
      <c r="G20" s="63"/>
      <c r="H20" s="63"/>
      <c r="I20" s="63">
        <f t="shared" si="1"/>
        <v>0</v>
      </c>
      <c r="J20" s="63"/>
      <c r="K20" s="97"/>
      <c r="L20" s="63">
        <f t="shared" si="2"/>
        <v>0</v>
      </c>
      <c r="M20" s="63"/>
      <c r="N20" s="63">
        <f t="shared" si="3"/>
        <v>0</v>
      </c>
      <c r="O20" s="63">
        <f t="shared" si="4"/>
        <v>0</v>
      </c>
      <c r="P20" s="63">
        <f t="shared" si="5"/>
        <v>0</v>
      </c>
      <c r="Q20" s="65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</row>
    <row r="21" spans="1:133" hidden="1" x14ac:dyDescent="0.2">
      <c r="A21" s="60"/>
      <c r="B21" s="61" t="s">
        <v>96</v>
      </c>
      <c r="C21" s="62" t="s">
        <v>97</v>
      </c>
      <c r="D21" s="63"/>
      <c r="E21" s="63"/>
      <c r="F21" s="63">
        <f t="shared" si="0"/>
        <v>0</v>
      </c>
      <c r="G21" s="63"/>
      <c r="H21" s="63"/>
      <c r="I21" s="63">
        <f t="shared" si="1"/>
        <v>0</v>
      </c>
      <c r="J21" s="63"/>
      <c r="K21" s="97"/>
      <c r="L21" s="63">
        <f t="shared" si="2"/>
        <v>0</v>
      </c>
      <c r="M21" s="63"/>
      <c r="N21" s="63">
        <f t="shared" si="3"/>
        <v>0</v>
      </c>
      <c r="O21" s="63">
        <f t="shared" si="4"/>
        <v>0</v>
      </c>
      <c r="P21" s="63">
        <f t="shared" si="5"/>
        <v>0</v>
      </c>
      <c r="Q21" s="65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</row>
    <row r="22" spans="1:133" hidden="1" x14ac:dyDescent="0.2">
      <c r="A22" s="60"/>
      <c r="B22" s="61" t="s">
        <v>98</v>
      </c>
      <c r="C22" s="62" t="s">
        <v>99</v>
      </c>
      <c r="D22" s="63"/>
      <c r="E22" s="63"/>
      <c r="F22" s="63">
        <f t="shared" si="0"/>
        <v>0</v>
      </c>
      <c r="G22" s="63"/>
      <c r="H22" s="63"/>
      <c r="I22" s="63">
        <f t="shared" si="1"/>
        <v>0</v>
      </c>
      <c r="J22" s="63"/>
      <c r="K22" s="97"/>
      <c r="L22" s="63">
        <f t="shared" si="2"/>
        <v>0</v>
      </c>
      <c r="M22" s="63"/>
      <c r="N22" s="63">
        <f t="shared" si="3"/>
        <v>0</v>
      </c>
      <c r="O22" s="63">
        <f t="shared" si="4"/>
        <v>0</v>
      </c>
      <c r="P22" s="63">
        <f t="shared" si="5"/>
        <v>0</v>
      </c>
      <c r="Q22" s="65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</row>
    <row r="23" spans="1:133" hidden="1" x14ac:dyDescent="0.2">
      <c r="A23" s="60"/>
      <c r="B23" s="61" t="s">
        <v>100</v>
      </c>
      <c r="C23" s="62" t="s">
        <v>101</v>
      </c>
      <c r="D23" s="63"/>
      <c r="E23" s="63"/>
      <c r="F23" s="63">
        <f t="shared" si="0"/>
        <v>0</v>
      </c>
      <c r="G23" s="63"/>
      <c r="H23" s="63"/>
      <c r="I23" s="63">
        <f t="shared" si="1"/>
        <v>0</v>
      </c>
      <c r="J23" s="65"/>
      <c r="K23" s="63"/>
      <c r="L23" s="63">
        <f t="shared" si="2"/>
        <v>0</v>
      </c>
      <c r="M23" s="63"/>
      <c r="N23" s="63">
        <f>E23-L23</f>
        <v>0</v>
      </c>
      <c r="O23" s="63">
        <f t="shared" si="4"/>
        <v>0</v>
      </c>
      <c r="P23" s="63">
        <v>0</v>
      </c>
      <c r="Q23" s="65">
        <f>H23-O23</f>
        <v>0</v>
      </c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</row>
    <row r="24" spans="1:133" hidden="1" x14ac:dyDescent="0.2">
      <c r="A24" s="60"/>
      <c r="B24" s="61" t="s">
        <v>102</v>
      </c>
      <c r="C24" s="62" t="s">
        <v>103</v>
      </c>
      <c r="D24" s="63"/>
      <c r="E24" s="63"/>
      <c r="F24" s="63">
        <f t="shared" si="0"/>
        <v>0</v>
      </c>
      <c r="G24" s="63"/>
      <c r="H24" s="63"/>
      <c r="I24" s="63">
        <f t="shared" si="1"/>
        <v>0</v>
      </c>
      <c r="J24" s="63"/>
      <c r="K24" s="97"/>
      <c r="L24" s="63">
        <f t="shared" si="2"/>
        <v>0</v>
      </c>
      <c r="M24" s="63"/>
      <c r="N24" s="63">
        <f t="shared" si="3"/>
        <v>0</v>
      </c>
      <c r="O24" s="63">
        <f t="shared" si="4"/>
        <v>0</v>
      </c>
      <c r="P24" s="63">
        <f t="shared" si="5"/>
        <v>0</v>
      </c>
      <c r="Q24" s="65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</row>
    <row r="25" spans="1:133" hidden="1" x14ac:dyDescent="0.2">
      <c r="A25" s="60"/>
      <c r="B25" s="61" t="s">
        <v>104</v>
      </c>
      <c r="C25" s="62" t="s">
        <v>105</v>
      </c>
      <c r="D25" s="63"/>
      <c r="E25" s="63"/>
      <c r="F25" s="63">
        <f t="shared" si="0"/>
        <v>0</v>
      </c>
      <c r="G25" s="63"/>
      <c r="H25" s="63"/>
      <c r="I25" s="63">
        <f t="shared" si="1"/>
        <v>0</v>
      </c>
      <c r="J25" s="63"/>
      <c r="K25" s="97"/>
      <c r="L25" s="63">
        <f t="shared" si="2"/>
        <v>0</v>
      </c>
      <c r="M25" s="63"/>
      <c r="N25" s="63">
        <f t="shared" si="3"/>
        <v>0</v>
      </c>
      <c r="O25" s="63">
        <f t="shared" si="4"/>
        <v>0</v>
      </c>
      <c r="P25" s="63">
        <f t="shared" si="5"/>
        <v>0</v>
      </c>
      <c r="Q25" s="65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</row>
    <row r="26" spans="1:133" hidden="1" x14ac:dyDescent="0.2">
      <c r="A26" s="60"/>
      <c r="B26" s="61" t="s">
        <v>106</v>
      </c>
      <c r="C26" s="62" t="s">
        <v>107</v>
      </c>
      <c r="D26" s="63"/>
      <c r="E26" s="63"/>
      <c r="F26" s="63">
        <f t="shared" si="0"/>
        <v>0</v>
      </c>
      <c r="G26" s="63"/>
      <c r="H26" s="63"/>
      <c r="I26" s="63">
        <f t="shared" si="1"/>
        <v>0</v>
      </c>
      <c r="J26" s="63"/>
      <c r="K26" s="97"/>
      <c r="L26" s="63">
        <f t="shared" si="2"/>
        <v>0</v>
      </c>
      <c r="M26" s="63"/>
      <c r="N26" s="63">
        <f t="shared" si="3"/>
        <v>0</v>
      </c>
      <c r="O26" s="63">
        <f t="shared" si="4"/>
        <v>0</v>
      </c>
      <c r="P26" s="63">
        <f t="shared" si="5"/>
        <v>0</v>
      </c>
      <c r="Q26" s="65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</row>
    <row r="27" spans="1:133" hidden="1" x14ac:dyDescent="0.2">
      <c r="A27" s="60"/>
      <c r="B27" s="61" t="s">
        <v>108</v>
      </c>
      <c r="C27" s="62" t="s">
        <v>109</v>
      </c>
      <c r="D27" s="63"/>
      <c r="E27" s="63"/>
      <c r="F27" s="63">
        <f t="shared" si="0"/>
        <v>0</v>
      </c>
      <c r="G27" s="63"/>
      <c r="H27" s="63"/>
      <c r="I27" s="63">
        <f t="shared" si="1"/>
        <v>0</v>
      </c>
      <c r="J27" s="65"/>
      <c r="K27" s="63"/>
      <c r="L27" s="63">
        <f t="shared" si="2"/>
        <v>0</v>
      </c>
      <c r="M27" s="63"/>
      <c r="N27" s="63">
        <f t="shared" si="3"/>
        <v>0</v>
      </c>
      <c r="O27" s="63">
        <f t="shared" si="4"/>
        <v>0</v>
      </c>
      <c r="P27" s="63">
        <f t="shared" si="5"/>
        <v>0</v>
      </c>
      <c r="Q27" s="65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</row>
    <row r="28" spans="1:133" hidden="1" x14ac:dyDescent="0.2">
      <c r="A28" s="60"/>
      <c r="B28" s="61" t="s">
        <v>110</v>
      </c>
      <c r="C28" s="62" t="s">
        <v>111</v>
      </c>
      <c r="D28" s="63"/>
      <c r="E28" s="63"/>
      <c r="F28" s="63">
        <f t="shared" si="0"/>
        <v>0</v>
      </c>
      <c r="G28" s="63"/>
      <c r="H28" s="63"/>
      <c r="I28" s="63">
        <f t="shared" si="1"/>
        <v>0</v>
      </c>
      <c r="J28" s="63"/>
      <c r="K28" s="97"/>
      <c r="L28" s="63">
        <f t="shared" si="2"/>
        <v>0</v>
      </c>
      <c r="M28" s="63"/>
      <c r="N28" s="63">
        <f t="shared" si="3"/>
        <v>0</v>
      </c>
      <c r="O28" s="63">
        <f t="shared" si="4"/>
        <v>0</v>
      </c>
      <c r="P28" s="63">
        <f t="shared" si="5"/>
        <v>0</v>
      </c>
      <c r="Q28" s="65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</row>
    <row r="29" spans="1:133" hidden="1" x14ac:dyDescent="0.2">
      <c r="A29" s="60"/>
      <c r="B29" s="61" t="s">
        <v>112</v>
      </c>
      <c r="C29" s="62" t="s">
        <v>113</v>
      </c>
      <c r="D29" s="63"/>
      <c r="E29" s="63"/>
      <c r="F29" s="63">
        <f t="shared" si="0"/>
        <v>0</v>
      </c>
      <c r="G29" s="63"/>
      <c r="H29" s="63"/>
      <c r="I29" s="63">
        <f t="shared" si="1"/>
        <v>0</v>
      </c>
      <c r="J29" s="63"/>
      <c r="K29" s="97"/>
      <c r="L29" s="63">
        <f t="shared" si="2"/>
        <v>0</v>
      </c>
      <c r="M29" s="63"/>
      <c r="N29" s="63">
        <f t="shared" si="3"/>
        <v>0</v>
      </c>
      <c r="O29" s="63">
        <f t="shared" si="4"/>
        <v>0</v>
      </c>
      <c r="P29" s="63">
        <f t="shared" si="5"/>
        <v>0</v>
      </c>
      <c r="Q29" s="65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</row>
    <row r="30" spans="1:133" hidden="1" x14ac:dyDescent="0.2">
      <c r="A30" s="60"/>
      <c r="B30" s="61" t="s">
        <v>114</v>
      </c>
      <c r="C30" s="62" t="s">
        <v>115</v>
      </c>
      <c r="D30" s="63"/>
      <c r="E30" s="63"/>
      <c r="F30" s="63">
        <f t="shared" si="0"/>
        <v>0</v>
      </c>
      <c r="G30" s="63"/>
      <c r="H30" s="63"/>
      <c r="I30" s="63">
        <f t="shared" si="1"/>
        <v>0</v>
      </c>
      <c r="J30" s="63"/>
      <c r="K30" s="97"/>
      <c r="L30" s="63">
        <f t="shared" si="2"/>
        <v>0</v>
      </c>
      <c r="M30" s="63"/>
      <c r="N30" s="63">
        <f t="shared" si="3"/>
        <v>0</v>
      </c>
      <c r="O30" s="63">
        <f t="shared" si="4"/>
        <v>0</v>
      </c>
      <c r="P30" s="63">
        <f t="shared" si="5"/>
        <v>0</v>
      </c>
      <c r="Q30" s="65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</row>
    <row r="31" spans="1:133" hidden="1" x14ac:dyDescent="0.2">
      <c r="A31" s="60"/>
      <c r="B31" s="61" t="s">
        <v>116</v>
      </c>
      <c r="C31" s="62" t="s">
        <v>117</v>
      </c>
      <c r="D31" s="63"/>
      <c r="E31" s="63"/>
      <c r="F31" s="63">
        <f t="shared" si="0"/>
        <v>0</v>
      </c>
      <c r="G31" s="63"/>
      <c r="H31" s="63"/>
      <c r="I31" s="63">
        <f t="shared" si="1"/>
        <v>0</v>
      </c>
      <c r="J31" s="63"/>
      <c r="K31" s="97"/>
      <c r="L31" s="63">
        <f t="shared" si="2"/>
        <v>0</v>
      </c>
      <c r="M31" s="63"/>
      <c r="N31" s="63">
        <f t="shared" si="3"/>
        <v>0</v>
      </c>
      <c r="O31" s="63">
        <f t="shared" si="4"/>
        <v>0</v>
      </c>
      <c r="P31" s="63">
        <f t="shared" si="5"/>
        <v>0</v>
      </c>
      <c r="Q31" s="65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</row>
    <row r="32" spans="1:133" hidden="1" x14ac:dyDescent="0.2">
      <c r="A32" s="60"/>
      <c r="B32" s="61" t="s">
        <v>118</v>
      </c>
      <c r="C32" s="62" t="s">
        <v>119</v>
      </c>
      <c r="D32" s="63"/>
      <c r="E32" s="63"/>
      <c r="F32" s="63">
        <f t="shared" si="0"/>
        <v>0</v>
      </c>
      <c r="G32" s="63"/>
      <c r="H32" s="63"/>
      <c r="I32" s="63">
        <f t="shared" si="1"/>
        <v>0</v>
      </c>
      <c r="J32" s="63"/>
      <c r="K32" s="97"/>
      <c r="L32" s="63">
        <f t="shared" si="2"/>
        <v>0</v>
      </c>
      <c r="M32" s="63"/>
      <c r="N32" s="63">
        <f t="shared" si="3"/>
        <v>0</v>
      </c>
      <c r="O32" s="63">
        <f t="shared" si="4"/>
        <v>0</v>
      </c>
      <c r="P32" s="63">
        <f t="shared" si="5"/>
        <v>0</v>
      </c>
      <c r="Q32" s="65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</row>
    <row r="33" spans="1:133" hidden="1" x14ac:dyDescent="0.2">
      <c r="A33" s="60"/>
      <c r="B33" s="61" t="s">
        <v>120</v>
      </c>
      <c r="C33" s="62" t="s">
        <v>121</v>
      </c>
      <c r="D33" s="63"/>
      <c r="E33" s="63"/>
      <c r="F33" s="63">
        <f t="shared" si="0"/>
        <v>0</v>
      </c>
      <c r="G33" s="63"/>
      <c r="H33" s="63"/>
      <c r="I33" s="63">
        <f t="shared" si="1"/>
        <v>0</v>
      </c>
      <c r="J33" s="63"/>
      <c r="K33" s="97"/>
      <c r="L33" s="63">
        <f t="shared" si="2"/>
        <v>0</v>
      </c>
      <c r="M33" s="63"/>
      <c r="N33" s="63">
        <f t="shared" si="3"/>
        <v>0</v>
      </c>
      <c r="O33" s="63"/>
      <c r="P33" s="63">
        <f t="shared" si="5"/>
        <v>0</v>
      </c>
      <c r="Q33" s="65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</row>
    <row r="34" spans="1:133" hidden="1" x14ac:dyDescent="0.2">
      <c r="A34" s="60"/>
      <c r="B34" s="61" t="s">
        <v>122</v>
      </c>
      <c r="C34" s="62" t="s">
        <v>123</v>
      </c>
      <c r="D34" s="63"/>
      <c r="E34" s="63"/>
      <c r="F34" s="63">
        <f t="shared" si="0"/>
        <v>0</v>
      </c>
      <c r="G34" s="63"/>
      <c r="H34" s="63"/>
      <c r="I34" s="63">
        <f t="shared" si="1"/>
        <v>0</v>
      </c>
      <c r="J34" s="65"/>
      <c r="K34" s="63"/>
      <c r="L34" s="63"/>
      <c r="M34" s="63"/>
      <c r="N34" s="63">
        <f t="shared" si="3"/>
        <v>0</v>
      </c>
      <c r="O34" s="63"/>
      <c r="P34" s="63">
        <f t="shared" si="5"/>
        <v>0</v>
      </c>
      <c r="Q34" s="65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</row>
    <row r="35" spans="1:133" hidden="1" x14ac:dyDescent="0.2">
      <c r="A35" s="60"/>
      <c r="B35" s="61" t="s">
        <v>124</v>
      </c>
      <c r="C35" s="62" t="s">
        <v>125</v>
      </c>
      <c r="D35" s="63"/>
      <c r="E35" s="63"/>
      <c r="F35" s="63">
        <f t="shared" si="0"/>
        <v>0</v>
      </c>
      <c r="G35" s="63"/>
      <c r="H35" s="63"/>
      <c r="I35" s="63">
        <f t="shared" si="1"/>
        <v>0</v>
      </c>
      <c r="J35" s="65"/>
      <c r="K35" s="63"/>
      <c r="L35" s="63"/>
      <c r="M35" s="63"/>
      <c r="N35" s="63">
        <f>-L35</f>
        <v>0</v>
      </c>
      <c r="O35" s="63"/>
      <c r="P35" s="63">
        <v>0</v>
      </c>
      <c r="Q35" s="65">
        <f>-O35</f>
        <v>0</v>
      </c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</row>
    <row r="36" spans="1:133" x14ac:dyDescent="0.2">
      <c r="A36" s="60"/>
      <c r="B36" s="61" t="s">
        <v>126</v>
      </c>
      <c r="C36" s="62" t="s">
        <v>127</v>
      </c>
      <c r="D36" s="63">
        <f>'[3]2959'!$K$35</f>
        <v>933</v>
      </c>
      <c r="E36" s="63"/>
      <c r="F36" s="63">
        <f t="shared" si="0"/>
        <v>933</v>
      </c>
      <c r="G36" s="63">
        <f>'[3]2959'!$Y$35</f>
        <v>933</v>
      </c>
      <c r="H36" s="63"/>
      <c r="I36" s="63">
        <f t="shared" si="1"/>
        <v>933</v>
      </c>
      <c r="J36" s="65"/>
      <c r="K36" s="63"/>
      <c r="L36" s="63"/>
      <c r="M36" s="63"/>
      <c r="N36" s="63">
        <f>-L36</f>
        <v>0</v>
      </c>
      <c r="O36" s="63"/>
      <c r="P36" s="63">
        <v>0</v>
      </c>
      <c r="Q36" s="65">
        <f>-O36</f>
        <v>0</v>
      </c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</row>
    <row r="37" spans="1:133" hidden="1" x14ac:dyDescent="0.2">
      <c r="A37" s="60"/>
      <c r="B37" s="61" t="s">
        <v>128</v>
      </c>
      <c r="C37" s="62" t="s">
        <v>129</v>
      </c>
      <c r="D37" s="63"/>
      <c r="E37" s="63"/>
      <c r="F37" s="63">
        <f t="shared" si="0"/>
        <v>0</v>
      </c>
      <c r="G37" s="63"/>
      <c r="H37" s="63"/>
      <c r="I37" s="63">
        <f t="shared" si="1"/>
        <v>0</v>
      </c>
      <c r="J37" s="65"/>
      <c r="K37" s="63"/>
      <c r="L37" s="63"/>
      <c r="M37" s="63"/>
      <c r="N37" s="63">
        <f>-L37</f>
        <v>0</v>
      </c>
      <c r="O37" s="63"/>
      <c r="P37" s="63">
        <v>0</v>
      </c>
      <c r="Q37" s="65">
        <f>-O37</f>
        <v>0</v>
      </c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</row>
    <row r="38" spans="1:133" hidden="1" x14ac:dyDescent="0.2">
      <c r="A38" s="60"/>
      <c r="B38" s="61" t="s">
        <v>130</v>
      </c>
      <c r="C38" s="62" t="s">
        <v>131</v>
      </c>
      <c r="D38" s="63"/>
      <c r="E38" s="63"/>
      <c r="F38" s="63">
        <f t="shared" si="0"/>
        <v>0</v>
      </c>
      <c r="G38" s="63"/>
      <c r="H38" s="63"/>
      <c r="I38" s="63">
        <f t="shared" si="1"/>
        <v>0</v>
      </c>
      <c r="J38" s="65"/>
      <c r="K38" s="63"/>
      <c r="L38" s="63"/>
      <c r="M38" s="63"/>
      <c r="N38" s="63">
        <f t="shared" si="3"/>
        <v>0</v>
      </c>
      <c r="O38" s="63"/>
      <c r="P38" s="63">
        <f t="shared" si="5"/>
        <v>0</v>
      </c>
      <c r="Q38" s="65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</row>
    <row r="39" spans="1:133" hidden="1" x14ac:dyDescent="0.2">
      <c r="A39" s="60"/>
      <c r="B39" s="61" t="s">
        <v>132</v>
      </c>
      <c r="C39" s="62" t="s">
        <v>133</v>
      </c>
      <c r="D39" s="63"/>
      <c r="E39" s="63"/>
      <c r="F39" s="63">
        <f t="shared" si="0"/>
        <v>0</v>
      </c>
      <c r="G39" s="63"/>
      <c r="H39" s="63"/>
      <c r="I39" s="63">
        <f t="shared" si="1"/>
        <v>0</v>
      </c>
      <c r="J39" s="65"/>
      <c r="K39" s="63"/>
      <c r="L39" s="63"/>
      <c r="M39" s="63"/>
      <c r="N39" s="63">
        <f t="shared" si="3"/>
        <v>0</v>
      </c>
      <c r="O39" s="63"/>
      <c r="P39" s="63">
        <f t="shared" si="5"/>
        <v>0</v>
      </c>
      <c r="Q39" s="65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</row>
    <row r="40" spans="1:133" hidden="1" x14ac:dyDescent="0.2">
      <c r="A40" s="60"/>
      <c r="B40" s="61" t="s">
        <v>134</v>
      </c>
      <c r="C40" s="62" t="s">
        <v>135</v>
      </c>
      <c r="D40" s="63"/>
      <c r="E40" s="63"/>
      <c r="F40" s="63">
        <f t="shared" si="0"/>
        <v>0</v>
      </c>
      <c r="G40" s="63"/>
      <c r="H40" s="63"/>
      <c r="I40" s="63">
        <f t="shared" si="1"/>
        <v>0</v>
      </c>
      <c r="J40" s="65"/>
      <c r="K40" s="63"/>
      <c r="L40" s="63"/>
      <c r="M40" s="63"/>
      <c r="N40" s="63">
        <f t="shared" si="3"/>
        <v>0</v>
      </c>
      <c r="O40" s="63"/>
      <c r="P40" s="63">
        <f t="shared" si="5"/>
        <v>0</v>
      </c>
      <c r="Q40" s="65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</row>
    <row r="41" spans="1:133" hidden="1" x14ac:dyDescent="0.2">
      <c r="A41" s="60"/>
      <c r="B41" s="61" t="s">
        <v>136</v>
      </c>
      <c r="C41" s="62" t="s">
        <v>137</v>
      </c>
      <c r="D41" s="63"/>
      <c r="E41" s="63"/>
      <c r="F41" s="63">
        <f t="shared" si="0"/>
        <v>0</v>
      </c>
      <c r="G41" s="63"/>
      <c r="H41" s="63"/>
      <c r="I41" s="63">
        <f t="shared" si="1"/>
        <v>0</v>
      </c>
      <c r="J41" s="65"/>
      <c r="K41" s="63"/>
      <c r="L41" s="63"/>
      <c r="M41" s="63"/>
      <c r="N41" s="63">
        <f t="shared" si="3"/>
        <v>0</v>
      </c>
      <c r="O41" s="63"/>
      <c r="P41" s="63">
        <f t="shared" si="5"/>
        <v>0</v>
      </c>
      <c r="Q41" s="65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</row>
    <row r="42" spans="1:133" hidden="1" x14ac:dyDescent="0.2">
      <c r="A42" s="60"/>
      <c r="B42" s="61" t="s">
        <v>138</v>
      </c>
      <c r="C42" s="62" t="s">
        <v>139</v>
      </c>
      <c r="D42" s="63"/>
      <c r="E42" s="63"/>
      <c r="F42" s="63">
        <f t="shared" si="0"/>
        <v>0</v>
      </c>
      <c r="G42" s="63"/>
      <c r="H42" s="63"/>
      <c r="I42" s="63">
        <f t="shared" si="1"/>
        <v>0</v>
      </c>
      <c r="J42" s="65"/>
      <c r="K42" s="63"/>
      <c r="L42" s="63"/>
      <c r="M42" s="63"/>
      <c r="N42" s="63">
        <f t="shared" si="3"/>
        <v>0</v>
      </c>
      <c r="O42" s="63"/>
      <c r="P42" s="63">
        <f t="shared" si="5"/>
        <v>0</v>
      </c>
      <c r="Q42" s="65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</row>
    <row r="43" spans="1:133" hidden="1" x14ac:dyDescent="0.2">
      <c r="A43" s="60"/>
      <c r="B43" s="61" t="s">
        <v>140</v>
      </c>
      <c r="C43" s="62" t="s">
        <v>141</v>
      </c>
      <c r="D43" s="63"/>
      <c r="E43" s="63"/>
      <c r="F43" s="63">
        <f t="shared" si="0"/>
        <v>0</v>
      </c>
      <c r="G43" s="63"/>
      <c r="H43" s="63"/>
      <c r="I43" s="63">
        <f t="shared" si="1"/>
        <v>0</v>
      </c>
      <c r="J43" s="65"/>
      <c r="K43" s="63"/>
      <c r="L43" s="63"/>
      <c r="M43" s="63"/>
      <c r="N43" s="63">
        <f t="shared" si="3"/>
        <v>0</v>
      </c>
      <c r="O43" s="63"/>
      <c r="P43" s="63">
        <f t="shared" si="5"/>
        <v>0</v>
      </c>
      <c r="Q43" s="65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</row>
    <row r="44" spans="1:133" hidden="1" x14ac:dyDescent="0.2">
      <c r="A44" s="60"/>
      <c r="B44" s="61" t="s">
        <v>142</v>
      </c>
      <c r="C44" s="62" t="s">
        <v>143</v>
      </c>
      <c r="D44" s="63"/>
      <c r="E44" s="63"/>
      <c r="F44" s="63">
        <f t="shared" si="0"/>
        <v>0</v>
      </c>
      <c r="G44" s="63"/>
      <c r="H44" s="63"/>
      <c r="I44" s="63">
        <f t="shared" si="1"/>
        <v>0</v>
      </c>
      <c r="J44" s="65"/>
      <c r="K44" s="63"/>
      <c r="L44" s="63"/>
      <c r="M44" s="63"/>
      <c r="N44" s="63">
        <f t="shared" si="3"/>
        <v>0</v>
      </c>
      <c r="O44" s="63"/>
      <c r="P44" s="63">
        <f t="shared" si="5"/>
        <v>0</v>
      </c>
      <c r="Q44" s="65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</row>
    <row r="45" spans="1:133" hidden="1" x14ac:dyDescent="0.2">
      <c r="A45" s="60"/>
      <c r="B45" s="61" t="s">
        <v>144</v>
      </c>
      <c r="C45" s="62" t="s">
        <v>145</v>
      </c>
      <c r="D45" s="63"/>
      <c r="E45" s="63"/>
      <c r="F45" s="63">
        <f t="shared" si="0"/>
        <v>0</v>
      </c>
      <c r="G45" s="63"/>
      <c r="H45" s="63"/>
      <c r="I45" s="63">
        <f t="shared" si="1"/>
        <v>0</v>
      </c>
      <c r="J45" s="65"/>
      <c r="K45" s="63"/>
      <c r="L45" s="63"/>
      <c r="M45" s="63"/>
      <c r="N45" s="63">
        <f t="shared" si="3"/>
        <v>0</v>
      </c>
      <c r="O45" s="63"/>
      <c r="P45" s="63">
        <f t="shared" si="5"/>
        <v>0</v>
      </c>
      <c r="Q45" s="65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</row>
    <row r="46" spans="1:133" hidden="1" x14ac:dyDescent="0.2">
      <c r="A46" s="60"/>
      <c r="B46" s="61" t="s">
        <v>146</v>
      </c>
      <c r="C46" s="62" t="s">
        <v>147</v>
      </c>
      <c r="D46" s="63"/>
      <c r="E46" s="63"/>
      <c r="F46" s="63">
        <f t="shared" si="0"/>
        <v>0</v>
      </c>
      <c r="G46" s="63"/>
      <c r="H46" s="63"/>
      <c r="I46" s="63">
        <f t="shared" si="1"/>
        <v>0</v>
      </c>
      <c r="J46" s="65"/>
      <c r="K46" s="63"/>
      <c r="L46" s="63">
        <f t="shared" si="2"/>
        <v>0</v>
      </c>
      <c r="M46" s="63"/>
      <c r="N46" s="63">
        <f t="shared" si="3"/>
        <v>0</v>
      </c>
      <c r="O46" s="63"/>
      <c r="P46" s="63">
        <f t="shared" si="5"/>
        <v>0</v>
      </c>
      <c r="Q46" s="65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</row>
    <row r="47" spans="1:133" hidden="1" x14ac:dyDescent="0.2">
      <c r="A47" s="60"/>
      <c r="B47" s="61" t="s">
        <v>148</v>
      </c>
      <c r="C47" s="62" t="s">
        <v>149</v>
      </c>
      <c r="D47" s="63"/>
      <c r="E47" s="63"/>
      <c r="F47" s="63">
        <f t="shared" si="0"/>
        <v>0</v>
      </c>
      <c r="G47" s="63"/>
      <c r="H47" s="63"/>
      <c r="I47" s="63">
        <f t="shared" si="1"/>
        <v>0</v>
      </c>
      <c r="J47" s="65"/>
      <c r="K47" s="63"/>
      <c r="L47" s="63">
        <f t="shared" si="2"/>
        <v>0</v>
      </c>
      <c r="M47" s="63"/>
      <c r="N47" s="63">
        <f t="shared" si="3"/>
        <v>0</v>
      </c>
      <c r="O47" s="63"/>
      <c r="P47" s="63">
        <f t="shared" si="5"/>
        <v>0</v>
      </c>
      <c r="Q47" s="65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</row>
    <row r="48" spans="1:133" hidden="1" x14ac:dyDescent="0.2">
      <c r="A48" s="60"/>
      <c r="B48" s="61" t="s">
        <v>150</v>
      </c>
      <c r="C48" s="62" t="s">
        <v>151</v>
      </c>
      <c r="D48" s="63"/>
      <c r="E48" s="63"/>
      <c r="F48" s="63">
        <f t="shared" si="0"/>
        <v>0</v>
      </c>
      <c r="G48" s="63"/>
      <c r="H48" s="63"/>
      <c r="I48" s="63">
        <f t="shared" si="1"/>
        <v>0</v>
      </c>
      <c r="J48" s="65"/>
      <c r="K48" s="63"/>
      <c r="L48" s="63">
        <f t="shared" si="2"/>
        <v>0</v>
      </c>
      <c r="M48" s="63"/>
      <c r="N48" s="63">
        <f t="shared" si="3"/>
        <v>0</v>
      </c>
      <c r="O48" s="63"/>
      <c r="P48" s="63">
        <f t="shared" si="5"/>
        <v>0</v>
      </c>
      <c r="Q48" s="65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</row>
    <row r="49" spans="1:133" hidden="1" x14ac:dyDescent="0.2">
      <c r="A49" s="60"/>
      <c r="B49" s="61" t="s">
        <v>152</v>
      </c>
      <c r="C49" s="62" t="s">
        <v>153</v>
      </c>
      <c r="D49" s="63"/>
      <c r="E49" s="63"/>
      <c r="F49" s="63">
        <f t="shared" si="0"/>
        <v>0</v>
      </c>
      <c r="G49" s="63"/>
      <c r="H49" s="63"/>
      <c r="I49" s="63">
        <f t="shared" si="1"/>
        <v>0</v>
      </c>
      <c r="J49" s="65"/>
      <c r="K49" s="63"/>
      <c r="L49" s="63">
        <f t="shared" si="2"/>
        <v>0</v>
      </c>
      <c r="M49" s="63"/>
      <c r="N49" s="63">
        <f t="shared" si="3"/>
        <v>0</v>
      </c>
      <c r="O49" s="63"/>
      <c r="P49" s="63">
        <f t="shared" si="5"/>
        <v>0</v>
      </c>
      <c r="Q49" s="65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</row>
    <row r="50" spans="1:133" hidden="1" x14ac:dyDescent="0.2">
      <c r="A50" s="60"/>
      <c r="B50" s="61" t="s">
        <v>154</v>
      </c>
      <c r="C50" s="62" t="s">
        <v>155</v>
      </c>
      <c r="D50" s="63"/>
      <c r="E50" s="63"/>
      <c r="F50" s="63">
        <f t="shared" si="0"/>
        <v>0</v>
      </c>
      <c r="G50" s="63"/>
      <c r="H50" s="63"/>
      <c r="I50" s="63">
        <f t="shared" si="1"/>
        <v>0</v>
      </c>
      <c r="J50" s="65"/>
      <c r="K50" s="63"/>
      <c r="L50" s="63">
        <f t="shared" si="2"/>
        <v>0</v>
      </c>
      <c r="M50" s="63"/>
      <c r="N50" s="63">
        <f t="shared" si="3"/>
        <v>0</v>
      </c>
      <c r="O50" s="63"/>
      <c r="P50" s="63">
        <f t="shared" si="5"/>
        <v>0</v>
      </c>
      <c r="Q50" s="65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</row>
    <row r="51" spans="1:133" hidden="1" x14ac:dyDescent="0.2">
      <c r="A51" s="60"/>
      <c r="B51" s="61" t="s">
        <v>156</v>
      </c>
      <c r="C51" s="62" t="s">
        <v>157</v>
      </c>
      <c r="D51" s="63"/>
      <c r="E51" s="63"/>
      <c r="F51" s="63">
        <f t="shared" si="0"/>
        <v>0</v>
      </c>
      <c r="G51" s="63"/>
      <c r="H51" s="63"/>
      <c r="I51" s="63">
        <f t="shared" si="1"/>
        <v>0</v>
      </c>
      <c r="J51" s="65"/>
      <c r="K51" s="63"/>
      <c r="L51" s="63">
        <f t="shared" si="2"/>
        <v>0</v>
      </c>
      <c r="M51" s="63"/>
      <c r="N51" s="63">
        <f t="shared" si="3"/>
        <v>0</v>
      </c>
      <c r="O51" s="63">
        <f t="shared" si="4"/>
        <v>0</v>
      </c>
      <c r="P51" s="63">
        <f t="shared" si="5"/>
        <v>0</v>
      </c>
      <c r="Q51" s="65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</row>
    <row r="52" spans="1:133" hidden="1" x14ac:dyDescent="0.2">
      <c r="A52" s="60"/>
      <c r="B52" s="61" t="s">
        <v>158</v>
      </c>
      <c r="C52" s="62" t="s">
        <v>159</v>
      </c>
      <c r="D52" s="63"/>
      <c r="E52" s="63"/>
      <c r="F52" s="63">
        <f t="shared" si="0"/>
        <v>0</v>
      </c>
      <c r="G52" s="63"/>
      <c r="H52" s="63"/>
      <c r="I52" s="63">
        <f t="shared" si="1"/>
        <v>0</v>
      </c>
      <c r="J52" s="65"/>
      <c r="K52" s="63"/>
      <c r="L52" s="63">
        <f>E52*0.54405</f>
        <v>0</v>
      </c>
      <c r="M52" s="63"/>
      <c r="N52" s="63">
        <f>E52-L52</f>
        <v>0</v>
      </c>
      <c r="O52" s="63">
        <f>H52*0.54405</f>
        <v>0</v>
      </c>
      <c r="P52" s="63"/>
      <c r="Q52" s="98">
        <f>H52-O52</f>
        <v>0</v>
      </c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</row>
    <row r="53" spans="1:133" hidden="1" x14ac:dyDescent="0.2">
      <c r="A53" s="60"/>
      <c r="B53" s="61" t="s">
        <v>160</v>
      </c>
      <c r="C53" s="62" t="s">
        <v>161</v>
      </c>
      <c r="D53" s="63"/>
      <c r="E53" s="63"/>
      <c r="F53" s="63">
        <f t="shared" si="0"/>
        <v>0</v>
      </c>
      <c r="G53" s="63"/>
      <c r="H53" s="63"/>
      <c r="I53" s="63">
        <f t="shared" si="1"/>
        <v>0</v>
      </c>
      <c r="J53" s="65"/>
      <c r="K53" s="63"/>
      <c r="L53" s="63">
        <f t="shared" si="2"/>
        <v>0</v>
      </c>
      <c r="M53" s="63"/>
      <c r="N53" s="63">
        <f t="shared" si="3"/>
        <v>0</v>
      </c>
      <c r="O53" s="63">
        <f t="shared" si="4"/>
        <v>0</v>
      </c>
      <c r="P53" s="63">
        <f t="shared" si="5"/>
        <v>0</v>
      </c>
      <c r="Q53" s="65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</row>
    <row r="54" spans="1:133" hidden="1" x14ac:dyDescent="0.2">
      <c r="A54" s="60"/>
      <c r="B54" s="61" t="s">
        <v>162</v>
      </c>
      <c r="C54" s="62" t="s">
        <v>163</v>
      </c>
      <c r="D54" s="63"/>
      <c r="E54" s="63"/>
      <c r="F54" s="63">
        <f t="shared" si="0"/>
        <v>0</v>
      </c>
      <c r="G54" s="63"/>
      <c r="H54" s="63"/>
      <c r="I54" s="63">
        <f t="shared" si="1"/>
        <v>0</v>
      </c>
      <c r="J54" s="65"/>
      <c r="K54" s="63"/>
      <c r="L54" s="63">
        <f t="shared" si="2"/>
        <v>0</v>
      </c>
      <c r="M54" s="63"/>
      <c r="N54" s="63">
        <f t="shared" si="3"/>
        <v>0</v>
      </c>
      <c r="O54" s="63">
        <f t="shared" si="4"/>
        <v>0</v>
      </c>
      <c r="P54" s="63">
        <f t="shared" si="5"/>
        <v>0</v>
      </c>
      <c r="Q54" s="65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</row>
    <row r="55" spans="1:133" hidden="1" x14ac:dyDescent="0.2">
      <c r="A55" s="60"/>
      <c r="B55" s="61" t="s">
        <v>164</v>
      </c>
      <c r="C55" s="62" t="s">
        <v>165</v>
      </c>
      <c r="D55" s="63"/>
      <c r="E55" s="63"/>
      <c r="F55" s="63">
        <f t="shared" si="0"/>
        <v>0</v>
      </c>
      <c r="G55" s="63"/>
      <c r="H55" s="63"/>
      <c r="I55" s="63">
        <f t="shared" si="1"/>
        <v>0</v>
      </c>
      <c r="J55" s="65"/>
      <c r="K55" s="63"/>
      <c r="L55" s="63">
        <f t="shared" si="2"/>
        <v>0</v>
      </c>
      <c r="M55" s="63"/>
      <c r="N55" s="63">
        <f t="shared" si="3"/>
        <v>0</v>
      </c>
      <c r="O55" s="63">
        <f t="shared" si="4"/>
        <v>0</v>
      </c>
      <c r="P55" s="63">
        <f t="shared" si="5"/>
        <v>0</v>
      </c>
      <c r="Q55" s="65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</row>
    <row r="56" spans="1:133" hidden="1" x14ac:dyDescent="0.2">
      <c r="A56" s="60"/>
      <c r="B56" s="61" t="s">
        <v>166</v>
      </c>
      <c r="C56" s="62" t="s">
        <v>167</v>
      </c>
      <c r="D56" s="63"/>
      <c r="E56" s="63"/>
      <c r="F56" s="63">
        <f t="shared" si="0"/>
        <v>0</v>
      </c>
      <c r="G56" s="63"/>
      <c r="H56" s="63"/>
      <c r="I56" s="63">
        <f t="shared" si="1"/>
        <v>0</v>
      </c>
      <c r="J56" s="65"/>
      <c r="K56" s="63"/>
      <c r="L56" s="63">
        <f t="shared" si="2"/>
        <v>0</v>
      </c>
      <c r="M56" s="63"/>
      <c r="N56" s="63">
        <f t="shared" si="3"/>
        <v>0</v>
      </c>
      <c r="O56" s="63">
        <f t="shared" si="4"/>
        <v>0</v>
      </c>
      <c r="P56" s="63">
        <f t="shared" si="5"/>
        <v>0</v>
      </c>
      <c r="Q56" s="65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</row>
    <row r="57" spans="1:133" hidden="1" x14ac:dyDescent="0.2">
      <c r="A57" s="60"/>
      <c r="B57" s="61" t="s">
        <v>168</v>
      </c>
      <c r="C57" s="62" t="s">
        <v>169</v>
      </c>
      <c r="D57" s="63"/>
      <c r="E57" s="63"/>
      <c r="F57" s="63">
        <f t="shared" si="0"/>
        <v>0</v>
      </c>
      <c r="G57" s="63"/>
      <c r="H57" s="63"/>
      <c r="I57" s="63">
        <f t="shared" si="1"/>
        <v>0</v>
      </c>
      <c r="J57" s="65"/>
      <c r="K57" s="63"/>
      <c r="L57" s="63">
        <f t="shared" si="2"/>
        <v>0</v>
      </c>
      <c r="M57" s="63"/>
      <c r="N57" s="63">
        <f t="shared" si="3"/>
        <v>0</v>
      </c>
      <c r="O57" s="63">
        <f t="shared" si="4"/>
        <v>0</v>
      </c>
      <c r="P57" s="63">
        <f t="shared" si="5"/>
        <v>0</v>
      </c>
      <c r="Q57" s="65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</row>
    <row r="58" spans="1:133" hidden="1" x14ac:dyDescent="0.2">
      <c r="A58" s="60"/>
      <c r="B58" s="61" t="s">
        <v>170</v>
      </c>
      <c r="C58" s="62" t="s">
        <v>171</v>
      </c>
      <c r="D58" s="63"/>
      <c r="E58" s="63"/>
      <c r="F58" s="63">
        <f t="shared" si="0"/>
        <v>0</v>
      </c>
      <c r="G58" s="63"/>
      <c r="H58" s="63"/>
      <c r="I58" s="63">
        <f t="shared" si="1"/>
        <v>0</v>
      </c>
      <c r="J58" s="65"/>
      <c r="K58" s="63"/>
      <c r="L58" s="63">
        <f t="shared" si="2"/>
        <v>0</v>
      </c>
      <c r="M58" s="63"/>
      <c r="N58" s="63">
        <f t="shared" si="3"/>
        <v>0</v>
      </c>
      <c r="O58" s="63">
        <f t="shared" si="4"/>
        <v>0</v>
      </c>
      <c r="P58" s="63">
        <f t="shared" si="5"/>
        <v>0</v>
      </c>
      <c r="Q58" s="65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</row>
    <row r="59" spans="1:133" hidden="1" x14ac:dyDescent="0.2">
      <c r="A59" s="60"/>
      <c r="B59" s="61" t="s">
        <v>172</v>
      </c>
      <c r="C59" s="62" t="s">
        <v>173</v>
      </c>
      <c r="D59" s="63"/>
      <c r="E59" s="63"/>
      <c r="F59" s="63">
        <f t="shared" si="0"/>
        <v>0</v>
      </c>
      <c r="G59" s="63"/>
      <c r="H59" s="63"/>
      <c r="I59" s="63">
        <f t="shared" si="1"/>
        <v>0</v>
      </c>
      <c r="J59" s="65"/>
      <c r="K59" s="63"/>
      <c r="L59" s="63">
        <f t="shared" si="2"/>
        <v>0</v>
      </c>
      <c r="M59" s="63"/>
      <c r="N59" s="63">
        <f t="shared" si="3"/>
        <v>0</v>
      </c>
      <c r="O59" s="63">
        <f t="shared" si="4"/>
        <v>0</v>
      </c>
      <c r="P59" s="63">
        <f t="shared" si="5"/>
        <v>0</v>
      </c>
      <c r="Q59" s="65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</row>
    <row r="60" spans="1:133" hidden="1" x14ac:dyDescent="0.2">
      <c r="A60" s="60"/>
      <c r="B60" s="61" t="s">
        <v>174</v>
      </c>
      <c r="C60" s="62" t="s">
        <v>175</v>
      </c>
      <c r="D60" s="63"/>
      <c r="E60" s="63"/>
      <c r="F60" s="63">
        <f t="shared" si="0"/>
        <v>0</v>
      </c>
      <c r="G60" s="63"/>
      <c r="H60" s="63"/>
      <c r="I60" s="63">
        <f t="shared" si="1"/>
        <v>0</v>
      </c>
      <c r="J60" s="65"/>
      <c r="K60" s="63"/>
      <c r="L60" s="63">
        <f t="shared" si="2"/>
        <v>0</v>
      </c>
      <c r="M60" s="63"/>
      <c r="N60" s="63">
        <f t="shared" si="3"/>
        <v>0</v>
      </c>
      <c r="O60" s="63">
        <f t="shared" si="4"/>
        <v>0</v>
      </c>
      <c r="P60" s="63">
        <f t="shared" si="5"/>
        <v>0</v>
      </c>
      <c r="Q60" s="65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</row>
    <row r="61" spans="1:133" hidden="1" x14ac:dyDescent="0.2">
      <c r="A61" s="60"/>
      <c r="B61" s="61" t="s">
        <v>176</v>
      </c>
      <c r="C61" s="62" t="s">
        <v>177</v>
      </c>
      <c r="D61" s="63"/>
      <c r="E61" s="63"/>
      <c r="F61" s="63">
        <f t="shared" si="0"/>
        <v>0</v>
      </c>
      <c r="G61" s="63"/>
      <c r="H61" s="63"/>
      <c r="I61" s="63">
        <f t="shared" si="1"/>
        <v>0</v>
      </c>
      <c r="J61" s="65"/>
      <c r="K61" s="63"/>
      <c r="L61" s="63">
        <f t="shared" si="2"/>
        <v>0</v>
      </c>
      <c r="M61" s="63"/>
      <c r="N61" s="63">
        <f t="shared" si="3"/>
        <v>0</v>
      </c>
      <c r="O61" s="63">
        <f t="shared" si="4"/>
        <v>0</v>
      </c>
      <c r="P61" s="63">
        <f t="shared" si="5"/>
        <v>0</v>
      </c>
      <c r="Q61" s="65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</row>
    <row r="62" spans="1:133" x14ac:dyDescent="0.2">
      <c r="A62" s="60"/>
      <c r="B62" s="61" t="s">
        <v>178</v>
      </c>
      <c r="C62" s="62" t="s">
        <v>179</v>
      </c>
      <c r="D62" s="63">
        <f>'[3]2959'!$K$61</f>
        <v>669782</v>
      </c>
      <c r="E62" s="63"/>
      <c r="F62" s="63">
        <f t="shared" si="0"/>
        <v>669782</v>
      </c>
      <c r="G62" s="63">
        <f>'[3]2959'!$Y$61</f>
        <v>669782</v>
      </c>
      <c r="H62" s="63"/>
      <c r="I62" s="63">
        <f t="shared" si="1"/>
        <v>669782</v>
      </c>
      <c r="J62" s="65"/>
      <c r="K62" s="63"/>
      <c r="L62" s="63">
        <f t="shared" si="2"/>
        <v>0</v>
      </c>
      <c r="M62" s="63"/>
      <c r="N62" s="63">
        <f t="shared" si="3"/>
        <v>0</v>
      </c>
      <c r="O62" s="63">
        <f t="shared" si="4"/>
        <v>0</v>
      </c>
      <c r="P62" s="63">
        <f t="shared" si="5"/>
        <v>0</v>
      </c>
      <c r="Q62" s="65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</row>
    <row r="63" spans="1:133" hidden="1" x14ac:dyDescent="0.2">
      <c r="A63" s="60"/>
      <c r="B63" s="61" t="s">
        <v>180</v>
      </c>
      <c r="C63" s="62" t="s">
        <v>181</v>
      </c>
      <c r="D63" s="63"/>
      <c r="E63" s="63"/>
      <c r="F63" s="63">
        <f t="shared" si="0"/>
        <v>0</v>
      </c>
      <c r="G63" s="63"/>
      <c r="H63" s="63"/>
      <c r="I63" s="63">
        <f t="shared" si="1"/>
        <v>0</v>
      </c>
      <c r="J63" s="65"/>
      <c r="K63" s="63"/>
      <c r="L63" s="63">
        <f t="shared" si="2"/>
        <v>0</v>
      </c>
      <c r="M63" s="63"/>
      <c r="N63" s="63">
        <f t="shared" si="3"/>
        <v>0</v>
      </c>
      <c r="O63" s="63">
        <f t="shared" si="4"/>
        <v>0</v>
      </c>
      <c r="P63" s="63">
        <f t="shared" si="5"/>
        <v>0</v>
      </c>
      <c r="Q63" s="65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</row>
    <row r="64" spans="1:133" hidden="1" x14ac:dyDescent="0.2">
      <c r="A64" s="60"/>
      <c r="B64" s="61" t="s">
        <v>182</v>
      </c>
      <c r="C64" s="62" t="s">
        <v>183</v>
      </c>
      <c r="D64" s="63"/>
      <c r="E64" s="63"/>
      <c r="F64" s="63">
        <f t="shared" si="0"/>
        <v>0</v>
      </c>
      <c r="G64" s="63"/>
      <c r="H64" s="63"/>
      <c r="I64" s="63">
        <f t="shared" si="1"/>
        <v>0</v>
      </c>
      <c r="J64" s="65"/>
      <c r="K64" s="63"/>
      <c r="L64" s="63">
        <f t="shared" si="2"/>
        <v>0</v>
      </c>
      <c r="M64" s="63"/>
      <c r="N64" s="63">
        <f t="shared" si="3"/>
        <v>0</v>
      </c>
      <c r="O64" s="63">
        <f t="shared" si="4"/>
        <v>0</v>
      </c>
      <c r="P64" s="63">
        <f t="shared" si="5"/>
        <v>0</v>
      </c>
      <c r="Q64" s="65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</row>
    <row r="65" spans="1:133" hidden="1" x14ac:dyDescent="0.2">
      <c r="A65" s="60"/>
      <c r="B65" s="61" t="s">
        <v>184</v>
      </c>
      <c r="C65" s="62" t="s">
        <v>185</v>
      </c>
      <c r="D65" s="63"/>
      <c r="E65" s="63"/>
      <c r="F65" s="63">
        <f t="shared" si="0"/>
        <v>0</v>
      </c>
      <c r="G65" s="63"/>
      <c r="H65" s="63"/>
      <c r="I65" s="63">
        <f t="shared" si="1"/>
        <v>0</v>
      </c>
      <c r="J65" s="65"/>
      <c r="K65" s="63"/>
      <c r="L65" s="63">
        <f t="shared" si="2"/>
        <v>0</v>
      </c>
      <c r="M65" s="63"/>
      <c r="N65" s="63">
        <f t="shared" si="3"/>
        <v>0</v>
      </c>
      <c r="O65" s="63">
        <f t="shared" si="4"/>
        <v>0</v>
      </c>
      <c r="P65" s="63">
        <f t="shared" si="5"/>
        <v>0</v>
      </c>
      <c r="Q65" s="65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</row>
    <row r="66" spans="1:133" hidden="1" x14ac:dyDescent="0.2">
      <c r="A66" s="60"/>
      <c r="B66" s="61" t="s">
        <v>186</v>
      </c>
      <c r="C66" s="62" t="s">
        <v>187</v>
      </c>
      <c r="D66" s="63"/>
      <c r="E66" s="63"/>
      <c r="F66" s="63">
        <f t="shared" si="0"/>
        <v>0</v>
      </c>
      <c r="G66" s="63"/>
      <c r="H66" s="63"/>
      <c r="I66" s="63">
        <f t="shared" si="1"/>
        <v>0</v>
      </c>
      <c r="J66" s="65"/>
      <c r="K66" s="63"/>
      <c r="L66" s="63">
        <f t="shared" si="2"/>
        <v>0</v>
      </c>
      <c r="M66" s="63"/>
      <c r="N66" s="63">
        <f t="shared" si="3"/>
        <v>0</v>
      </c>
      <c r="O66" s="63">
        <f t="shared" si="4"/>
        <v>0</v>
      </c>
      <c r="P66" s="63">
        <f t="shared" si="5"/>
        <v>0</v>
      </c>
      <c r="Q66" s="65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</row>
    <row r="67" spans="1:133" hidden="1" x14ac:dyDescent="0.2">
      <c r="A67" s="60"/>
      <c r="B67" s="61" t="s">
        <v>188</v>
      </c>
      <c r="C67" s="62" t="s">
        <v>189</v>
      </c>
      <c r="D67" s="63"/>
      <c r="E67" s="63"/>
      <c r="F67" s="63">
        <f t="shared" si="0"/>
        <v>0</v>
      </c>
      <c r="G67" s="63"/>
      <c r="H67" s="63"/>
      <c r="I67" s="63">
        <f t="shared" si="1"/>
        <v>0</v>
      </c>
      <c r="J67" s="65"/>
      <c r="K67" s="63"/>
      <c r="L67" s="63">
        <f t="shared" si="2"/>
        <v>0</v>
      </c>
      <c r="M67" s="63"/>
      <c r="N67" s="63">
        <f t="shared" si="3"/>
        <v>0</v>
      </c>
      <c r="O67" s="63">
        <f t="shared" si="4"/>
        <v>0</v>
      </c>
      <c r="P67" s="63">
        <f t="shared" si="5"/>
        <v>0</v>
      </c>
      <c r="Q67" s="65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</row>
    <row r="68" spans="1:133" hidden="1" x14ac:dyDescent="0.2">
      <c r="A68" s="60"/>
      <c r="B68" s="61" t="s">
        <v>190</v>
      </c>
      <c r="C68" s="62" t="s">
        <v>191</v>
      </c>
      <c r="D68" s="63"/>
      <c r="E68" s="63"/>
      <c r="F68" s="63">
        <f t="shared" si="0"/>
        <v>0</v>
      </c>
      <c r="G68" s="63"/>
      <c r="H68" s="63"/>
      <c r="I68" s="63">
        <f t="shared" si="1"/>
        <v>0</v>
      </c>
      <c r="J68" s="65"/>
      <c r="K68" s="63"/>
      <c r="L68" s="63">
        <f t="shared" si="2"/>
        <v>0</v>
      </c>
      <c r="M68" s="63"/>
      <c r="N68" s="63">
        <f t="shared" si="3"/>
        <v>0</v>
      </c>
      <c r="O68" s="63">
        <f t="shared" si="4"/>
        <v>0</v>
      </c>
      <c r="P68" s="63">
        <f t="shared" si="5"/>
        <v>0</v>
      </c>
      <c r="Q68" s="65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</row>
    <row r="69" spans="1:133" x14ac:dyDescent="0.2">
      <c r="A69" s="60"/>
      <c r="B69" s="61" t="s">
        <v>192</v>
      </c>
      <c r="C69" s="62" t="s">
        <v>193</v>
      </c>
      <c r="D69" s="63">
        <f>'[3]2959'!$K$68</f>
        <v>2500</v>
      </c>
      <c r="E69" s="63"/>
      <c r="F69" s="63">
        <f t="shared" si="0"/>
        <v>2500</v>
      </c>
      <c r="G69" s="63">
        <f>'[3]2959'!$Y$68</f>
        <v>2500</v>
      </c>
      <c r="H69" s="63"/>
      <c r="I69" s="63">
        <f t="shared" si="1"/>
        <v>2500</v>
      </c>
      <c r="J69" s="65"/>
      <c r="K69" s="63"/>
      <c r="L69" s="63">
        <f t="shared" si="2"/>
        <v>0</v>
      </c>
      <c r="M69" s="63"/>
      <c r="N69" s="63">
        <f t="shared" si="3"/>
        <v>0</v>
      </c>
      <c r="O69" s="63">
        <f t="shared" si="4"/>
        <v>0</v>
      </c>
      <c r="P69" s="63">
        <f t="shared" si="5"/>
        <v>0</v>
      </c>
      <c r="Q69" s="65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</row>
    <row r="70" spans="1:133" hidden="1" x14ac:dyDescent="0.2">
      <c r="A70" s="60"/>
      <c r="B70" s="61" t="s">
        <v>194</v>
      </c>
      <c r="C70" s="62" t="s">
        <v>195</v>
      </c>
      <c r="D70" s="63"/>
      <c r="E70" s="63"/>
      <c r="F70" s="63">
        <f t="shared" si="0"/>
        <v>0</v>
      </c>
      <c r="G70" s="63"/>
      <c r="H70" s="63"/>
      <c r="I70" s="63">
        <f t="shared" si="1"/>
        <v>0</v>
      </c>
      <c r="J70" s="65"/>
      <c r="K70" s="63"/>
      <c r="L70" s="63">
        <f t="shared" si="2"/>
        <v>0</v>
      </c>
      <c r="M70" s="63"/>
      <c r="N70" s="63">
        <f t="shared" si="3"/>
        <v>0</v>
      </c>
      <c r="O70" s="63">
        <f t="shared" si="4"/>
        <v>0</v>
      </c>
      <c r="P70" s="63">
        <f t="shared" si="5"/>
        <v>0</v>
      </c>
      <c r="Q70" s="65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</row>
    <row r="71" spans="1:133" hidden="1" x14ac:dyDescent="0.2">
      <c r="A71" s="60"/>
      <c r="B71" s="61" t="s">
        <v>196</v>
      </c>
      <c r="C71" s="62" t="s">
        <v>197</v>
      </c>
      <c r="D71" s="63"/>
      <c r="E71" s="63"/>
      <c r="F71" s="63">
        <f t="shared" si="0"/>
        <v>0</v>
      </c>
      <c r="G71" s="63"/>
      <c r="H71" s="63"/>
      <c r="I71" s="63">
        <f t="shared" si="1"/>
        <v>0</v>
      </c>
      <c r="J71" s="65"/>
      <c r="K71" s="63"/>
      <c r="L71" s="63">
        <f t="shared" si="2"/>
        <v>0</v>
      </c>
      <c r="M71" s="63"/>
      <c r="N71" s="63">
        <f t="shared" si="3"/>
        <v>0</v>
      </c>
      <c r="O71" s="63">
        <f t="shared" si="4"/>
        <v>0</v>
      </c>
      <c r="P71" s="63">
        <f t="shared" si="5"/>
        <v>0</v>
      </c>
      <c r="Q71" s="65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</row>
    <row r="72" spans="1:133" hidden="1" x14ac:dyDescent="0.2">
      <c r="A72" s="60"/>
      <c r="B72" s="61" t="s">
        <v>198</v>
      </c>
      <c r="C72" s="62" t="s">
        <v>199</v>
      </c>
      <c r="D72" s="63"/>
      <c r="E72" s="63"/>
      <c r="F72" s="63">
        <f t="shared" ref="F72:F135" si="6">+D72+E72</f>
        <v>0</v>
      </c>
      <c r="G72" s="63"/>
      <c r="H72" s="63"/>
      <c r="I72" s="63">
        <f t="shared" ref="I72:I135" si="7">G72+H72</f>
        <v>0</v>
      </c>
      <c r="J72" s="65"/>
      <c r="K72" s="63"/>
      <c r="L72" s="63">
        <f t="shared" ref="L72:L75" si="8">E72*100%</f>
        <v>0</v>
      </c>
      <c r="M72" s="63"/>
      <c r="N72" s="63">
        <f t="shared" ref="N72:N136" si="9">+L72+M72</f>
        <v>0</v>
      </c>
      <c r="O72" s="63">
        <f t="shared" ref="O72:O135" si="10">H72*100%</f>
        <v>0</v>
      </c>
      <c r="P72" s="63">
        <f t="shared" ref="P72:P136" si="11">+N72+O72</f>
        <v>0</v>
      </c>
      <c r="Q72" s="65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</row>
    <row r="73" spans="1:133" hidden="1" x14ac:dyDescent="0.2">
      <c r="A73" s="60"/>
      <c r="B73" s="61" t="s">
        <v>200</v>
      </c>
      <c r="C73" s="62" t="s">
        <v>201</v>
      </c>
      <c r="D73" s="63"/>
      <c r="E73" s="63"/>
      <c r="F73" s="63">
        <f t="shared" si="6"/>
        <v>0</v>
      </c>
      <c r="G73" s="63"/>
      <c r="H73" s="63"/>
      <c r="I73" s="63">
        <f t="shared" si="7"/>
        <v>0</v>
      </c>
      <c r="J73" s="65"/>
      <c r="K73" s="63"/>
      <c r="L73" s="63">
        <f t="shared" si="8"/>
        <v>0</v>
      </c>
      <c r="M73" s="63"/>
      <c r="N73" s="63">
        <f t="shared" si="9"/>
        <v>0</v>
      </c>
      <c r="O73" s="63">
        <f t="shared" si="10"/>
        <v>0</v>
      </c>
      <c r="P73" s="63">
        <f t="shared" si="11"/>
        <v>0</v>
      </c>
      <c r="Q73" s="65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</row>
    <row r="74" spans="1:133" hidden="1" x14ac:dyDescent="0.2">
      <c r="A74" s="60"/>
      <c r="B74" s="61">
        <v>89</v>
      </c>
      <c r="C74" s="62" t="s">
        <v>202</v>
      </c>
      <c r="D74" s="63"/>
      <c r="E74" s="63"/>
      <c r="F74" s="63">
        <f t="shared" si="6"/>
        <v>0</v>
      </c>
      <c r="G74" s="63"/>
      <c r="H74" s="63"/>
      <c r="I74" s="63">
        <f t="shared" si="7"/>
        <v>0</v>
      </c>
      <c r="J74" s="65"/>
      <c r="K74" s="63"/>
      <c r="L74" s="63">
        <f t="shared" si="8"/>
        <v>0</v>
      </c>
      <c r="M74" s="63"/>
      <c r="N74" s="63">
        <f t="shared" si="9"/>
        <v>0</v>
      </c>
      <c r="O74" s="63">
        <f t="shared" si="10"/>
        <v>0</v>
      </c>
      <c r="P74" s="63">
        <f t="shared" si="11"/>
        <v>0</v>
      </c>
      <c r="Q74" s="65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</row>
    <row r="75" spans="1:133" hidden="1" x14ac:dyDescent="0.2">
      <c r="A75" s="60"/>
      <c r="B75" s="61">
        <v>100</v>
      </c>
      <c r="C75" s="62" t="s">
        <v>203</v>
      </c>
      <c r="D75" s="63"/>
      <c r="E75" s="63"/>
      <c r="F75" s="63">
        <f t="shared" si="6"/>
        <v>0</v>
      </c>
      <c r="G75" s="63"/>
      <c r="H75" s="63"/>
      <c r="I75" s="63">
        <f t="shared" si="7"/>
        <v>0</v>
      </c>
      <c r="J75" s="65"/>
      <c r="K75" s="63"/>
      <c r="L75" s="63">
        <f t="shared" si="8"/>
        <v>0</v>
      </c>
      <c r="M75" s="63"/>
      <c r="N75" s="63">
        <f t="shared" si="9"/>
        <v>0</v>
      </c>
      <c r="O75" s="63">
        <f t="shared" si="10"/>
        <v>0</v>
      </c>
      <c r="P75" s="63">
        <f t="shared" si="11"/>
        <v>0</v>
      </c>
      <c r="Q75" s="65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</row>
    <row r="76" spans="1:133" hidden="1" x14ac:dyDescent="0.2">
      <c r="A76" s="60"/>
      <c r="B76" s="61">
        <v>101</v>
      </c>
      <c r="C76" s="62" t="s">
        <v>204</v>
      </c>
      <c r="D76" s="63"/>
      <c r="E76" s="63"/>
      <c r="F76" s="63">
        <f t="shared" si="6"/>
        <v>0</v>
      </c>
      <c r="G76" s="63"/>
      <c r="H76" s="63"/>
      <c r="I76" s="63">
        <f t="shared" si="7"/>
        <v>0</v>
      </c>
      <c r="J76" s="65"/>
      <c r="K76" s="63"/>
      <c r="L76" s="63"/>
      <c r="M76" s="63"/>
      <c r="N76" s="63">
        <f t="shared" si="9"/>
        <v>0</v>
      </c>
      <c r="O76" s="63">
        <f t="shared" si="10"/>
        <v>0</v>
      </c>
      <c r="P76" s="63">
        <f t="shared" si="11"/>
        <v>0</v>
      </c>
      <c r="Q76" s="65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</row>
    <row r="77" spans="1:133" x14ac:dyDescent="0.2">
      <c r="A77" s="60"/>
      <c r="B77" s="61" t="s">
        <v>205</v>
      </c>
      <c r="C77" s="62" t="s">
        <v>206</v>
      </c>
      <c r="D77" s="63">
        <f>'[3]2959'!$K$76</f>
        <v>2057508</v>
      </c>
      <c r="E77" s="63">
        <v>30000</v>
      </c>
      <c r="F77" s="63">
        <f t="shared" si="6"/>
        <v>2087508</v>
      </c>
      <c r="G77" s="63">
        <f>'[3]2959'!$Y$76</f>
        <v>2057508</v>
      </c>
      <c r="H77" s="63">
        <v>30000</v>
      </c>
      <c r="I77" s="63">
        <f t="shared" si="7"/>
        <v>2087508</v>
      </c>
      <c r="J77" s="65"/>
      <c r="K77" s="63"/>
      <c r="L77" s="63">
        <f>E77</f>
        <v>30000</v>
      </c>
      <c r="M77" s="63"/>
      <c r="N77" s="63">
        <v>0</v>
      </c>
      <c r="O77" s="63">
        <f t="shared" si="10"/>
        <v>30000</v>
      </c>
      <c r="P77" s="63">
        <v>0</v>
      </c>
      <c r="Q77" s="65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</row>
    <row r="78" spans="1:133" hidden="1" x14ac:dyDescent="0.2">
      <c r="A78" s="62"/>
      <c r="B78" s="61">
        <v>103</v>
      </c>
      <c r="C78" s="62" t="s">
        <v>207</v>
      </c>
      <c r="D78" s="63"/>
      <c r="E78" s="63"/>
      <c r="F78" s="63">
        <f t="shared" si="6"/>
        <v>0</v>
      </c>
      <c r="G78" s="63"/>
      <c r="H78" s="63"/>
      <c r="I78" s="63">
        <f t="shared" si="7"/>
        <v>0</v>
      </c>
      <c r="J78" s="65"/>
      <c r="K78" s="63"/>
      <c r="L78" s="63"/>
      <c r="M78" s="63"/>
      <c r="N78" s="63">
        <f t="shared" si="9"/>
        <v>0</v>
      </c>
      <c r="O78" s="63">
        <f t="shared" si="10"/>
        <v>0</v>
      </c>
      <c r="P78" s="63">
        <f t="shared" si="11"/>
        <v>0</v>
      </c>
      <c r="Q78" s="65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</row>
    <row r="79" spans="1:133" hidden="1" x14ac:dyDescent="0.2">
      <c r="A79" s="62"/>
      <c r="B79" s="61">
        <v>104</v>
      </c>
      <c r="C79" s="62" t="s">
        <v>208</v>
      </c>
      <c r="D79" s="63"/>
      <c r="E79" s="63"/>
      <c r="F79" s="63">
        <f t="shared" si="6"/>
        <v>0</v>
      </c>
      <c r="G79" s="63"/>
      <c r="H79" s="63"/>
      <c r="I79" s="63">
        <f t="shared" si="7"/>
        <v>0</v>
      </c>
      <c r="J79" s="65"/>
      <c r="K79" s="63"/>
      <c r="L79" s="63"/>
      <c r="M79" s="63"/>
      <c r="N79" s="63">
        <f t="shared" si="9"/>
        <v>0</v>
      </c>
      <c r="O79" s="63">
        <f t="shared" si="10"/>
        <v>0</v>
      </c>
      <c r="P79" s="63">
        <f t="shared" si="11"/>
        <v>0</v>
      </c>
      <c r="Q79" s="65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</row>
    <row r="80" spans="1:133" hidden="1" x14ac:dyDescent="0.2">
      <c r="A80" s="62"/>
      <c r="B80" s="61">
        <v>105</v>
      </c>
      <c r="C80" s="62" t="s">
        <v>209</v>
      </c>
      <c r="D80" s="63"/>
      <c r="E80" s="63"/>
      <c r="F80" s="63">
        <f t="shared" si="6"/>
        <v>0</v>
      </c>
      <c r="G80" s="63"/>
      <c r="H80" s="63"/>
      <c r="I80" s="63">
        <f t="shared" si="7"/>
        <v>0</v>
      </c>
      <c r="J80" s="65"/>
      <c r="K80" s="63"/>
      <c r="L80" s="63"/>
      <c r="M80" s="63"/>
      <c r="N80" s="63">
        <f t="shared" si="9"/>
        <v>0</v>
      </c>
      <c r="O80" s="63">
        <f t="shared" si="10"/>
        <v>0</v>
      </c>
      <c r="P80" s="63">
        <f t="shared" si="11"/>
        <v>0</v>
      </c>
      <c r="Q80" s="65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</row>
    <row r="81" spans="1:133" hidden="1" x14ac:dyDescent="0.2">
      <c r="A81" s="62"/>
      <c r="B81" s="61">
        <v>106</v>
      </c>
      <c r="C81" s="62" t="s">
        <v>210</v>
      </c>
      <c r="D81" s="63"/>
      <c r="E81" s="63"/>
      <c r="F81" s="63">
        <f t="shared" si="6"/>
        <v>0</v>
      </c>
      <c r="G81" s="63"/>
      <c r="H81" s="63"/>
      <c r="I81" s="63">
        <f t="shared" si="7"/>
        <v>0</v>
      </c>
      <c r="J81" s="65"/>
      <c r="K81" s="63"/>
      <c r="L81" s="63"/>
      <c r="M81" s="63"/>
      <c r="N81" s="63">
        <f t="shared" si="9"/>
        <v>0</v>
      </c>
      <c r="O81" s="63">
        <f t="shared" si="10"/>
        <v>0</v>
      </c>
      <c r="P81" s="63">
        <f t="shared" si="11"/>
        <v>0</v>
      </c>
      <c r="Q81" s="65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</row>
    <row r="82" spans="1:133" hidden="1" x14ac:dyDescent="0.2">
      <c r="A82" s="62"/>
      <c r="B82" s="61">
        <v>107</v>
      </c>
      <c r="C82" s="62" t="s">
        <v>211</v>
      </c>
      <c r="D82" s="63"/>
      <c r="E82" s="63"/>
      <c r="F82" s="63">
        <f t="shared" si="6"/>
        <v>0</v>
      </c>
      <c r="G82" s="63"/>
      <c r="H82" s="63"/>
      <c r="I82" s="63">
        <f t="shared" si="7"/>
        <v>0</v>
      </c>
      <c r="J82" s="65"/>
      <c r="K82" s="63"/>
      <c r="L82" s="63"/>
      <c r="M82" s="63"/>
      <c r="N82" s="63">
        <f t="shared" si="9"/>
        <v>0</v>
      </c>
      <c r="O82" s="63">
        <f t="shared" si="10"/>
        <v>0</v>
      </c>
      <c r="P82" s="63">
        <f t="shared" si="11"/>
        <v>0</v>
      </c>
      <c r="Q82" s="65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</row>
    <row r="83" spans="1:133" hidden="1" x14ac:dyDescent="0.2">
      <c r="A83" s="62"/>
      <c r="B83" s="61">
        <v>108</v>
      </c>
      <c r="C83" s="62" t="s">
        <v>212</v>
      </c>
      <c r="D83" s="63"/>
      <c r="E83" s="63"/>
      <c r="F83" s="63">
        <f t="shared" si="6"/>
        <v>0</v>
      </c>
      <c r="G83" s="63"/>
      <c r="H83" s="63"/>
      <c r="I83" s="63">
        <f t="shared" si="7"/>
        <v>0</v>
      </c>
      <c r="J83" s="65"/>
      <c r="K83" s="63"/>
      <c r="L83" s="63"/>
      <c r="M83" s="63"/>
      <c r="N83" s="63">
        <f t="shared" si="9"/>
        <v>0</v>
      </c>
      <c r="O83" s="63">
        <f t="shared" si="10"/>
        <v>0</v>
      </c>
      <c r="P83" s="63">
        <f t="shared" si="11"/>
        <v>0</v>
      </c>
      <c r="Q83" s="65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</row>
    <row r="84" spans="1:133" hidden="1" x14ac:dyDescent="0.2">
      <c r="A84" s="62"/>
      <c r="B84" s="61">
        <v>200</v>
      </c>
      <c r="C84" s="62" t="s">
        <v>213</v>
      </c>
      <c r="D84" s="63"/>
      <c r="E84" s="63"/>
      <c r="F84" s="63">
        <f t="shared" si="6"/>
        <v>0</v>
      </c>
      <c r="G84" s="63"/>
      <c r="H84" s="63"/>
      <c r="I84" s="63">
        <f t="shared" si="7"/>
        <v>0</v>
      </c>
      <c r="J84" s="65"/>
      <c r="K84" s="63"/>
      <c r="L84" s="63"/>
      <c r="M84" s="63"/>
      <c r="N84" s="63">
        <f t="shared" si="9"/>
        <v>0</v>
      </c>
      <c r="O84" s="63">
        <f t="shared" si="10"/>
        <v>0</v>
      </c>
      <c r="P84" s="63">
        <f t="shared" si="11"/>
        <v>0</v>
      </c>
      <c r="Q84" s="65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</row>
    <row r="85" spans="1:133" hidden="1" x14ac:dyDescent="0.2">
      <c r="A85" s="62"/>
      <c r="B85" s="61">
        <v>201</v>
      </c>
      <c r="C85" s="62" t="s">
        <v>214</v>
      </c>
      <c r="D85" s="63"/>
      <c r="E85" s="63"/>
      <c r="F85" s="63">
        <f t="shared" si="6"/>
        <v>0</v>
      </c>
      <c r="G85" s="63"/>
      <c r="H85" s="63"/>
      <c r="I85" s="63">
        <f t="shared" si="7"/>
        <v>0</v>
      </c>
      <c r="J85" s="65"/>
      <c r="K85" s="63"/>
      <c r="L85" s="63"/>
      <c r="M85" s="63"/>
      <c r="N85" s="63">
        <f t="shared" si="9"/>
        <v>0</v>
      </c>
      <c r="O85" s="63">
        <f t="shared" si="10"/>
        <v>0</v>
      </c>
      <c r="P85" s="63">
        <f t="shared" si="11"/>
        <v>0</v>
      </c>
      <c r="Q85" s="65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</row>
    <row r="86" spans="1:133" hidden="1" x14ac:dyDescent="0.2">
      <c r="A86" s="62"/>
      <c r="B86" s="61">
        <v>202</v>
      </c>
      <c r="C86" s="62" t="s">
        <v>215</v>
      </c>
      <c r="D86" s="63"/>
      <c r="E86" s="63"/>
      <c r="F86" s="63">
        <f t="shared" si="6"/>
        <v>0</v>
      </c>
      <c r="G86" s="63"/>
      <c r="H86" s="63"/>
      <c r="I86" s="63">
        <f t="shared" si="7"/>
        <v>0</v>
      </c>
      <c r="J86" s="65"/>
      <c r="K86" s="63"/>
      <c r="L86" s="63"/>
      <c r="M86" s="63"/>
      <c r="N86" s="63">
        <f t="shared" si="9"/>
        <v>0</v>
      </c>
      <c r="O86" s="63">
        <f t="shared" si="10"/>
        <v>0</v>
      </c>
      <c r="P86" s="63">
        <f t="shared" si="11"/>
        <v>0</v>
      </c>
      <c r="Q86" s="65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</row>
    <row r="87" spans="1:133" hidden="1" x14ac:dyDescent="0.2">
      <c r="A87" s="62"/>
      <c r="B87" s="61">
        <v>204</v>
      </c>
      <c r="C87" s="62" t="s">
        <v>216</v>
      </c>
      <c r="D87" s="63"/>
      <c r="E87" s="63"/>
      <c r="F87" s="63">
        <f t="shared" si="6"/>
        <v>0</v>
      </c>
      <c r="G87" s="63"/>
      <c r="H87" s="63"/>
      <c r="I87" s="63">
        <f t="shared" si="7"/>
        <v>0</v>
      </c>
      <c r="J87" s="65"/>
      <c r="K87" s="63"/>
      <c r="L87" s="63"/>
      <c r="M87" s="63"/>
      <c r="N87" s="63">
        <f t="shared" si="9"/>
        <v>0</v>
      </c>
      <c r="O87" s="63">
        <f t="shared" si="10"/>
        <v>0</v>
      </c>
      <c r="P87" s="63">
        <f t="shared" si="11"/>
        <v>0</v>
      </c>
      <c r="Q87" s="65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</row>
    <row r="88" spans="1:133" hidden="1" x14ac:dyDescent="0.2">
      <c r="A88" s="62"/>
      <c r="B88" s="61">
        <v>205</v>
      </c>
      <c r="C88" s="62" t="s">
        <v>217</v>
      </c>
      <c r="D88" s="63"/>
      <c r="E88" s="63"/>
      <c r="F88" s="63">
        <f t="shared" si="6"/>
        <v>0</v>
      </c>
      <c r="G88" s="63"/>
      <c r="H88" s="63"/>
      <c r="I88" s="63">
        <f t="shared" si="7"/>
        <v>0</v>
      </c>
      <c r="J88" s="65"/>
      <c r="K88" s="63"/>
      <c r="L88" s="63"/>
      <c r="M88" s="63"/>
      <c r="N88" s="63">
        <f t="shared" si="9"/>
        <v>0</v>
      </c>
      <c r="O88" s="63">
        <f t="shared" si="10"/>
        <v>0</v>
      </c>
      <c r="P88" s="63">
        <f t="shared" si="11"/>
        <v>0</v>
      </c>
      <c r="Q88" s="65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</row>
    <row r="89" spans="1:133" hidden="1" x14ac:dyDescent="0.2">
      <c r="A89" s="62"/>
      <c r="B89" s="61">
        <v>206</v>
      </c>
      <c r="C89" s="62" t="s">
        <v>218</v>
      </c>
      <c r="D89" s="63"/>
      <c r="E89" s="63"/>
      <c r="F89" s="63">
        <f t="shared" si="6"/>
        <v>0</v>
      </c>
      <c r="G89" s="63"/>
      <c r="H89" s="63"/>
      <c r="I89" s="63">
        <f t="shared" si="7"/>
        <v>0</v>
      </c>
      <c r="J89" s="65"/>
      <c r="K89" s="63"/>
      <c r="L89" s="63"/>
      <c r="M89" s="63"/>
      <c r="N89" s="63">
        <f t="shared" si="9"/>
        <v>0</v>
      </c>
      <c r="O89" s="63">
        <f t="shared" si="10"/>
        <v>0</v>
      </c>
      <c r="P89" s="63">
        <f t="shared" si="11"/>
        <v>0</v>
      </c>
      <c r="Q89" s="65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</row>
    <row r="90" spans="1:133" hidden="1" x14ac:dyDescent="0.2">
      <c r="A90" s="62"/>
      <c r="B90" s="61">
        <v>209</v>
      </c>
      <c r="C90" s="62" t="s">
        <v>219</v>
      </c>
      <c r="D90" s="63"/>
      <c r="E90" s="63"/>
      <c r="F90" s="63">
        <f t="shared" si="6"/>
        <v>0</v>
      </c>
      <c r="G90" s="63"/>
      <c r="H90" s="63"/>
      <c r="I90" s="63">
        <f t="shared" si="7"/>
        <v>0</v>
      </c>
      <c r="J90" s="65"/>
      <c r="K90" s="63"/>
      <c r="L90" s="63"/>
      <c r="M90" s="63"/>
      <c r="N90" s="63">
        <f t="shared" si="9"/>
        <v>0</v>
      </c>
      <c r="O90" s="63">
        <f t="shared" si="10"/>
        <v>0</v>
      </c>
      <c r="P90" s="63">
        <f t="shared" si="11"/>
        <v>0</v>
      </c>
      <c r="Q90" s="65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</row>
    <row r="91" spans="1:133" hidden="1" x14ac:dyDescent="0.2">
      <c r="A91" s="62"/>
      <c r="B91" s="61">
        <v>210</v>
      </c>
      <c r="C91" s="62" t="s">
        <v>220</v>
      </c>
      <c r="D91" s="63"/>
      <c r="E91" s="63"/>
      <c r="F91" s="63">
        <f t="shared" si="6"/>
        <v>0</v>
      </c>
      <c r="G91" s="63"/>
      <c r="H91" s="63"/>
      <c r="I91" s="63">
        <f t="shared" si="7"/>
        <v>0</v>
      </c>
      <c r="J91" s="65"/>
      <c r="K91" s="63"/>
      <c r="L91" s="63"/>
      <c r="M91" s="63"/>
      <c r="N91" s="63">
        <f t="shared" si="9"/>
        <v>0</v>
      </c>
      <c r="O91" s="63">
        <f t="shared" si="10"/>
        <v>0</v>
      </c>
      <c r="P91" s="63">
        <f t="shared" si="11"/>
        <v>0</v>
      </c>
      <c r="Q91" s="65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</row>
    <row r="92" spans="1:133" x14ac:dyDescent="0.2">
      <c r="A92" s="62"/>
      <c r="B92" s="61">
        <v>211</v>
      </c>
      <c r="C92" s="62" t="s">
        <v>221</v>
      </c>
      <c r="E92" s="63"/>
      <c r="F92" s="63">
        <f t="shared" si="6"/>
        <v>0</v>
      </c>
      <c r="H92" s="63"/>
      <c r="I92" s="63">
        <f t="shared" si="7"/>
        <v>0</v>
      </c>
      <c r="J92" s="65"/>
      <c r="K92" s="63"/>
      <c r="L92" s="63"/>
      <c r="M92" s="63"/>
      <c r="N92" s="63">
        <f t="shared" si="9"/>
        <v>0</v>
      </c>
      <c r="O92" s="63">
        <f t="shared" si="10"/>
        <v>0</v>
      </c>
      <c r="P92" s="63">
        <f t="shared" si="11"/>
        <v>0</v>
      </c>
      <c r="Q92" s="65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</row>
    <row r="93" spans="1:133" hidden="1" x14ac:dyDescent="0.2">
      <c r="A93" s="62"/>
      <c r="B93" s="61">
        <v>212</v>
      </c>
      <c r="C93" s="62" t="s">
        <v>222</v>
      </c>
      <c r="D93" s="63"/>
      <c r="E93" s="63"/>
      <c r="F93" s="63">
        <f t="shared" si="6"/>
        <v>0</v>
      </c>
      <c r="G93" s="63"/>
      <c r="H93" s="63"/>
      <c r="I93" s="63">
        <f t="shared" si="7"/>
        <v>0</v>
      </c>
      <c r="J93" s="65"/>
      <c r="K93" s="63"/>
      <c r="L93" s="63"/>
      <c r="M93" s="63"/>
      <c r="N93" s="63">
        <f t="shared" si="9"/>
        <v>0</v>
      </c>
      <c r="O93" s="63">
        <f t="shared" si="10"/>
        <v>0</v>
      </c>
      <c r="P93" s="63">
        <f t="shared" si="11"/>
        <v>0</v>
      </c>
      <c r="Q93" s="65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</row>
    <row r="94" spans="1:133" hidden="1" x14ac:dyDescent="0.2">
      <c r="A94" s="62"/>
      <c r="B94" s="61">
        <v>213</v>
      </c>
      <c r="C94" s="62" t="s">
        <v>223</v>
      </c>
      <c r="D94" s="63"/>
      <c r="E94" s="63"/>
      <c r="F94" s="63">
        <f t="shared" si="6"/>
        <v>0</v>
      </c>
      <c r="G94" s="63"/>
      <c r="H94" s="63"/>
      <c r="I94" s="63">
        <f t="shared" si="7"/>
        <v>0</v>
      </c>
      <c r="J94" s="65"/>
      <c r="K94" s="63"/>
      <c r="L94" s="63"/>
      <c r="M94" s="63"/>
      <c r="N94" s="63">
        <f t="shared" si="9"/>
        <v>0</v>
      </c>
      <c r="O94" s="63">
        <f t="shared" si="10"/>
        <v>0</v>
      </c>
      <c r="P94" s="63">
        <f t="shared" si="11"/>
        <v>0</v>
      </c>
      <c r="Q94" s="65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</row>
    <row r="95" spans="1:133" hidden="1" x14ac:dyDescent="0.2">
      <c r="A95" s="62"/>
      <c r="B95" s="61">
        <v>215</v>
      </c>
      <c r="C95" s="62" t="s">
        <v>224</v>
      </c>
      <c r="D95" s="63"/>
      <c r="E95" s="63"/>
      <c r="F95" s="63">
        <f t="shared" si="6"/>
        <v>0</v>
      </c>
      <c r="G95" s="63"/>
      <c r="H95" s="63"/>
      <c r="I95" s="63">
        <f t="shared" si="7"/>
        <v>0</v>
      </c>
      <c r="J95" s="65"/>
      <c r="K95" s="63"/>
      <c r="L95" s="63"/>
      <c r="M95" s="63"/>
      <c r="N95" s="63">
        <f t="shared" si="9"/>
        <v>0</v>
      </c>
      <c r="O95" s="63">
        <f t="shared" si="10"/>
        <v>0</v>
      </c>
      <c r="P95" s="63">
        <f t="shared" si="11"/>
        <v>0</v>
      </c>
      <c r="Q95" s="65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</row>
    <row r="96" spans="1:133" hidden="1" x14ac:dyDescent="0.2">
      <c r="A96" s="62"/>
      <c r="B96" s="61">
        <v>217</v>
      </c>
      <c r="C96" s="62" t="s">
        <v>225</v>
      </c>
      <c r="D96" s="63"/>
      <c r="E96" s="63"/>
      <c r="F96" s="63">
        <f t="shared" si="6"/>
        <v>0</v>
      </c>
      <c r="G96" s="63"/>
      <c r="H96" s="63"/>
      <c r="I96" s="63">
        <f t="shared" si="7"/>
        <v>0</v>
      </c>
      <c r="J96" s="65"/>
      <c r="K96" s="63"/>
      <c r="L96" s="63"/>
      <c r="M96" s="63"/>
      <c r="N96" s="63">
        <f t="shared" si="9"/>
        <v>0</v>
      </c>
      <c r="O96" s="63">
        <f t="shared" si="10"/>
        <v>0</v>
      </c>
      <c r="P96" s="63">
        <f t="shared" si="11"/>
        <v>0</v>
      </c>
      <c r="Q96" s="65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</row>
    <row r="97" spans="1:133" hidden="1" x14ac:dyDescent="0.2">
      <c r="A97" s="62"/>
      <c r="B97" s="61">
        <v>218</v>
      </c>
      <c r="C97" s="62" t="s">
        <v>226</v>
      </c>
      <c r="D97" s="63"/>
      <c r="E97" s="63"/>
      <c r="F97" s="63">
        <f t="shared" si="6"/>
        <v>0</v>
      </c>
      <c r="G97" s="63"/>
      <c r="H97" s="63"/>
      <c r="I97" s="63">
        <f t="shared" si="7"/>
        <v>0</v>
      </c>
      <c r="J97" s="65"/>
      <c r="K97" s="63"/>
      <c r="L97" s="63"/>
      <c r="M97" s="63"/>
      <c r="N97" s="63">
        <f t="shared" si="9"/>
        <v>0</v>
      </c>
      <c r="O97" s="63">
        <f t="shared" si="10"/>
        <v>0</v>
      </c>
      <c r="P97" s="63">
        <f t="shared" si="11"/>
        <v>0</v>
      </c>
      <c r="Q97" s="65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</row>
    <row r="98" spans="1:133" hidden="1" x14ac:dyDescent="0.2">
      <c r="A98" s="62"/>
      <c r="B98" s="61">
        <v>219</v>
      </c>
      <c r="C98" s="62" t="s">
        <v>227</v>
      </c>
      <c r="D98" s="63"/>
      <c r="E98" s="63"/>
      <c r="F98" s="63">
        <f t="shared" si="6"/>
        <v>0</v>
      </c>
      <c r="G98" s="63"/>
      <c r="H98" s="63"/>
      <c r="I98" s="63">
        <f t="shared" si="7"/>
        <v>0</v>
      </c>
      <c r="J98" s="65"/>
      <c r="K98" s="63"/>
      <c r="L98" s="63"/>
      <c r="M98" s="63"/>
      <c r="N98" s="63">
        <f t="shared" si="9"/>
        <v>0</v>
      </c>
      <c r="O98" s="63">
        <f t="shared" si="10"/>
        <v>0</v>
      </c>
      <c r="P98" s="63">
        <f t="shared" si="11"/>
        <v>0</v>
      </c>
      <c r="Q98" s="65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</row>
    <row r="99" spans="1:133" hidden="1" x14ac:dyDescent="0.2">
      <c r="A99" s="62"/>
      <c r="B99" s="61">
        <v>220</v>
      </c>
      <c r="C99" s="62" t="s">
        <v>228</v>
      </c>
      <c r="D99" s="63"/>
      <c r="E99" s="63"/>
      <c r="F99" s="63">
        <f t="shared" si="6"/>
        <v>0</v>
      </c>
      <c r="G99" s="63"/>
      <c r="H99" s="63"/>
      <c r="I99" s="63">
        <f t="shared" si="7"/>
        <v>0</v>
      </c>
      <c r="J99" s="65"/>
      <c r="K99" s="63"/>
      <c r="L99" s="63"/>
      <c r="M99" s="63"/>
      <c r="N99" s="63">
        <f t="shared" si="9"/>
        <v>0</v>
      </c>
      <c r="O99" s="63">
        <f t="shared" si="10"/>
        <v>0</v>
      </c>
      <c r="P99" s="63">
        <f t="shared" si="11"/>
        <v>0</v>
      </c>
      <c r="Q99" s="65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</row>
    <row r="100" spans="1:133" hidden="1" x14ac:dyDescent="0.2">
      <c r="A100" s="62"/>
      <c r="B100" s="61">
        <v>221</v>
      </c>
      <c r="C100" s="62" t="s">
        <v>229</v>
      </c>
      <c r="D100" s="63"/>
      <c r="E100" s="63"/>
      <c r="F100" s="63">
        <f t="shared" si="6"/>
        <v>0</v>
      </c>
      <c r="G100" s="63"/>
      <c r="H100" s="63"/>
      <c r="I100" s="63">
        <f t="shared" si="7"/>
        <v>0</v>
      </c>
      <c r="J100" s="65"/>
      <c r="K100" s="63"/>
      <c r="L100" s="63"/>
      <c r="M100" s="63"/>
      <c r="N100" s="63">
        <f t="shared" si="9"/>
        <v>0</v>
      </c>
      <c r="O100" s="63">
        <f t="shared" si="10"/>
        <v>0</v>
      </c>
      <c r="P100" s="63">
        <f t="shared" si="11"/>
        <v>0</v>
      </c>
      <c r="Q100" s="65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</row>
    <row r="101" spans="1:133" hidden="1" x14ac:dyDescent="0.2">
      <c r="A101" s="62"/>
      <c r="B101" s="61">
        <v>226</v>
      </c>
      <c r="C101" s="62" t="s">
        <v>230</v>
      </c>
      <c r="D101" s="63"/>
      <c r="E101" s="63"/>
      <c r="F101" s="63">
        <f t="shared" si="6"/>
        <v>0</v>
      </c>
      <c r="G101" s="63"/>
      <c r="H101" s="63"/>
      <c r="I101" s="63">
        <f t="shared" si="7"/>
        <v>0</v>
      </c>
      <c r="J101" s="65"/>
      <c r="K101" s="63"/>
      <c r="L101" s="63"/>
      <c r="M101" s="63"/>
      <c r="N101" s="63">
        <f t="shared" si="9"/>
        <v>0</v>
      </c>
      <c r="O101" s="63">
        <f t="shared" si="10"/>
        <v>0</v>
      </c>
      <c r="P101" s="63">
        <f t="shared" si="11"/>
        <v>0</v>
      </c>
      <c r="Q101" s="65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</row>
    <row r="102" spans="1:133" hidden="1" x14ac:dyDescent="0.2">
      <c r="A102" s="62"/>
      <c r="B102" s="61">
        <v>227</v>
      </c>
      <c r="C102" s="62" t="s">
        <v>231</v>
      </c>
      <c r="D102" s="63"/>
      <c r="E102" s="63"/>
      <c r="F102" s="63">
        <f t="shared" si="6"/>
        <v>0</v>
      </c>
      <c r="G102" s="63"/>
      <c r="H102" s="63"/>
      <c r="I102" s="63">
        <f t="shared" si="7"/>
        <v>0</v>
      </c>
      <c r="J102" s="65"/>
      <c r="K102" s="63"/>
      <c r="L102" s="63"/>
      <c r="M102" s="63"/>
      <c r="N102" s="63">
        <f t="shared" si="9"/>
        <v>0</v>
      </c>
      <c r="O102" s="63">
        <f t="shared" si="10"/>
        <v>0</v>
      </c>
      <c r="P102" s="63">
        <f t="shared" si="11"/>
        <v>0</v>
      </c>
      <c r="Q102" s="65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</row>
    <row r="103" spans="1:133" hidden="1" x14ac:dyDescent="0.2">
      <c r="A103" s="62"/>
      <c r="B103" s="61">
        <v>229</v>
      </c>
      <c r="C103" s="62" t="s">
        <v>232</v>
      </c>
      <c r="D103" s="63"/>
      <c r="E103" s="63"/>
      <c r="F103" s="63">
        <f t="shared" si="6"/>
        <v>0</v>
      </c>
      <c r="G103" s="63"/>
      <c r="H103" s="63"/>
      <c r="I103" s="63">
        <f t="shared" si="7"/>
        <v>0</v>
      </c>
      <c r="J103" s="65"/>
      <c r="K103" s="63"/>
      <c r="L103" s="63"/>
      <c r="M103" s="63"/>
      <c r="N103" s="63">
        <f t="shared" si="9"/>
        <v>0</v>
      </c>
      <c r="O103" s="63">
        <f t="shared" si="10"/>
        <v>0</v>
      </c>
      <c r="P103" s="63">
        <f t="shared" si="11"/>
        <v>0</v>
      </c>
      <c r="Q103" s="65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</row>
    <row r="104" spans="1:133" hidden="1" x14ac:dyDescent="0.2">
      <c r="A104" s="62"/>
      <c r="B104" s="61">
        <v>230</v>
      </c>
      <c r="C104" s="62" t="s">
        <v>233</v>
      </c>
      <c r="D104" s="63"/>
      <c r="E104" s="63"/>
      <c r="F104" s="63">
        <f t="shared" si="6"/>
        <v>0</v>
      </c>
      <c r="G104" s="63"/>
      <c r="H104" s="63"/>
      <c r="I104" s="63">
        <f t="shared" si="7"/>
        <v>0</v>
      </c>
      <c r="J104" s="65"/>
      <c r="K104" s="63"/>
      <c r="L104" s="63"/>
      <c r="M104" s="63"/>
      <c r="N104" s="63">
        <f t="shared" si="9"/>
        <v>0</v>
      </c>
      <c r="O104" s="63">
        <f t="shared" si="10"/>
        <v>0</v>
      </c>
      <c r="P104" s="63">
        <f t="shared" si="11"/>
        <v>0</v>
      </c>
      <c r="Q104" s="65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</row>
    <row r="105" spans="1:133" hidden="1" x14ac:dyDescent="0.2">
      <c r="A105" s="62"/>
      <c r="B105" s="61">
        <v>231</v>
      </c>
      <c r="C105" s="62" t="s">
        <v>234</v>
      </c>
      <c r="D105" s="63"/>
      <c r="E105" s="63"/>
      <c r="F105" s="63">
        <f t="shared" si="6"/>
        <v>0</v>
      </c>
      <c r="G105" s="63"/>
      <c r="H105" s="63"/>
      <c r="I105" s="63">
        <f t="shared" si="7"/>
        <v>0</v>
      </c>
      <c r="J105" s="65"/>
      <c r="K105" s="63"/>
      <c r="L105" s="63"/>
      <c r="M105" s="63"/>
      <c r="N105" s="63">
        <f t="shared" si="9"/>
        <v>0</v>
      </c>
      <c r="O105" s="63">
        <f t="shared" si="10"/>
        <v>0</v>
      </c>
      <c r="P105" s="63">
        <f t="shared" si="11"/>
        <v>0</v>
      </c>
      <c r="Q105" s="65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</row>
    <row r="106" spans="1:133" hidden="1" x14ac:dyDescent="0.2">
      <c r="A106" s="62"/>
      <c r="B106" s="61">
        <v>232</v>
      </c>
      <c r="C106" s="62" t="s">
        <v>235</v>
      </c>
      <c r="D106" s="63"/>
      <c r="E106" s="63"/>
      <c r="F106" s="63">
        <f t="shared" si="6"/>
        <v>0</v>
      </c>
      <c r="G106" s="63"/>
      <c r="H106" s="63"/>
      <c r="I106" s="63">
        <f t="shared" si="7"/>
        <v>0</v>
      </c>
      <c r="J106" s="65"/>
      <c r="K106" s="63"/>
      <c r="L106" s="63"/>
      <c r="M106" s="63"/>
      <c r="N106" s="63">
        <f t="shared" si="9"/>
        <v>0</v>
      </c>
      <c r="O106" s="63">
        <f t="shared" si="10"/>
        <v>0</v>
      </c>
      <c r="P106" s="63">
        <f t="shared" si="11"/>
        <v>0</v>
      </c>
      <c r="Q106" s="65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</row>
    <row r="107" spans="1:133" hidden="1" x14ac:dyDescent="0.2">
      <c r="A107" s="62"/>
      <c r="B107" s="61">
        <v>233</v>
      </c>
      <c r="C107" s="62" t="s">
        <v>236</v>
      </c>
      <c r="D107" s="63"/>
      <c r="E107" s="63"/>
      <c r="F107" s="63">
        <f t="shared" si="6"/>
        <v>0</v>
      </c>
      <c r="G107" s="63"/>
      <c r="H107" s="63"/>
      <c r="I107" s="63">
        <f t="shared" si="7"/>
        <v>0</v>
      </c>
      <c r="J107" s="65"/>
      <c r="K107" s="63"/>
      <c r="L107" s="63"/>
      <c r="M107" s="63"/>
      <c r="N107" s="63">
        <f t="shared" si="9"/>
        <v>0</v>
      </c>
      <c r="O107" s="63">
        <f t="shared" si="10"/>
        <v>0</v>
      </c>
      <c r="P107" s="63">
        <f t="shared" si="11"/>
        <v>0</v>
      </c>
      <c r="Q107" s="65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</row>
    <row r="108" spans="1:133" hidden="1" x14ac:dyDescent="0.2">
      <c r="A108" s="62"/>
      <c r="B108" s="61">
        <v>234</v>
      </c>
      <c r="C108" s="62" t="s">
        <v>237</v>
      </c>
      <c r="D108" s="63"/>
      <c r="E108" s="63"/>
      <c r="F108" s="63">
        <f t="shared" si="6"/>
        <v>0</v>
      </c>
      <c r="G108" s="63"/>
      <c r="H108" s="63"/>
      <c r="I108" s="63">
        <f t="shared" si="7"/>
        <v>0</v>
      </c>
      <c r="J108" s="65"/>
      <c r="K108" s="63"/>
      <c r="L108" s="63"/>
      <c r="M108" s="63"/>
      <c r="N108" s="63">
        <f t="shared" si="9"/>
        <v>0</v>
      </c>
      <c r="O108" s="63">
        <f t="shared" si="10"/>
        <v>0</v>
      </c>
      <c r="P108" s="63">
        <f t="shared" si="11"/>
        <v>0</v>
      </c>
      <c r="Q108" s="65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</row>
    <row r="109" spans="1:133" hidden="1" x14ac:dyDescent="0.2">
      <c r="A109" s="62"/>
      <c r="B109" s="61">
        <v>235</v>
      </c>
      <c r="C109" s="62" t="s">
        <v>238</v>
      </c>
      <c r="D109" s="63"/>
      <c r="E109" s="63"/>
      <c r="F109" s="63">
        <f t="shared" si="6"/>
        <v>0</v>
      </c>
      <c r="G109" s="63"/>
      <c r="H109" s="63"/>
      <c r="I109" s="63">
        <f t="shared" si="7"/>
        <v>0</v>
      </c>
      <c r="J109" s="65"/>
      <c r="K109" s="63"/>
      <c r="L109" s="63"/>
      <c r="M109" s="63"/>
      <c r="N109" s="63">
        <f t="shared" si="9"/>
        <v>0</v>
      </c>
      <c r="O109" s="63">
        <f t="shared" si="10"/>
        <v>0</v>
      </c>
      <c r="P109" s="63">
        <f t="shared" si="11"/>
        <v>0</v>
      </c>
      <c r="Q109" s="65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</row>
    <row r="110" spans="1:133" hidden="1" x14ac:dyDescent="0.2">
      <c r="A110" s="62"/>
      <c r="B110" s="61">
        <v>236</v>
      </c>
      <c r="C110" s="62" t="s">
        <v>239</v>
      </c>
      <c r="D110" s="63"/>
      <c r="E110" s="63"/>
      <c r="F110" s="63">
        <f t="shared" si="6"/>
        <v>0</v>
      </c>
      <c r="G110" s="63"/>
      <c r="H110" s="63"/>
      <c r="I110" s="63">
        <f t="shared" si="7"/>
        <v>0</v>
      </c>
      <c r="J110" s="65"/>
      <c r="K110" s="63"/>
      <c r="L110" s="63"/>
      <c r="M110" s="63"/>
      <c r="N110" s="63">
        <f t="shared" si="9"/>
        <v>0</v>
      </c>
      <c r="O110" s="63">
        <f t="shared" si="10"/>
        <v>0</v>
      </c>
      <c r="P110" s="63">
        <f t="shared" si="11"/>
        <v>0</v>
      </c>
      <c r="Q110" s="65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</row>
    <row r="111" spans="1:133" hidden="1" x14ac:dyDescent="0.2">
      <c r="A111" s="62"/>
      <c r="B111" s="61">
        <v>237</v>
      </c>
      <c r="C111" s="62" t="s">
        <v>240</v>
      </c>
      <c r="D111" s="63"/>
      <c r="E111" s="63"/>
      <c r="F111" s="63">
        <f t="shared" si="6"/>
        <v>0</v>
      </c>
      <c r="G111" s="63"/>
      <c r="H111" s="63"/>
      <c r="I111" s="63">
        <f t="shared" si="7"/>
        <v>0</v>
      </c>
      <c r="J111" s="65"/>
      <c r="K111" s="63"/>
      <c r="L111" s="63"/>
      <c r="M111" s="63"/>
      <c r="N111" s="63">
        <f t="shared" si="9"/>
        <v>0</v>
      </c>
      <c r="O111" s="63">
        <f t="shared" si="10"/>
        <v>0</v>
      </c>
      <c r="P111" s="63">
        <f t="shared" si="11"/>
        <v>0</v>
      </c>
      <c r="Q111" s="65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</row>
    <row r="112" spans="1:133" hidden="1" x14ac:dyDescent="0.2">
      <c r="A112" s="62"/>
      <c r="B112" s="61">
        <v>238</v>
      </c>
      <c r="C112" s="62" t="s">
        <v>241</v>
      </c>
      <c r="D112" s="63"/>
      <c r="E112" s="63"/>
      <c r="F112" s="63">
        <f t="shared" si="6"/>
        <v>0</v>
      </c>
      <c r="G112" s="63"/>
      <c r="H112" s="63"/>
      <c r="I112" s="63">
        <f t="shared" si="7"/>
        <v>0</v>
      </c>
      <c r="J112" s="65"/>
      <c r="K112" s="63"/>
      <c r="L112" s="63"/>
      <c r="M112" s="63"/>
      <c r="N112" s="63">
        <f t="shared" si="9"/>
        <v>0</v>
      </c>
      <c r="O112" s="63">
        <f t="shared" si="10"/>
        <v>0</v>
      </c>
      <c r="P112" s="63">
        <f t="shared" si="11"/>
        <v>0</v>
      </c>
      <c r="Q112" s="65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</row>
    <row r="113" spans="1:133" hidden="1" x14ac:dyDescent="0.2">
      <c r="A113" s="62"/>
      <c r="B113" s="61">
        <v>242</v>
      </c>
      <c r="C113" s="62" t="s">
        <v>242</v>
      </c>
      <c r="D113" s="63"/>
      <c r="E113" s="63"/>
      <c r="F113" s="63">
        <f t="shared" si="6"/>
        <v>0</v>
      </c>
      <c r="G113" s="63"/>
      <c r="H113" s="63"/>
      <c r="I113" s="63">
        <f t="shared" si="7"/>
        <v>0</v>
      </c>
      <c r="J113" s="65"/>
      <c r="K113" s="63"/>
      <c r="L113" s="63"/>
      <c r="M113" s="63"/>
      <c r="N113" s="63">
        <f t="shared" si="9"/>
        <v>0</v>
      </c>
      <c r="O113" s="63">
        <f t="shared" si="10"/>
        <v>0</v>
      </c>
      <c r="P113" s="63">
        <f t="shared" si="11"/>
        <v>0</v>
      </c>
      <c r="Q113" s="65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</row>
    <row r="114" spans="1:133" hidden="1" x14ac:dyDescent="0.2">
      <c r="A114" s="62"/>
      <c r="B114" s="61">
        <v>244</v>
      </c>
      <c r="C114" s="62" t="s">
        <v>243</v>
      </c>
      <c r="D114" s="63"/>
      <c r="E114" s="63"/>
      <c r="F114" s="63">
        <f t="shared" si="6"/>
        <v>0</v>
      </c>
      <c r="G114" s="63"/>
      <c r="H114" s="63"/>
      <c r="I114" s="63">
        <f t="shared" si="7"/>
        <v>0</v>
      </c>
      <c r="J114" s="65"/>
      <c r="K114" s="63"/>
      <c r="L114" s="63"/>
      <c r="M114" s="63"/>
      <c r="N114" s="63">
        <f t="shared" si="9"/>
        <v>0</v>
      </c>
      <c r="O114" s="63">
        <f t="shared" si="10"/>
        <v>0</v>
      </c>
      <c r="P114" s="63">
        <f t="shared" si="11"/>
        <v>0</v>
      </c>
      <c r="Q114" s="65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</row>
    <row r="115" spans="1:133" hidden="1" x14ac:dyDescent="0.2">
      <c r="A115" s="62"/>
      <c r="B115" s="61">
        <v>245</v>
      </c>
      <c r="C115" s="62" t="s">
        <v>244</v>
      </c>
      <c r="D115" s="63"/>
      <c r="E115" s="63"/>
      <c r="F115" s="63">
        <f t="shared" si="6"/>
        <v>0</v>
      </c>
      <c r="G115" s="63"/>
      <c r="H115" s="63"/>
      <c r="I115" s="63">
        <f t="shared" si="7"/>
        <v>0</v>
      </c>
      <c r="J115" s="65"/>
      <c r="K115" s="63"/>
      <c r="L115" s="63"/>
      <c r="M115" s="63"/>
      <c r="N115" s="63">
        <f t="shared" si="9"/>
        <v>0</v>
      </c>
      <c r="O115" s="63">
        <f t="shared" si="10"/>
        <v>0</v>
      </c>
      <c r="P115" s="63">
        <f t="shared" si="11"/>
        <v>0</v>
      </c>
      <c r="Q115" s="65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</row>
    <row r="116" spans="1:133" hidden="1" x14ac:dyDescent="0.2">
      <c r="A116" s="62"/>
      <c r="B116" s="61">
        <v>246</v>
      </c>
      <c r="C116" s="62" t="s">
        <v>245</v>
      </c>
      <c r="D116" s="63"/>
      <c r="E116" s="63"/>
      <c r="F116" s="63">
        <f t="shared" si="6"/>
        <v>0</v>
      </c>
      <c r="G116" s="63"/>
      <c r="H116" s="63"/>
      <c r="I116" s="63">
        <f t="shared" si="7"/>
        <v>0</v>
      </c>
      <c r="J116" s="65"/>
      <c r="K116" s="63"/>
      <c r="L116" s="63"/>
      <c r="M116" s="63"/>
      <c r="N116" s="63">
        <f t="shared" si="9"/>
        <v>0</v>
      </c>
      <c r="O116" s="63">
        <f t="shared" si="10"/>
        <v>0</v>
      </c>
      <c r="P116" s="63">
        <f t="shared" si="11"/>
        <v>0</v>
      </c>
      <c r="Q116" s="65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</row>
    <row r="117" spans="1:133" hidden="1" x14ac:dyDescent="0.2">
      <c r="A117" s="62"/>
      <c r="B117" s="61">
        <v>247</v>
      </c>
      <c r="C117" s="62" t="s">
        <v>246</v>
      </c>
      <c r="D117" s="63"/>
      <c r="E117" s="63"/>
      <c r="F117" s="63">
        <f t="shared" si="6"/>
        <v>0</v>
      </c>
      <c r="G117" s="63"/>
      <c r="H117" s="63"/>
      <c r="I117" s="63">
        <f t="shared" si="7"/>
        <v>0</v>
      </c>
      <c r="J117" s="65"/>
      <c r="K117" s="63"/>
      <c r="L117" s="63"/>
      <c r="M117" s="63"/>
      <c r="N117" s="63">
        <f t="shared" si="9"/>
        <v>0</v>
      </c>
      <c r="O117" s="63">
        <f t="shared" si="10"/>
        <v>0</v>
      </c>
      <c r="P117" s="63">
        <f t="shared" si="11"/>
        <v>0</v>
      </c>
      <c r="Q117" s="65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</row>
    <row r="118" spans="1:133" hidden="1" x14ac:dyDescent="0.2">
      <c r="A118" s="62"/>
      <c r="B118" s="61">
        <v>248</v>
      </c>
      <c r="C118" s="62" t="s">
        <v>247</v>
      </c>
      <c r="D118" s="63"/>
      <c r="E118" s="63"/>
      <c r="F118" s="63">
        <f t="shared" si="6"/>
        <v>0</v>
      </c>
      <c r="G118" s="63"/>
      <c r="H118" s="63"/>
      <c r="I118" s="63">
        <f t="shared" si="7"/>
        <v>0</v>
      </c>
      <c r="J118" s="65"/>
      <c r="K118" s="63"/>
      <c r="L118" s="63"/>
      <c r="M118" s="63"/>
      <c r="N118" s="63">
        <f t="shared" si="9"/>
        <v>0</v>
      </c>
      <c r="O118" s="63">
        <f t="shared" si="10"/>
        <v>0</v>
      </c>
      <c r="P118" s="63">
        <f t="shared" si="11"/>
        <v>0</v>
      </c>
      <c r="Q118" s="65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</row>
    <row r="119" spans="1:133" hidden="1" x14ac:dyDescent="0.2">
      <c r="A119" s="62"/>
      <c r="B119" s="61">
        <v>249</v>
      </c>
      <c r="C119" s="62" t="s">
        <v>248</v>
      </c>
      <c r="D119" s="63"/>
      <c r="E119" s="63"/>
      <c r="F119" s="63">
        <f t="shared" si="6"/>
        <v>0</v>
      </c>
      <c r="G119" s="63"/>
      <c r="H119" s="63"/>
      <c r="I119" s="63">
        <f t="shared" si="7"/>
        <v>0</v>
      </c>
      <c r="J119" s="65"/>
      <c r="K119" s="63"/>
      <c r="L119" s="63"/>
      <c r="M119" s="63"/>
      <c r="N119" s="63">
        <f t="shared" si="9"/>
        <v>0</v>
      </c>
      <c r="O119" s="63">
        <f t="shared" si="10"/>
        <v>0</v>
      </c>
      <c r="P119" s="63">
        <f t="shared" si="11"/>
        <v>0</v>
      </c>
      <c r="Q119" s="65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</row>
    <row r="120" spans="1:133" hidden="1" x14ac:dyDescent="0.2">
      <c r="A120" s="62"/>
      <c r="B120" s="61">
        <v>250</v>
      </c>
      <c r="C120" s="62" t="s">
        <v>249</v>
      </c>
      <c r="D120" s="63"/>
      <c r="E120" s="63"/>
      <c r="F120" s="63">
        <f t="shared" si="6"/>
        <v>0</v>
      </c>
      <c r="G120" s="63"/>
      <c r="H120" s="63"/>
      <c r="I120" s="63">
        <f t="shared" si="7"/>
        <v>0</v>
      </c>
      <c r="J120" s="65"/>
      <c r="K120" s="63"/>
      <c r="L120" s="63"/>
      <c r="M120" s="63"/>
      <c r="N120" s="63">
        <f t="shared" si="9"/>
        <v>0</v>
      </c>
      <c r="O120" s="63">
        <f t="shared" si="10"/>
        <v>0</v>
      </c>
      <c r="P120" s="63">
        <f t="shared" si="11"/>
        <v>0</v>
      </c>
      <c r="Q120" s="65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</row>
    <row r="121" spans="1:133" hidden="1" x14ac:dyDescent="0.2">
      <c r="A121" s="62"/>
      <c r="B121" s="61">
        <v>252</v>
      </c>
      <c r="C121" s="62" t="s">
        <v>250</v>
      </c>
      <c r="D121" s="63"/>
      <c r="E121" s="63"/>
      <c r="F121" s="63">
        <f t="shared" si="6"/>
        <v>0</v>
      </c>
      <c r="G121" s="63"/>
      <c r="H121" s="63"/>
      <c r="I121" s="63">
        <f t="shared" si="7"/>
        <v>0</v>
      </c>
      <c r="J121" s="65"/>
      <c r="K121" s="63"/>
      <c r="L121" s="63"/>
      <c r="M121" s="63"/>
      <c r="N121" s="63">
        <f t="shared" si="9"/>
        <v>0</v>
      </c>
      <c r="O121" s="63">
        <f t="shared" si="10"/>
        <v>0</v>
      </c>
      <c r="P121" s="63">
        <f t="shared" si="11"/>
        <v>0</v>
      </c>
      <c r="Q121" s="65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</row>
    <row r="122" spans="1:133" hidden="1" x14ac:dyDescent="0.2">
      <c r="A122" s="62"/>
      <c r="B122" s="61">
        <v>254</v>
      </c>
      <c r="C122" s="62" t="s">
        <v>251</v>
      </c>
      <c r="D122" s="63"/>
      <c r="E122" s="63"/>
      <c r="F122" s="63">
        <f t="shared" si="6"/>
        <v>0</v>
      </c>
      <c r="G122" s="63"/>
      <c r="H122" s="63"/>
      <c r="I122" s="63">
        <f t="shared" si="7"/>
        <v>0</v>
      </c>
      <c r="J122" s="65"/>
      <c r="K122" s="63"/>
      <c r="L122" s="63"/>
      <c r="M122" s="63"/>
      <c r="N122" s="63">
        <f t="shared" si="9"/>
        <v>0</v>
      </c>
      <c r="O122" s="63">
        <f t="shared" si="10"/>
        <v>0</v>
      </c>
      <c r="P122" s="63">
        <f t="shared" si="11"/>
        <v>0</v>
      </c>
      <c r="Q122" s="65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</row>
    <row r="123" spans="1:133" hidden="1" x14ac:dyDescent="0.2">
      <c r="A123" s="62"/>
      <c r="B123" s="61">
        <v>255</v>
      </c>
      <c r="C123" s="62" t="s">
        <v>252</v>
      </c>
      <c r="D123" s="63"/>
      <c r="E123" s="63"/>
      <c r="F123" s="63">
        <f t="shared" si="6"/>
        <v>0</v>
      </c>
      <c r="G123" s="63"/>
      <c r="H123" s="63"/>
      <c r="I123" s="63">
        <f t="shared" si="7"/>
        <v>0</v>
      </c>
      <c r="J123" s="65"/>
      <c r="K123" s="63"/>
      <c r="L123" s="63"/>
      <c r="M123" s="63"/>
      <c r="N123" s="63">
        <f t="shared" si="9"/>
        <v>0</v>
      </c>
      <c r="O123" s="63">
        <f t="shared" si="10"/>
        <v>0</v>
      </c>
      <c r="P123" s="63">
        <f t="shared" si="11"/>
        <v>0</v>
      </c>
      <c r="Q123" s="65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</row>
    <row r="124" spans="1:133" hidden="1" x14ac:dyDescent="0.2">
      <c r="A124" s="62"/>
      <c r="B124" s="61">
        <v>285</v>
      </c>
      <c r="C124" s="62" t="s">
        <v>253</v>
      </c>
      <c r="D124" s="63"/>
      <c r="E124" s="63"/>
      <c r="F124" s="63">
        <f t="shared" si="6"/>
        <v>0</v>
      </c>
      <c r="G124" s="63"/>
      <c r="H124" s="63"/>
      <c r="I124" s="63">
        <f t="shared" si="7"/>
        <v>0</v>
      </c>
      <c r="J124" s="65"/>
      <c r="K124" s="63"/>
      <c r="L124" s="63"/>
      <c r="M124" s="63"/>
      <c r="N124" s="63">
        <f t="shared" si="9"/>
        <v>0</v>
      </c>
      <c r="O124" s="63">
        <f t="shared" si="10"/>
        <v>0</v>
      </c>
      <c r="P124" s="63">
        <f t="shared" si="11"/>
        <v>0</v>
      </c>
      <c r="Q124" s="65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</row>
    <row r="125" spans="1:133" hidden="1" x14ac:dyDescent="0.2">
      <c r="A125" s="62"/>
      <c r="B125" s="61">
        <v>286</v>
      </c>
      <c r="C125" s="62" t="s">
        <v>254</v>
      </c>
      <c r="D125" s="63"/>
      <c r="E125" s="63"/>
      <c r="F125" s="63">
        <f t="shared" si="6"/>
        <v>0</v>
      </c>
      <c r="G125" s="63"/>
      <c r="H125" s="63"/>
      <c r="I125" s="63">
        <f t="shared" si="7"/>
        <v>0</v>
      </c>
      <c r="J125" s="65"/>
      <c r="K125" s="63"/>
      <c r="L125" s="63"/>
      <c r="M125" s="63"/>
      <c r="N125" s="63">
        <f t="shared" si="9"/>
        <v>0</v>
      </c>
      <c r="O125" s="63">
        <f t="shared" si="10"/>
        <v>0</v>
      </c>
      <c r="P125" s="63">
        <f t="shared" si="11"/>
        <v>0</v>
      </c>
      <c r="Q125" s="65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</row>
    <row r="126" spans="1:133" hidden="1" x14ac:dyDescent="0.2">
      <c r="A126" s="62"/>
      <c r="B126" s="61">
        <v>287</v>
      </c>
      <c r="C126" s="62" t="s">
        <v>255</v>
      </c>
      <c r="D126" s="63"/>
      <c r="E126" s="63"/>
      <c r="F126" s="63">
        <f t="shared" si="6"/>
        <v>0</v>
      </c>
      <c r="G126" s="63"/>
      <c r="H126" s="63"/>
      <c r="I126" s="63">
        <f t="shared" si="7"/>
        <v>0</v>
      </c>
      <c r="J126" s="65"/>
      <c r="K126" s="63"/>
      <c r="L126" s="63"/>
      <c r="M126" s="63"/>
      <c r="N126" s="63">
        <f t="shared" si="9"/>
        <v>0</v>
      </c>
      <c r="O126" s="63">
        <f t="shared" si="10"/>
        <v>0</v>
      </c>
      <c r="P126" s="63">
        <f t="shared" si="11"/>
        <v>0</v>
      </c>
      <c r="Q126" s="65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</row>
    <row r="127" spans="1:133" hidden="1" x14ac:dyDescent="0.2">
      <c r="A127" s="62"/>
      <c r="B127" s="61">
        <v>288</v>
      </c>
      <c r="C127" s="62" t="s">
        <v>256</v>
      </c>
      <c r="D127" s="63"/>
      <c r="E127" s="63"/>
      <c r="F127" s="63">
        <f t="shared" si="6"/>
        <v>0</v>
      </c>
      <c r="G127" s="63"/>
      <c r="H127" s="63"/>
      <c r="I127" s="63">
        <f t="shared" si="7"/>
        <v>0</v>
      </c>
      <c r="J127" s="65"/>
      <c r="K127" s="63"/>
      <c r="L127" s="63"/>
      <c r="M127" s="63"/>
      <c r="N127" s="63">
        <f t="shared" si="9"/>
        <v>0</v>
      </c>
      <c r="O127" s="63">
        <f t="shared" si="10"/>
        <v>0</v>
      </c>
      <c r="P127" s="63">
        <f t="shared" si="11"/>
        <v>0</v>
      </c>
      <c r="Q127" s="65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</row>
    <row r="128" spans="1:133" hidden="1" x14ac:dyDescent="0.2">
      <c r="A128" s="62"/>
      <c r="B128" s="61">
        <v>289</v>
      </c>
      <c r="C128" s="62" t="s">
        <v>257</v>
      </c>
      <c r="D128" s="63"/>
      <c r="E128" s="63"/>
      <c r="F128" s="63">
        <f t="shared" si="6"/>
        <v>0</v>
      </c>
      <c r="G128" s="63"/>
      <c r="H128" s="63"/>
      <c r="I128" s="63">
        <f t="shared" si="7"/>
        <v>0</v>
      </c>
      <c r="J128" s="65"/>
      <c r="K128" s="63"/>
      <c r="L128" s="63"/>
      <c r="M128" s="63"/>
      <c r="N128" s="63">
        <f t="shared" si="9"/>
        <v>0</v>
      </c>
      <c r="O128" s="63">
        <f t="shared" si="10"/>
        <v>0</v>
      </c>
      <c r="P128" s="63">
        <f t="shared" si="11"/>
        <v>0</v>
      </c>
      <c r="Q128" s="65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</row>
    <row r="129" spans="1:133" hidden="1" x14ac:dyDescent="0.2">
      <c r="A129" s="62"/>
      <c r="B129" s="61">
        <v>290</v>
      </c>
      <c r="C129" s="62" t="s">
        <v>258</v>
      </c>
      <c r="D129" s="63"/>
      <c r="E129" s="63"/>
      <c r="F129" s="63">
        <f t="shared" si="6"/>
        <v>0</v>
      </c>
      <c r="G129" s="63"/>
      <c r="H129" s="63"/>
      <c r="I129" s="63">
        <f t="shared" si="7"/>
        <v>0</v>
      </c>
      <c r="J129" s="65"/>
      <c r="K129" s="63"/>
      <c r="L129" s="63"/>
      <c r="M129" s="63"/>
      <c r="N129" s="63">
        <f t="shared" si="9"/>
        <v>0</v>
      </c>
      <c r="O129" s="63">
        <f t="shared" si="10"/>
        <v>0</v>
      </c>
      <c r="P129" s="63">
        <f t="shared" si="11"/>
        <v>0</v>
      </c>
      <c r="Q129" s="65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</row>
    <row r="130" spans="1:133" hidden="1" x14ac:dyDescent="0.2">
      <c r="A130" s="62"/>
      <c r="B130" s="61">
        <v>291</v>
      </c>
      <c r="C130" s="62" t="s">
        <v>259</v>
      </c>
      <c r="D130" s="63"/>
      <c r="E130" s="63"/>
      <c r="F130" s="63">
        <f t="shared" si="6"/>
        <v>0</v>
      </c>
      <c r="G130" s="63"/>
      <c r="H130" s="63"/>
      <c r="I130" s="63">
        <f t="shared" si="7"/>
        <v>0</v>
      </c>
      <c r="J130" s="65"/>
      <c r="K130" s="63"/>
      <c r="L130" s="63"/>
      <c r="M130" s="63"/>
      <c r="N130" s="63">
        <f t="shared" si="9"/>
        <v>0</v>
      </c>
      <c r="O130" s="63">
        <f t="shared" si="10"/>
        <v>0</v>
      </c>
      <c r="P130" s="63">
        <f t="shared" si="11"/>
        <v>0</v>
      </c>
      <c r="Q130" s="65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</row>
    <row r="131" spans="1:133" hidden="1" x14ac:dyDescent="0.2">
      <c r="A131" s="62"/>
      <c r="B131" s="61">
        <v>292</v>
      </c>
      <c r="C131" s="62" t="s">
        <v>260</v>
      </c>
      <c r="D131" s="63"/>
      <c r="E131" s="63"/>
      <c r="F131" s="63">
        <f t="shared" si="6"/>
        <v>0</v>
      </c>
      <c r="G131" s="63"/>
      <c r="H131" s="63"/>
      <c r="I131" s="63">
        <f t="shared" si="7"/>
        <v>0</v>
      </c>
      <c r="J131" s="65"/>
      <c r="K131" s="63"/>
      <c r="L131" s="63"/>
      <c r="M131" s="63"/>
      <c r="N131" s="63">
        <f t="shared" si="9"/>
        <v>0</v>
      </c>
      <c r="O131" s="63">
        <f t="shared" si="10"/>
        <v>0</v>
      </c>
      <c r="P131" s="63">
        <f t="shared" si="11"/>
        <v>0</v>
      </c>
      <c r="Q131" s="65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</row>
    <row r="132" spans="1:133" hidden="1" x14ac:dyDescent="0.2">
      <c r="A132" s="62"/>
      <c r="B132" s="61">
        <v>293</v>
      </c>
      <c r="C132" s="62" t="s">
        <v>261</v>
      </c>
      <c r="D132" s="63"/>
      <c r="E132" s="63"/>
      <c r="F132" s="63">
        <f t="shared" si="6"/>
        <v>0</v>
      </c>
      <c r="G132" s="63"/>
      <c r="H132" s="63"/>
      <c r="I132" s="63">
        <f t="shared" si="7"/>
        <v>0</v>
      </c>
      <c r="J132" s="65"/>
      <c r="K132" s="63"/>
      <c r="L132" s="63"/>
      <c r="M132" s="63"/>
      <c r="N132" s="63">
        <f t="shared" si="9"/>
        <v>0</v>
      </c>
      <c r="O132" s="63">
        <f t="shared" si="10"/>
        <v>0</v>
      </c>
      <c r="P132" s="63">
        <f t="shared" si="11"/>
        <v>0</v>
      </c>
      <c r="Q132" s="65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</row>
    <row r="133" spans="1:133" hidden="1" x14ac:dyDescent="0.2">
      <c r="A133" s="62"/>
      <c r="B133" s="61">
        <v>294</v>
      </c>
      <c r="C133" s="62" t="s">
        <v>262</v>
      </c>
      <c r="D133" s="63"/>
      <c r="E133" s="63"/>
      <c r="F133" s="63">
        <f t="shared" si="6"/>
        <v>0</v>
      </c>
      <c r="G133" s="63"/>
      <c r="H133" s="63"/>
      <c r="I133" s="63">
        <f t="shared" si="7"/>
        <v>0</v>
      </c>
      <c r="J133" s="65"/>
      <c r="K133" s="63"/>
      <c r="L133" s="63"/>
      <c r="M133" s="63"/>
      <c r="N133" s="63">
        <f t="shared" si="9"/>
        <v>0</v>
      </c>
      <c r="O133" s="63">
        <f t="shared" si="10"/>
        <v>0</v>
      </c>
      <c r="P133" s="63">
        <f t="shared" si="11"/>
        <v>0</v>
      </c>
      <c r="Q133" s="65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</row>
    <row r="134" spans="1:133" hidden="1" x14ac:dyDescent="0.2">
      <c r="A134" s="62"/>
      <c r="B134" s="61">
        <v>300</v>
      </c>
      <c r="C134" s="62" t="s">
        <v>263</v>
      </c>
      <c r="D134" s="63"/>
      <c r="E134" s="63"/>
      <c r="F134" s="63">
        <f t="shared" si="6"/>
        <v>0</v>
      </c>
      <c r="G134" s="63"/>
      <c r="H134" s="63"/>
      <c r="I134" s="63">
        <f t="shared" si="7"/>
        <v>0</v>
      </c>
      <c r="J134" s="65"/>
      <c r="K134" s="63"/>
      <c r="L134" s="63"/>
      <c r="M134" s="63"/>
      <c r="N134" s="63">
        <f t="shared" si="9"/>
        <v>0</v>
      </c>
      <c r="O134" s="63">
        <f t="shared" si="10"/>
        <v>0</v>
      </c>
      <c r="P134" s="63">
        <f t="shared" si="11"/>
        <v>0</v>
      </c>
      <c r="Q134" s="65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</row>
    <row r="135" spans="1:133" hidden="1" x14ac:dyDescent="0.2">
      <c r="A135" s="62"/>
      <c r="B135" s="61">
        <v>301</v>
      </c>
      <c r="C135" s="62" t="s">
        <v>264</v>
      </c>
      <c r="D135" s="63"/>
      <c r="E135" s="63"/>
      <c r="F135" s="63">
        <f t="shared" si="6"/>
        <v>0</v>
      </c>
      <c r="G135" s="63"/>
      <c r="H135" s="63"/>
      <c r="I135" s="63">
        <f t="shared" si="7"/>
        <v>0</v>
      </c>
      <c r="J135" s="65"/>
      <c r="K135" s="63"/>
      <c r="L135" s="63"/>
      <c r="M135" s="63"/>
      <c r="N135" s="63">
        <f t="shared" si="9"/>
        <v>0</v>
      </c>
      <c r="O135" s="63">
        <f t="shared" si="10"/>
        <v>0</v>
      </c>
      <c r="P135" s="63">
        <f t="shared" si="11"/>
        <v>0</v>
      </c>
      <c r="Q135" s="65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</row>
    <row r="136" spans="1:133" hidden="1" x14ac:dyDescent="0.2">
      <c r="A136" s="62"/>
      <c r="B136" s="61">
        <v>302</v>
      </c>
      <c r="C136" s="62" t="s">
        <v>265</v>
      </c>
      <c r="D136" s="63"/>
      <c r="E136" s="63"/>
      <c r="F136" s="63">
        <f t="shared" ref="F136:F199" si="12">+D136+E136</f>
        <v>0</v>
      </c>
      <c r="G136" s="63"/>
      <c r="H136" s="63"/>
      <c r="I136" s="63">
        <f t="shared" ref="I136:I154" si="13">G136+H136</f>
        <v>0</v>
      </c>
      <c r="J136" s="65"/>
      <c r="K136" s="63"/>
      <c r="L136" s="63"/>
      <c r="M136" s="63"/>
      <c r="N136" s="63">
        <f t="shared" si="9"/>
        <v>0</v>
      </c>
      <c r="O136" s="63">
        <f t="shared" ref="O136:O199" si="14">H136*100%</f>
        <v>0</v>
      </c>
      <c r="P136" s="63">
        <f t="shared" si="11"/>
        <v>0</v>
      </c>
      <c r="Q136" s="65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</row>
    <row r="137" spans="1:133" hidden="1" x14ac:dyDescent="0.2">
      <c r="A137" s="62"/>
      <c r="B137" s="61">
        <v>303</v>
      </c>
      <c r="C137" s="62" t="s">
        <v>266</v>
      </c>
      <c r="D137" s="63"/>
      <c r="E137" s="63"/>
      <c r="F137" s="63">
        <f t="shared" si="12"/>
        <v>0</v>
      </c>
      <c r="G137" s="63"/>
      <c r="H137" s="63"/>
      <c r="I137" s="63">
        <f t="shared" si="13"/>
        <v>0</v>
      </c>
      <c r="J137" s="65"/>
      <c r="K137" s="63"/>
      <c r="L137" s="63"/>
      <c r="M137" s="63"/>
      <c r="N137" s="63">
        <f t="shared" ref="N137:N200" si="15">+L137+M137</f>
        <v>0</v>
      </c>
      <c r="O137" s="63">
        <f t="shared" si="14"/>
        <v>0</v>
      </c>
      <c r="P137" s="63">
        <f t="shared" ref="P137:P200" si="16">+N137+O137</f>
        <v>0</v>
      </c>
      <c r="Q137" s="65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</row>
    <row r="138" spans="1:133" hidden="1" x14ac:dyDescent="0.2">
      <c r="A138" s="62"/>
      <c r="B138" s="61">
        <v>304</v>
      </c>
      <c r="C138" s="62" t="s">
        <v>267</v>
      </c>
      <c r="D138" s="63"/>
      <c r="E138" s="63"/>
      <c r="F138" s="63">
        <f t="shared" si="12"/>
        <v>0</v>
      </c>
      <c r="G138" s="63"/>
      <c r="H138" s="63"/>
      <c r="I138" s="63">
        <f t="shared" si="13"/>
        <v>0</v>
      </c>
      <c r="J138" s="65"/>
      <c r="K138" s="63"/>
      <c r="L138" s="63"/>
      <c r="M138" s="63"/>
      <c r="N138" s="63">
        <f t="shared" si="15"/>
        <v>0</v>
      </c>
      <c r="O138" s="63">
        <f t="shared" si="14"/>
        <v>0</v>
      </c>
      <c r="P138" s="63">
        <f t="shared" si="16"/>
        <v>0</v>
      </c>
      <c r="Q138" s="65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</row>
    <row r="139" spans="1:133" hidden="1" x14ac:dyDescent="0.2">
      <c r="A139" s="62"/>
      <c r="B139" s="61">
        <v>305</v>
      </c>
      <c r="C139" s="62" t="s">
        <v>268</v>
      </c>
      <c r="D139" s="63"/>
      <c r="E139" s="63"/>
      <c r="F139" s="63">
        <f t="shared" si="12"/>
        <v>0</v>
      </c>
      <c r="G139" s="63"/>
      <c r="H139" s="63"/>
      <c r="I139" s="63">
        <f t="shared" si="13"/>
        <v>0</v>
      </c>
      <c r="J139" s="65"/>
      <c r="K139" s="63"/>
      <c r="L139" s="63"/>
      <c r="M139" s="63"/>
      <c r="N139" s="63">
        <f t="shared" si="15"/>
        <v>0</v>
      </c>
      <c r="O139" s="63">
        <f t="shared" si="14"/>
        <v>0</v>
      </c>
      <c r="P139" s="63">
        <f t="shared" si="16"/>
        <v>0</v>
      </c>
      <c r="Q139" s="65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</row>
    <row r="140" spans="1:133" hidden="1" x14ac:dyDescent="0.2">
      <c r="A140" s="62"/>
      <c r="B140" s="61">
        <v>307</v>
      </c>
      <c r="C140" s="62" t="s">
        <v>269</v>
      </c>
      <c r="D140" s="63"/>
      <c r="E140" s="63"/>
      <c r="F140" s="63">
        <f t="shared" si="12"/>
        <v>0</v>
      </c>
      <c r="G140" s="63"/>
      <c r="H140" s="63"/>
      <c r="I140" s="63">
        <f t="shared" si="13"/>
        <v>0</v>
      </c>
      <c r="J140" s="65"/>
      <c r="K140" s="63"/>
      <c r="L140" s="63"/>
      <c r="M140" s="63"/>
      <c r="N140" s="63">
        <f t="shared" si="15"/>
        <v>0</v>
      </c>
      <c r="O140" s="63">
        <f t="shared" si="14"/>
        <v>0</v>
      </c>
      <c r="P140" s="63">
        <f t="shared" si="16"/>
        <v>0</v>
      </c>
      <c r="Q140" s="65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</row>
    <row r="141" spans="1:133" hidden="1" x14ac:dyDescent="0.2">
      <c r="A141" s="62"/>
      <c r="B141" s="61">
        <v>308</v>
      </c>
      <c r="C141" s="62" t="s">
        <v>270</v>
      </c>
      <c r="D141" s="63"/>
      <c r="E141" s="63"/>
      <c r="F141" s="63">
        <f t="shared" si="12"/>
        <v>0</v>
      </c>
      <c r="G141" s="63"/>
      <c r="H141" s="63"/>
      <c r="I141" s="63">
        <f t="shared" si="13"/>
        <v>0</v>
      </c>
      <c r="J141" s="65"/>
      <c r="K141" s="63"/>
      <c r="L141" s="63"/>
      <c r="M141" s="63"/>
      <c r="N141" s="63">
        <f t="shared" si="15"/>
        <v>0</v>
      </c>
      <c r="O141" s="63">
        <f t="shared" si="14"/>
        <v>0</v>
      </c>
      <c r="P141" s="63">
        <f t="shared" si="16"/>
        <v>0</v>
      </c>
      <c r="Q141" s="65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</row>
    <row r="142" spans="1:133" hidden="1" x14ac:dyDescent="0.2">
      <c r="A142" s="62"/>
      <c r="B142" s="61">
        <v>400</v>
      </c>
      <c r="C142" s="62" t="s">
        <v>271</v>
      </c>
      <c r="D142" s="63"/>
      <c r="E142" s="63"/>
      <c r="F142" s="63">
        <f t="shared" si="12"/>
        <v>0</v>
      </c>
      <c r="G142" s="63"/>
      <c r="H142" s="63"/>
      <c r="I142" s="63">
        <f t="shared" si="13"/>
        <v>0</v>
      </c>
      <c r="J142" s="65"/>
      <c r="K142" s="63"/>
      <c r="L142" s="63"/>
      <c r="M142" s="63"/>
      <c r="N142" s="63">
        <f t="shared" si="15"/>
        <v>0</v>
      </c>
      <c r="O142" s="63">
        <f t="shared" si="14"/>
        <v>0</v>
      </c>
      <c r="P142" s="63">
        <f t="shared" si="16"/>
        <v>0</v>
      </c>
      <c r="Q142" s="65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</row>
    <row r="143" spans="1:133" hidden="1" x14ac:dyDescent="0.2">
      <c r="A143" s="62"/>
      <c r="B143" s="61">
        <v>402</v>
      </c>
      <c r="C143" s="62" t="s">
        <v>272</v>
      </c>
      <c r="D143" s="63"/>
      <c r="E143" s="63"/>
      <c r="F143" s="63">
        <f t="shared" si="12"/>
        <v>0</v>
      </c>
      <c r="G143" s="63"/>
      <c r="H143" s="63"/>
      <c r="I143" s="63">
        <f t="shared" si="13"/>
        <v>0</v>
      </c>
      <c r="J143" s="65"/>
      <c r="K143" s="63"/>
      <c r="L143" s="63"/>
      <c r="M143" s="63"/>
      <c r="N143" s="63">
        <f t="shared" si="15"/>
        <v>0</v>
      </c>
      <c r="O143" s="63">
        <f t="shared" si="14"/>
        <v>0</v>
      </c>
      <c r="P143" s="63">
        <f t="shared" si="16"/>
        <v>0</v>
      </c>
      <c r="Q143" s="65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</row>
    <row r="144" spans="1:133" hidden="1" x14ac:dyDescent="0.2">
      <c r="A144" s="62"/>
      <c r="B144" s="61">
        <v>403</v>
      </c>
      <c r="C144" s="62" t="s">
        <v>273</v>
      </c>
      <c r="D144" s="63"/>
      <c r="E144" s="63"/>
      <c r="F144" s="63">
        <f t="shared" si="12"/>
        <v>0</v>
      </c>
      <c r="G144" s="63"/>
      <c r="H144" s="63"/>
      <c r="I144" s="63">
        <f t="shared" si="13"/>
        <v>0</v>
      </c>
      <c r="J144" s="65"/>
      <c r="K144" s="63"/>
      <c r="L144" s="63"/>
      <c r="M144" s="63"/>
      <c r="N144" s="63">
        <f t="shared" si="15"/>
        <v>0</v>
      </c>
      <c r="O144" s="63">
        <f t="shared" si="14"/>
        <v>0</v>
      </c>
      <c r="P144" s="63">
        <f t="shared" si="16"/>
        <v>0</v>
      </c>
      <c r="Q144" s="65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</row>
    <row r="145" spans="1:133" hidden="1" x14ac:dyDescent="0.2">
      <c r="A145" s="62"/>
      <c r="B145" s="61">
        <v>404</v>
      </c>
      <c r="C145" s="62" t="s">
        <v>274</v>
      </c>
      <c r="D145" s="63"/>
      <c r="E145" s="63"/>
      <c r="F145" s="63">
        <f t="shared" si="12"/>
        <v>0</v>
      </c>
      <c r="G145" s="63"/>
      <c r="H145" s="63"/>
      <c r="I145" s="63">
        <f t="shared" si="13"/>
        <v>0</v>
      </c>
      <c r="J145" s="65"/>
      <c r="K145" s="63"/>
      <c r="L145" s="63"/>
      <c r="M145" s="63"/>
      <c r="N145" s="63">
        <f t="shared" si="15"/>
        <v>0</v>
      </c>
      <c r="O145" s="63">
        <f t="shared" si="14"/>
        <v>0</v>
      </c>
      <c r="P145" s="63">
        <f t="shared" si="16"/>
        <v>0</v>
      </c>
      <c r="Q145" s="65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</row>
    <row r="146" spans="1:133" hidden="1" x14ac:dyDescent="0.2">
      <c r="A146" s="62"/>
      <c r="B146" s="61">
        <v>405</v>
      </c>
      <c r="C146" s="62" t="s">
        <v>275</v>
      </c>
      <c r="D146" s="63"/>
      <c r="E146" s="63"/>
      <c r="F146" s="63">
        <f t="shared" si="12"/>
        <v>0</v>
      </c>
      <c r="G146" s="63"/>
      <c r="H146" s="63"/>
      <c r="I146" s="63">
        <f t="shared" si="13"/>
        <v>0</v>
      </c>
      <c r="J146" s="65"/>
      <c r="K146" s="63"/>
      <c r="L146" s="63"/>
      <c r="M146" s="63"/>
      <c r="N146" s="63">
        <f t="shared" si="15"/>
        <v>0</v>
      </c>
      <c r="O146" s="63">
        <f t="shared" si="14"/>
        <v>0</v>
      </c>
      <c r="P146" s="63">
        <f t="shared" si="16"/>
        <v>0</v>
      </c>
      <c r="Q146" s="65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</row>
    <row r="147" spans="1:133" hidden="1" x14ac:dyDescent="0.2">
      <c r="A147" s="62"/>
      <c r="B147" s="61">
        <v>406</v>
      </c>
      <c r="C147" s="62" t="s">
        <v>276</v>
      </c>
      <c r="D147" s="63"/>
      <c r="E147" s="63"/>
      <c r="F147" s="63">
        <f t="shared" si="12"/>
        <v>0</v>
      </c>
      <c r="G147" s="63"/>
      <c r="H147" s="63"/>
      <c r="I147" s="63">
        <f t="shared" si="13"/>
        <v>0</v>
      </c>
      <c r="J147" s="65"/>
      <c r="K147" s="63"/>
      <c r="L147" s="63"/>
      <c r="M147" s="63"/>
      <c r="N147" s="63">
        <f t="shared" si="15"/>
        <v>0</v>
      </c>
      <c r="O147" s="63">
        <f t="shared" si="14"/>
        <v>0</v>
      </c>
      <c r="P147" s="63">
        <f t="shared" si="16"/>
        <v>0</v>
      </c>
      <c r="Q147" s="65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</row>
    <row r="148" spans="1:133" hidden="1" x14ac:dyDescent="0.2">
      <c r="A148" s="62"/>
      <c r="B148" s="61">
        <v>407</v>
      </c>
      <c r="C148" s="62" t="s">
        <v>277</v>
      </c>
      <c r="D148" s="63"/>
      <c r="E148" s="63"/>
      <c r="F148" s="63">
        <f t="shared" si="12"/>
        <v>0</v>
      </c>
      <c r="G148" s="63"/>
      <c r="H148" s="63"/>
      <c r="I148" s="63">
        <f t="shared" si="13"/>
        <v>0</v>
      </c>
      <c r="J148" s="65"/>
      <c r="K148" s="63"/>
      <c r="L148" s="63"/>
      <c r="M148" s="63"/>
      <c r="N148" s="63">
        <f t="shared" si="15"/>
        <v>0</v>
      </c>
      <c r="O148" s="63">
        <f t="shared" si="14"/>
        <v>0</v>
      </c>
      <c r="P148" s="63">
        <f t="shared" si="16"/>
        <v>0</v>
      </c>
      <c r="Q148" s="65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</row>
    <row r="149" spans="1:133" hidden="1" x14ac:dyDescent="0.2">
      <c r="A149" s="62"/>
      <c r="B149" s="61">
        <v>409</v>
      </c>
      <c r="C149" s="62" t="s">
        <v>278</v>
      </c>
      <c r="D149" s="63"/>
      <c r="E149" s="63"/>
      <c r="F149" s="63">
        <f t="shared" si="12"/>
        <v>0</v>
      </c>
      <c r="G149" s="63"/>
      <c r="H149" s="63"/>
      <c r="I149" s="63">
        <f t="shared" si="13"/>
        <v>0</v>
      </c>
      <c r="J149" s="65"/>
      <c r="K149" s="63"/>
      <c r="L149" s="63"/>
      <c r="M149" s="63"/>
      <c r="N149" s="63">
        <f t="shared" si="15"/>
        <v>0</v>
      </c>
      <c r="O149" s="63">
        <f t="shared" si="14"/>
        <v>0</v>
      </c>
      <c r="P149" s="63">
        <f t="shared" si="16"/>
        <v>0</v>
      </c>
      <c r="Q149" s="65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</row>
    <row r="150" spans="1:133" hidden="1" x14ac:dyDescent="0.2">
      <c r="A150" s="62"/>
      <c r="B150" s="61">
        <v>411</v>
      </c>
      <c r="C150" s="62" t="s">
        <v>279</v>
      </c>
      <c r="D150" s="63"/>
      <c r="E150" s="63"/>
      <c r="F150" s="63">
        <f t="shared" si="12"/>
        <v>0</v>
      </c>
      <c r="G150" s="63"/>
      <c r="H150" s="63"/>
      <c r="I150" s="63">
        <f t="shared" si="13"/>
        <v>0</v>
      </c>
      <c r="J150" s="65"/>
      <c r="K150" s="63"/>
      <c r="L150" s="63"/>
      <c r="M150" s="63"/>
      <c r="N150" s="63">
        <f t="shared" si="15"/>
        <v>0</v>
      </c>
      <c r="O150" s="63">
        <f t="shared" si="14"/>
        <v>0</v>
      </c>
      <c r="P150" s="63">
        <f t="shared" si="16"/>
        <v>0</v>
      </c>
      <c r="Q150" s="65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</row>
    <row r="151" spans="1:133" hidden="1" x14ac:dyDescent="0.2">
      <c r="A151" s="62"/>
      <c r="B151" s="61">
        <v>414</v>
      </c>
      <c r="C151" s="62" t="s">
        <v>280</v>
      </c>
      <c r="D151" s="63"/>
      <c r="E151" s="63"/>
      <c r="F151" s="63">
        <f t="shared" si="12"/>
        <v>0</v>
      </c>
      <c r="G151" s="63"/>
      <c r="H151" s="63"/>
      <c r="I151" s="63">
        <f t="shared" si="13"/>
        <v>0</v>
      </c>
      <c r="J151" s="65"/>
      <c r="K151" s="63"/>
      <c r="L151" s="63"/>
      <c r="M151" s="63"/>
      <c r="N151" s="63">
        <f t="shared" si="15"/>
        <v>0</v>
      </c>
      <c r="O151" s="63">
        <f t="shared" si="14"/>
        <v>0</v>
      </c>
      <c r="P151" s="63">
        <f t="shared" si="16"/>
        <v>0</v>
      </c>
      <c r="Q151" s="65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</row>
    <row r="152" spans="1:133" hidden="1" x14ac:dyDescent="0.2">
      <c r="A152" s="62"/>
      <c r="B152" s="61">
        <v>416</v>
      </c>
      <c r="C152" s="62" t="s">
        <v>281</v>
      </c>
      <c r="D152" s="63"/>
      <c r="E152" s="63"/>
      <c r="F152" s="63">
        <f t="shared" si="12"/>
        <v>0</v>
      </c>
      <c r="G152" s="63"/>
      <c r="H152" s="63"/>
      <c r="I152" s="63">
        <f t="shared" si="13"/>
        <v>0</v>
      </c>
      <c r="J152" s="65"/>
      <c r="K152" s="63"/>
      <c r="L152" s="63"/>
      <c r="M152" s="63"/>
      <c r="N152" s="63">
        <f t="shared" si="15"/>
        <v>0</v>
      </c>
      <c r="O152" s="63">
        <f t="shared" si="14"/>
        <v>0</v>
      </c>
      <c r="P152" s="63">
        <f t="shared" si="16"/>
        <v>0</v>
      </c>
      <c r="Q152" s="65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</row>
    <row r="153" spans="1:133" hidden="1" x14ac:dyDescent="0.2">
      <c r="A153" s="62"/>
      <c r="B153" s="61">
        <v>501</v>
      </c>
      <c r="C153" s="62" t="s">
        <v>282</v>
      </c>
      <c r="D153" s="63"/>
      <c r="E153" s="63"/>
      <c r="F153" s="63">
        <f t="shared" si="12"/>
        <v>0</v>
      </c>
      <c r="G153" s="63"/>
      <c r="H153" s="63"/>
      <c r="I153" s="63">
        <f t="shared" si="13"/>
        <v>0</v>
      </c>
      <c r="J153" s="65"/>
      <c r="K153" s="63"/>
      <c r="L153" s="63"/>
      <c r="M153" s="63"/>
      <c r="N153" s="63">
        <f t="shared" si="15"/>
        <v>0</v>
      </c>
      <c r="O153" s="63">
        <f t="shared" si="14"/>
        <v>0</v>
      </c>
      <c r="P153" s="63">
        <f t="shared" si="16"/>
        <v>0</v>
      </c>
      <c r="Q153" s="65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</row>
    <row r="154" spans="1:133" hidden="1" x14ac:dyDescent="0.2">
      <c r="A154" s="62"/>
      <c r="B154" s="61">
        <v>502</v>
      </c>
      <c r="C154" s="62" t="s">
        <v>283</v>
      </c>
      <c r="D154" s="63"/>
      <c r="E154" s="63"/>
      <c r="F154" s="63">
        <f t="shared" si="12"/>
        <v>0</v>
      </c>
      <c r="G154" s="63"/>
      <c r="H154" s="63"/>
      <c r="I154" s="63">
        <f t="shared" si="13"/>
        <v>0</v>
      </c>
      <c r="J154" s="65"/>
      <c r="K154" s="63"/>
      <c r="L154" s="63"/>
      <c r="M154" s="63"/>
      <c r="N154" s="63">
        <f t="shared" si="15"/>
        <v>0</v>
      </c>
      <c r="O154" s="63">
        <f t="shared" si="14"/>
        <v>0</v>
      </c>
      <c r="P154" s="63">
        <f t="shared" si="16"/>
        <v>0</v>
      </c>
      <c r="Q154" s="65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</row>
    <row r="155" spans="1:133" hidden="1" x14ac:dyDescent="0.2">
      <c r="A155" s="62"/>
      <c r="B155" s="61">
        <v>503</v>
      </c>
      <c r="C155" s="62" t="s">
        <v>284</v>
      </c>
      <c r="D155" s="63"/>
      <c r="E155" s="63"/>
      <c r="F155" s="63">
        <f t="shared" si="12"/>
        <v>0</v>
      </c>
      <c r="G155" s="63"/>
      <c r="H155" s="63"/>
      <c r="I155" s="63"/>
      <c r="J155" s="65"/>
      <c r="K155" s="63"/>
      <c r="L155" s="63"/>
      <c r="M155" s="63"/>
      <c r="N155" s="63">
        <f t="shared" si="15"/>
        <v>0</v>
      </c>
      <c r="O155" s="63">
        <f t="shared" si="14"/>
        <v>0</v>
      </c>
      <c r="P155" s="63">
        <f t="shared" si="16"/>
        <v>0</v>
      </c>
      <c r="Q155" s="65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</row>
    <row r="156" spans="1:133" hidden="1" x14ac:dyDescent="0.2">
      <c r="A156" s="62"/>
      <c r="B156" s="61">
        <v>504</v>
      </c>
      <c r="C156" s="62" t="s">
        <v>285</v>
      </c>
      <c r="D156" s="63"/>
      <c r="E156" s="63"/>
      <c r="F156" s="63">
        <f t="shared" si="12"/>
        <v>0</v>
      </c>
      <c r="G156" s="63"/>
      <c r="H156" s="63"/>
      <c r="I156" s="63"/>
      <c r="J156" s="65"/>
      <c r="K156" s="63"/>
      <c r="L156" s="63"/>
      <c r="M156" s="63"/>
      <c r="N156" s="63">
        <f t="shared" si="15"/>
        <v>0</v>
      </c>
      <c r="O156" s="63">
        <f t="shared" si="14"/>
        <v>0</v>
      </c>
      <c r="P156" s="63">
        <f t="shared" si="16"/>
        <v>0</v>
      </c>
      <c r="Q156" s="65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</row>
    <row r="157" spans="1:133" hidden="1" x14ac:dyDescent="0.2">
      <c r="A157" s="62"/>
      <c r="B157" s="61">
        <v>505</v>
      </c>
      <c r="C157" s="62" t="s">
        <v>286</v>
      </c>
      <c r="D157" s="63"/>
      <c r="E157" s="63"/>
      <c r="F157" s="63">
        <f t="shared" si="12"/>
        <v>0</v>
      </c>
      <c r="G157" s="63"/>
      <c r="H157" s="63"/>
      <c r="I157" s="63"/>
      <c r="J157" s="65"/>
      <c r="K157" s="63"/>
      <c r="L157" s="63"/>
      <c r="M157" s="63"/>
      <c r="N157" s="63">
        <f t="shared" si="15"/>
        <v>0</v>
      </c>
      <c r="O157" s="63">
        <f t="shared" si="14"/>
        <v>0</v>
      </c>
      <c r="P157" s="63">
        <f t="shared" si="16"/>
        <v>0</v>
      </c>
      <c r="Q157" s="65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</row>
    <row r="158" spans="1:133" hidden="1" x14ac:dyDescent="0.2">
      <c r="A158" s="62"/>
      <c r="B158" s="61">
        <v>506</v>
      </c>
      <c r="C158" s="62" t="s">
        <v>287</v>
      </c>
      <c r="D158" s="63"/>
      <c r="E158" s="63"/>
      <c r="F158" s="63">
        <f t="shared" si="12"/>
        <v>0</v>
      </c>
      <c r="G158" s="63"/>
      <c r="H158" s="63"/>
      <c r="I158" s="63"/>
      <c r="J158" s="65"/>
      <c r="K158" s="63"/>
      <c r="L158" s="63"/>
      <c r="M158" s="63"/>
      <c r="N158" s="63">
        <f t="shared" si="15"/>
        <v>0</v>
      </c>
      <c r="O158" s="63">
        <f t="shared" si="14"/>
        <v>0</v>
      </c>
      <c r="P158" s="63">
        <f t="shared" si="16"/>
        <v>0</v>
      </c>
      <c r="Q158" s="65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</row>
    <row r="159" spans="1:133" hidden="1" x14ac:dyDescent="0.2">
      <c r="A159" s="62"/>
      <c r="B159" s="61">
        <v>509</v>
      </c>
      <c r="C159" s="62" t="s">
        <v>288</v>
      </c>
      <c r="D159" s="63"/>
      <c r="E159" s="63"/>
      <c r="F159" s="63">
        <f t="shared" si="12"/>
        <v>0</v>
      </c>
      <c r="G159" s="63"/>
      <c r="H159" s="63"/>
      <c r="I159" s="63"/>
      <c r="J159" s="65"/>
      <c r="K159" s="63"/>
      <c r="L159" s="63"/>
      <c r="M159" s="63"/>
      <c r="N159" s="63">
        <f t="shared" si="15"/>
        <v>0</v>
      </c>
      <c r="O159" s="63">
        <f t="shared" si="14"/>
        <v>0</v>
      </c>
      <c r="P159" s="63">
        <f t="shared" si="16"/>
        <v>0</v>
      </c>
      <c r="Q159" s="65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</row>
    <row r="160" spans="1:133" hidden="1" x14ac:dyDescent="0.2">
      <c r="A160" s="62"/>
      <c r="B160" s="61">
        <v>510</v>
      </c>
      <c r="C160" s="62" t="s">
        <v>289</v>
      </c>
      <c r="D160" s="63"/>
      <c r="E160" s="63"/>
      <c r="F160" s="63">
        <f t="shared" si="12"/>
        <v>0</v>
      </c>
      <c r="G160" s="63"/>
      <c r="H160" s="63"/>
      <c r="I160" s="63"/>
      <c r="J160" s="65"/>
      <c r="K160" s="63"/>
      <c r="L160" s="63"/>
      <c r="M160" s="63"/>
      <c r="N160" s="63">
        <f t="shared" si="15"/>
        <v>0</v>
      </c>
      <c r="O160" s="63">
        <f t="shared" si="14"/>
        <v>0</v>
      </c>
      <c r="P160" s="63">
        <f t="shared" si="16"/>
        <v>0</v>
      </c>
      <c r="Q160" s="65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</row>
    <row r="161" spans="1:133" hidden="1" x14ac:dyDescent="0.2">
      <c r="A161" s="62"/>
      <c r="B161" s="61">
        <v>511</v>
      </c>
      <c r="C161" s="62" t="s">
        <v>290</v>
      </c>
      <c r="D161" s="63"/>
      <c r="E161" s="63"/>
      <c r="F161" s="63">
        <f t="shared" si="12"/>
        <v>0</v>
      </c>
      <c r="G161" s="63"/>
      <c r="H161" s="63"/>
      <c r="I161" s="63"/>
      <c r="J161" s="65"/>
      <c r="K161" s="63"/>
      <c r="L161" s="63"/>
      <c r="M161" s="63"/>
      <c r="N161" s="63">
        <f t="shared" si="15"/>
        <v>0</v>
      </c>
      <c r="O161" s="63">
        <f t="shared" si="14"/>
        <v>0</v>
      </c>
      <c r="P161" s="63">
        <f t="shared" si="16"/>
        <v>0</v>
      </c>
      <c r="Q161" s="65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</row>
    <row r="162" spans="1:133" hidden="1" x14ac:dyDescent="0.2">
      <c r="A162" s="62"/>
      <c r="B162" s="61">
        <v>512</v>
      </c>
      <c r="C162" s="62" t="s">
        <v>291</v>
      </c>
      <c r="D162" s="63"/>
      <c r="E162" s="63"/>
      <c r="F162" s="63">
        <f t="shared" si="12"/>
        <v>0</v>
      </c>
      <c r="G162" s="63"/>
      <c r="H162" s="63"/>
      <c r="I162" s="63"/>
      <c r="J162" s="65"/>
      <c r="K162" s="63"/>
      <c r="L162" s="63"/>
      <c r="M162" s="63"/>
      <c r="N162" s="63">
        <f t="shared" si="15"/>
        <v>0</v>
      </c>
      <c r="O162" s="63">
        <f t="shared" si="14"/>
        <v>0</v>
      </c>
      <c r="P162" s="63">
        <f t="shared" si="16"/>
        <v>0</v>
      </c>
      <c r="Q162" s="65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</row>
    <row r="163" spans="1:133" hidden="1" x14ac:dyDescent="0.2">
      <c r="A163" s="62"/>
      <c r="B163" s="61">
        <v>513</v>
      </c>
      <c r="C163" s="62" t="s">
        <v>292</v>
      </c>
      <c r="D163" s="63"/>
      <c r="E163" s="63"/>
      <c r="F163" s="63">
        <f t="shared" si="12"/>
        <v>0</v>
      </c>
      <c r="G163" s="63"/>
      <c r="H163" s="63"/>
      <c r="I163" s="63"/>
      <c r="J163" s="65"/>
      <c r="K163" s="63"/>
      <c r="L163" s="63"/>
      <c r="M163" s="63"/>
      <c r="N163" s="63">
        <f t="shared" si="15"/>
        <v>0</v>
      </c>
      <c r="O163" s="63">
        <f t="shared" si="14"/>
        <v>0</v>
      </c>
      <c r="P163" s="63">
        <f t="shared" si="16"/>
        <v>0</v>
      </c>
      <c r="Q163" s="65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</row>
    <row r="164" spans="1:133" hidden="1" x14ac:dyDescent="0.2">
      <c r="A164" s="62"/>
      <c r="B164" s="61">
        <v>514</v>
      </c>
      <c r="C164" s="62" t="s">
        <v>293</v>
      </c>
      <c r="D164" s="63"/>
      <c r="E164" s="63"/>
      <c r="F164" s="63">
        <f t="shared" si="12"/>
        <v>0</v>
      </c>
      <c r="G164" s="63"/>
      <c r="H164" s="63"/>
      <c r="I164" s="63"/>
      <c r="J164" s="65"/>
      <c r="K164" s="63"/>
      <c r="L164" s="63"/>
      <c r="M164" s="63"/>
      <c r="N164" s="63">
        <f t="shared" si="15"/>
        <v>0</v>
      </c>
      <c r="O164" s="63">
        <f t="shared" si="14"/>
        <v>0</v>
      </c>
      <c r="P164" s="63">
        <f t="shared" si="16"/>
        <v>0</v>
      </c>
      <c r="Q164" s="65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</row>
    <row r="165" spans="1:133" hidden="1" x14ac:dyDescent="0.2">
      <c r="A165" s="62"/>
      <c r="B165" s="61">
        <v>515</v>
      </c>
      <c r="C165" s="62" t="s">
        <v>294</v>
      </c>
      <c r="D165" s="63"/>
      <c r="E165" s="63"/>
      <c r="F165" s="63">
        <f t="shared" si="12"/>
        <v>0</v>
      </c>
      <c r="G165" s="63"/>
      <c r="H165" s="63"/>
      <c r="I165" s="63"/>
      <c r="J165" s="65"/>
      <c r="K165" s="63"/>
      <c r="L165" s="63"/>
      <c r="M165" s="63"/>
      <c r="N165" s="63">
        <f t="shared" si="15"/>
        <v>0</v>
      </c>
      <c r="O165" s="63">
        <f t="shared" si="14"/>
        <v>0</v>
      </c>
      <c r="P165" s="63">
        <f t="shared" si="16"/>
        <v>0</v>
      </c>
      <c r="Q165" s="65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</row>
    <row r="166" spans="1:133" hidden="1" x14ac:dyDescent="0.2">
      <c r="A166" s="62"/>
      <c r="B166" s="61">
        <v>516</v>
      </c>
      <c r="C166" s="62" t="s">
        <v>295</v>
      </c>
      <c r="D166" s="63"/>
      <c r="E166" s="63"/>
      <c r="F166" s="63">
        <f t="shared" si="12"/>
        <v>0</v>
      </c>
      <c r="G166" s="63"/>
      <c r="H166" s="63"/>
      <c r="I166" s="63"/>
      <c r="J166" s="65"/>
      <c r="K166" s="63"/>
      <c r="L166" s="63"/>
      <c r="M166" s="63"/>
      <c r="N166" s="63">
        <f t="shared" si="15"/>
        <v>0</v>
      </c>
      <c r="O166" s="63">
        <f t="shared" si="14"/>
        <v>0</v>
      </c>
      <c r="P166" s="63">
        <f t="shared" si="16"/>
        <v>0</v>
      </c>
      <c r="Q166" s="65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</row>
    <row r="167" spans="1:133" hidden="1" x14ac:dyDescent="0.2">
      <c r="A167" s="62"/>
      <c r="B167" s="61">
        <v>517</v>
      </c>
      <c r="C167" s="62" t="s">
        <v>296</v>
      </c>
      <c r="D167" s="63"/>
      <c r="E167" s="63"/>
      <c r="F167" s="63">
        <f t="shared" si="12"/>
        <v>0</v>
      </c>
      <c r="G167" s="63"/>
      <c r="H167" s="63"/>
      <c r="I167" s="63"/>
      <c r="J167" s="65"/>
      <c r="K167" s="63"/>
      <c r="L167" s="63"/>
      <c r="M167" s="63"/>
      <c r="N167" s="63">
        <f t="shared" si="15"/>
        <v>0</v>
      </c>
      <c r="O167" s="63">
        <f t="shared" si="14"/>
        <v>0</v>
      </c>
      <c r="P167" s="63">
        <f t="shared" si="16"/>
        <v>0</v>
      </c>
      <c r="Q167" s="65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</row>
    <row r="168" spans="1:133" hidden="1" x14ac:dyDescent="0.2">
      <c r="A168" s="62"/>
      <c r="B168" s="61">
        <v>518</v>
      </c>
      <c r="C168" s="62" t="s">
        <v>297</v>
      </c>
      <c r="D168" s="63"/>
      <c r="E168" s="63"/>
      <c r="F168" s="63">
        <f t="shared" si="12"/>
        <v>0</v>
      </c>
      <c r="G168" s="63"/>
      <c r="H168" s="63"/>
      <c r="I168" s="63"/>
      <c r="J168" s="65"/>
      <c r="K168" s="63"/>
      <c r="L168" s="63"/>
      <c r="M168" s="63"/>
      <c r="N168" s="63">
        <f t="shared" si="15"/>
        <v>0</v>
      </c>
      <c r="O168" s="63">
        <f t="shared" si="14"/>
        <v>0</v>
      </c>
      <c r="P168" s="63">
        <f t="shared" si="16"/>
        <v>0</v>
      </c>
      <c r="Q168" s="65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</row>
    <row r="169" spans="1:133" hidden="1" x14ac:dyDescent="0.2">
      <c r="A169" s="62"/>
      <c r="B169" s="61">
        <v>519</v>
      </c>
      <c r="C169" s="62" t="s">
        <v>298</v>
      </c>
      <c r="D169" s="63"/>
      <c r="E169" s="63"/>
      <c r="F169" s="63">
        <f t="shared" si="12"/>
        <v>0</v>
      </c>
      <c r="G169" s="63"/>
      <c r="H169" s="63"/>
      <c r="I169" s="63"/>
      <c r="J169" s="65"/>
      <c r="K169" s="63"/>
      <c r="L169" s="63"/>
      <c r="M169" s="63"/>
      <c r="N169" s="63">
        <f t="shared" si="15"/>
        <v>0</v>
      </c>
      <c r="O169" s="63">
        <f t="shared" si="14"/>
        <v>0</v>
      </c>
      <c r="P169" s="63">
        <f t="shared" si="16"/>
        <v>0</v>
      </c>
      <c r="Q169" s="65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</row>
    <row r="170" spans="1:133" hidden="1" x14ac:dyDescent="0.2">
      <c r="A170" s="62"/>
      <c r="B170" s="61">
        <v>520</v>
      </c>
      <c r="C170" s="62" t="s">
        <v>299</v>
      </c>
      <c r="D170" s="63"/>
      <c r="E170" s="63"/>
      <c r="F170" s="63">
        <f t="shared" si="12"/>
        <v>0</v>
      </c>
      <c r="G170" s="63"/>
      <c r="H170" s="63"/>
      <c r="I170" s="63"/>
      <c r="J170" s="65"/>
      <c r="K170" s="63"/>
      <c r="L170" s="63"/>
      <c r="M170" s="63"/>
      <c r="N170" s="63">
        <f t="shared" si="15"/>
        <v>0</v>
      </c>
      <c r="O170" s="63">
        <f t="shared" si="14"/>
        <v>0</v>
      </c>
      <c r="P170" s="63">
        <f t="shared" si="16"/>
        <v>0</v>
      </c>
      <c r="Q170" s="65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</row>
    <row r="171" spans="1:133" hidden="1" x14ac:dyDescent="0.2">
      <c r="A171" s="62"/>
      <c r="B171" s="61">
        <v>521</v>
      </c>
      <c r="C171" s="62" t="s">
        <v>300</v>
      </c>
      <c r="D171" s="63"/>
      <c r="E171" s="63"/>
      <c r="F171" s="63">
        <f t="shared" si="12"/>
        <v>0</v>
      </c>
      <c r="G171" s="63"/>
      <c r="H171" s="63"/>
      <c r="I171" s="63"/>
      <c r="J171" s="65"/>
      <c r="K171" s="63"/>
      <c r="L171" s="63"/>
      <c r="M171" s="63"/>
      <c r="N171" s="63">
        <f t="shared" si="15"/>
        <v>0</v>
      </c>
      <c r="O171" s="63">
        <f t="shared" si="14"/>
        <v>0</v>
      </c>
      <c r="P171" s="63">
        <f t="shared" si="16"/>
        <v>0</v>
      </c>
      <c r="Q171" s="65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</row>
    <row r="172" spans="1:133" hidden="1" x14ac:dyDescent="0.2">
      <c r="A172" s="62"/>
      <c r="B172" s="61">
        <v>522</v>
      </c>
      <c r="C172" s="62" t="s">
        <v>301</v>
      </c>
      <c r="D172" s="63"/>
      <c r="E172" s="63"/>
      <c r="F172" s="63">
        <f t="shared" si="12"/>
        <v>0</v>
      </c>
      <c r="G172" s="63"/>
      <c r="H172" s="63"/>
      <c r="I172" s="63"/>
      <c r="J172" s="65"/>
      <c r="K172" s="63"/>
      <c r="L172" s="63"/>
      <c r="M172" s="63"/>
      <c r="N172" s="63">
        <f t="shared" si="15"/>
        <v>0</v>
      </c>
      <c r="O172" s="63">
        <f t="shared" si="14"/>
        <v>0</v>
      </c>
      <c r="P172" s="63">
        <f t="shared" si="16"/>
        <v>0</v>
      </c>
      <c r="Q172" s="65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</row>
    <row r="173" spans="1:133" hidden="1" x14ac:dyDescent="0.2">
      <c r="A173" s="62"/>
      <c r="B173" s="61">
        <v>523</v>
      </c>
      <c r="C173" s="62" t="s">
        <v>302</v>
      </c>
      <c r="D173" s="63"/>
      <c r="E173" s="63"/>
      <c r="F173" s="63">
        <f t="shared" si="12"/>
        <v>0</v>
      </c>
      <c r="G173" s="63"/>
      <c r="H173" s="63"/>
      <c r="I173" s="63"/>
      <c r="J173" s="65"/>
      <c r="K173" s="63"/>
      <c r="L173" s="63"/>
      <c r="M173" s="63"/>
      <c r="N173" s="63">
        <f t="shared" si="15"/>
        <v>0</v>
      </c>
      <c r="O173" s="63">
        <f t="shared" si="14"/>
        <v>0</v>
      </c>
      <c r="P173" s="63">
        <f t="shared" si="16"/>
        <v>0</v>
      </c>
      <c r="Q173" s="65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</row>
    <row r="174" spans="1:133" hidden="1" x14ac:dyDescent="0.2">
      <c r="A174" s="62"/>
      <c r="B174" s="61">
        <v>529</v>
      </c>
      <c r="C174" s="62" t="s">
        <v>303</v>
      </c>
      <c r="D174" s="63"/>
      <c r="E174" s="63"/>
      <c r="F174" s="63">
        <f t="shared" si="12"/>
        <v>0</v>
      </c>
      <c r="G174" s="63"/>
      <c r="H174" s="63"/>
      <c r="I174" s="63"/>
      <c r="J174" s="65"/>
      <c r="K174" s="63"/>
      <c r="L174" s="63"/>
      <c r="M174" s="63"/>
      <c r="N174" s="63">
        <f t="shared" si="15"/>
        <v>0</v>
      </c>
      <c r="O174" s="63">
        <f t="shared" si="14"/>
        <v>0</v>
      </c>
      <c r="P174" s="63">
        <f t="shared" si="16"/>
        <v>0</v>
      </c>
      <c r="Q174" s="65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</row>
    <row r="175" spans="1:133" hidden="1" x14ac:dyDescent="0.2">
      <c r="A175" s="62"/>
      <c r="B175" s="61">
        <v>530</v>
      </c>
      <c r="C175" s="62" t="s">
        <v>304</v>
      </c>
      <c r="D175" s="63"/>
      <c r="E175" s="63"/>
      <c r="F175" s="63">
        <f t="shared" si="12"/>
        <v>0</v>
      </c>
      <c r="G175" s="63"/>
      <c r="H175" s="63"/>
      <c r="I175" s="63"/>
      <c r="J175" s="65"/>
      <c r="K175" s="63"/>
      <c r="L175" s="63"/>
      <c r="M175" s="63"/>
      <c r="N175" s="63">
        <f t="shared" si="15"/>
        <v>0</v>
      </c>
      <c r="O175" s="63">
        <f t="shared" si="14"/>
        <v>0</v>
      </c>
      <c r="P175" s="63">
        <f t="shared" si="16"/>
        <v>0</v>
      </c>
      <c r="Q175" s="65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</row>
    <row r="176" spans="1:133" hidden="1" x14ac:dyDescent="0.2">
      <c r="A176" s="62"/>
      <c r="B176" s="61">
        <v>531</v>
      </c>
      <c r="C176" s="62" t="s">
        <v>305</v>
      </c>
      <c r="D176" s="63"/>
      <c r="E176" s="63"/>
      <c r="F176" s="63">
        <f t="shared" si="12"/>
        <v>0</v>
      </c>
      <c r="G176" s="63"/>
      <c r="H176" s="63"/>
      <c r="I176" s="63"/>
      <c r="J176" s="65"/>
      <c r="K176" s="63"/>
      <c r="L176" s="63"/>
      <c r="M176" s="63"/>
      <c r="N176" s="63">
        <f t="shared" si="15"/>
        <v>0</v>
      </c>
      <c r="O176" s="63">
        <f t="shared" si="14"/>
        <v>0</v>
      </c>
      <c r="P176" s="63">
        <f t="shared" si="16"/>
        <v>0</v>
      </c>
      <c r="Q176" s="65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</row>
    <row r="177" spans="1:133" hidden="1" x14ac:dyDescent="0.2">
      <c r="A177" s="62"/>
      <c r="B177" s="61">
        <v>533</v>
      </c>
      <c r="C177" s="62" t="s">
        <v>306</v>
      </c>
      <c r="D177" s="63"/>
      <c r="E177" s="63"/>
      <c r="F177" s="63">
        <f t="shared" si="12"/>
        <v>0</v>
      </c>
      <c r="G177" s="63"/>
      <c r="H177" s="63"/>
      <c r="I177" s="63"/>
      <c r="J177" s="65"/>
      <c r="K177" s="63"/>
      <c r="L177" s="63"/>
      <c r="M177" s="63"/>
      <c r="N177" s="63">
        <f t="shared" si="15"/>
        <v>0</v>
      </c>
      <c r="O177" s="63">
        <f t="shared" si="14"/>
        <v>0</v>
      </c>
      <c r="P177" s="63">
        <f t="shared" si="16"/>
        <v>0</v>
      </c>
      <c r="Q177" s="65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</row>
    <row r="178" spans="1:133" hidden="1" x14ac:dyDescent="0.2">
      <c r="A178" s="62"/>
      <c r="B178" s="61">
        <v>534</v>
      </c>
      <c r="C178" s="62" t="s">
        <v>307</v>
      </c>
      <c r="D178" s="63"/>
      <c r="E178" s="63"/>
      <c r="F178" s="63">
        <f t="shared" si="12"/>
        <v>0</v>
      </c>
      <c r="G178" s="63"/>
      <c r="H178" s="63"/>
      <c r="I178" s="63"/>
      <c r="J178" s="65"/>
      <c r="K178" s="63"/>
      <c r="L178" s="63"/>
      <c r="M178" s="63"/>
      <c r="N178" s="63">
        <f t="shared" si="15"/>
        <v>0</v>
      </c>
      <c r="O178" s="63">
        <f t="shared" si="14"/>
        <v>0</v>
      </c>
      <c r="P178" s="63">
        <f t="shared" si="16"/>
        <v>0</v>
      </c>
      <c r="Q178" s="65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</row>
    <row r="179" spans="1:133" hidden="1" x14ac:dyDescent="0.2">
      <c r="A179" s="62"/>
      <c r="B179" s="61">
        <v>535</v>
      </c>
      <c r="C179" s="62" t="s">
        <v>308</v>
      </c>
      <c r="D179" s="63"/>
      <c r="E179" s="63"/>
      <c r="F179" s="63">
        <f t="shared" si="12"/>
        <v>0</v>
      </c>
      <c r="G179" s="63"/>
      <c r="H179" s="63"/>
      <c r="I179" s="63"/>
      <c r="J179" s="65"/>
      <c r="K179" s="63"/>
      <c r="L179" s="63"/>
      <c r="M179" s="63"/>
      <c r="N179" s="63">
        <f t="shared" si="15"/>
        <v>0</v>
      </c>
      <c r="O179" s="63">
        <f t="shared" si="14"/>
        <v>0</v>
      </c>
      <c r="P179" s="63">
        <f t="shared" si="16"/>
        <v>0</v>
      </c>
      <c r="Q179" s="65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</row>
    <row r="180" spans="1:133" hidden="1" x14ac:dyDescent="0.2">
      <c r="A180" s="62"/>
      <c r="B180" s="61">
        <v>536</v>
      </c>
      <c r="C180" s="62" t="s">
        <v>309</v>
      </c>
      <c r="D180" s="63"/>
      <c r="E180" s="63"/>
      <c r="F180" s="63">
        <f t="shared" si="12"/>
        <v>0</v>
      </c>
      <c r="G180" s="63"/>
      <c r="H180" s="63"/>
      <c r="I180" s="63"/>
      <c r="J180" s="65"/>
      <c r="K180" s="63"/>
      <c r="L180" s="63"/>
      <c r="M180" s="63"/>
      <c r="N180" s="63">
        <f t="shared" si="15"/>
        <v>0</v>
      </c>
      <c r="O180" s="63">
        <f t="shared" si="14"/>
        <v>0</v>
      </c>
      <c r="P180" s="63">
        <f t="shared" si="16"/>
        <v>0</v>
      </c>
      <c r="Q180" s="65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</row>
    <row r="181" spans="1:133" hidden="1" x14ac:dyDescent="0.2">
      <c r="A181" s="62"/>
      <c r="B181" s="61">
        <v>537</v>
      </c>
      <c r="C181" s="62" t="s">
        <v>310</v>
      </c>
      <c r="D181" s="63"/>
      <c r="E181" s="63"/>
      <c r="F181" s="63">
        <f t="shared" si="12"/>
        <v>0</v>
      </c>
      <c r="G181" s="63"/>
      <c r="H181" s="63"/>
      <c r="I181" s="63"/>
      <c r="J181" s="65"/>
      <c r="K181" s="63"/>
      <c r="L181" s="63"/>
      <c r="M181" s="63"/>
      <c r="N181" s="63">
        <f t="shared" si="15"/>
        <v>0</v>
      </c>
      <c r="O181" s="63">
        <f t="shared" si="14"/>
        <v>0</v>
      </c>
      <c r="P181" s="63">
        <f t="shared" si="16"/>
        <v>0</v>
      </c>
      <c r="Q181" s="65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</row>
    <row r="182" spans="1:133" hidden="1" x14ac:dyDescent="0.2">
      <c r="A182" s="62"/>
      <c r="B182" s="61">
        <v>538</v>
      </c>
      <c r="C182" s="62" t="s">
        <v>311</v>
      </c>
      <c r="D182" s="63"/>
      <c r="E182" s="63"/>
      <c r="F182" s="63">
        <f t="shared" si="12"/>
        <v>0</v>
      </c>
      <c r="G182" s="63"/>
      <c r="H182" s="63"/>
      <c r="I182" s="63"/>
      <c r="J182" s="65"/>
      <c r="K182" s="63"/>
      <c r="L182" s="63"/>
      <c r="M182" s="63"/>
      <c r="N182" s="63">
        <f t="shared" si="15"/>
        <v>0</v>
      </c>
      <c r="O182" s="63">
        <f t="shared" si="14"/>
        <v>0</v>
      </c>
      <c r="P182" s="63">
        <f t="shared" si="16"/>
        <v>0</v>
      </c>
      <c r="Q182" s="65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</row>
    <row r="183" spans="1:133" hidden="1" x14ac:dyDescent="0.2">
      <c r="A183" s="62"/>
      <c r="B183" s="61">
        <v>540</v>
      </c>
      <c r="C183" s="62" t="s">
        <v>312</v>
      </c>
      <c r="D183" s="63"/>
      <c r="E183" s="63"/>
      <c r="F183" s="63">
        <f t="shared" si="12"/>
        <v>0</v>
      </c>
      <c r="G183" s="63"/>
      <c r="H183" s="63"/>
      <c r="I183" s="63"/>
      <c r="J183" s="65"/>
      <c r="K183" s="63"/>
      <c r="L183" s="63">
        <f t="shared" ref="L183:L221" si="17">E183*100%</f>
        <v>0</v>
      </c>
      <c r="M183" s="63"/>
      <c r="N183" s="63">
        <f t="shared" si="15"/>
        <v>0</v>
      </c>
      <c r="O183" s="63">
        <f t="shared" si="14"/>
        <v>0</v>
      </c>
      <c r="P183" s="63">
        <f t="shared" si="16"/>
        <v>0</v>
      </c>
      <c r="Q183" s="65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</row>
    <row r="184" spans="1:133" hidden="1" x14ac:dyDescent="0.2">
      <c r="A184" s="62"/>
      <c r="B184" s="61">
        <v>541</v>
      </c>
      <c r="C184" s="62" t="s">
        <v>313</v>
      </c>
      <c r="D184" s="63"/>
      <c r="E184" s="63"/>
      <c r="F184" s="63">
        <f t="shared" si="12"/>
        <v>0</v>
      </c>
      <c r="G184" s="63"/>
      <c r="H184" s="63"/>
      <c r="I184" s="63"/>
      <c r="J184" s="65"/>
      <c r="K184" s="63"/>
      <c r="L184" s="63">
        <f t="shared" si="17"/>
        <v>0</v>
      </c>
      <c r="M184" s="63"/>
      <c r="N184" s="63">
        <f t="shared" si="15"/>
        <v>0</v>
      </c>
      <c r="O184" s="63">
        <f t="shared" si="14"/>
        <v>0</v>
      </c>
      <c r="P184" s="63">
        <f t="shared" si="16"/>
        <v>0</v>
      </c>
      <c r="Q184" s="65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</row>
    <row r="185" spans="1:133" hidden="1" x14ac:dyDescent="0.2">
      <c r="A185" s="62"/>
      <c r="B185" s="61">
        <v>542</v>
      </c>
      <c r="C185" s="62" t="s">
        <v>314</v>
      </c>
      <c r="D185" s="63"/>
      <c r="E185" s="63"/>
      <c r="F185" s="63">
        <f t="shared" si="12"/>
        <v>0</v>
      </c>
      <c r="G185" s="63"/>
      <c r="H185" s="63"/>
      <c r="I185" s="63"/>
      <c r="J185" s="65"/>
      <c r="K185" s="63"/>
      <c r="L185" s="63">
        <f t="shared" si="17"/>
        <v>0</v>
      </c>
      <c r="M185" s="63"/>
      <c r="N185" s="63">
        <f t="shared" si="15"/>
        <v>0</v>
      </c>
      <c r="O185" s="63">
        <f t="shared" si="14"/>
        <v>0</v>
      </c>
      <c r="P185" s="63">
        <f t="shared" si="16"/>
        <v>0</v>
      </c>
      <c r="Q185" s="65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</row>
    <row r="186" spans="1:133" hidden="1" x14ac:dyDescent="0.2">
      <c r="A186" s="62"/>
      <c r="B186" s="61">
        <v>543</v>
      </c>
      <c r="C186" s="62" t="s">
        <v>315</v>
      </c>
      <c r="D186" s="63"/>
      <c r="E186" s="63"/>
      <c r="F186" s="63">
        <f t="shared" si="12"/>
        <v>0</v>
      </c>
      <c r="G186" s="63"/>
      <c r="H186" s="63"/>
      <c r="I186" s="63"/>
      <c r="J186" s="65"/>
      <c r="K186" s="63"/>
      <c r="L186" s="63">
        <f t="shared" si="17"/>
        <v>0</v>
      </c>
      <c r="M186" s="63"/>
      <c r="N186" s="63">
        <f t="shared" si="15"/>
        <v>0</v>
      </c>
      <c r="O186" s="63">
        <f t="shared" si="14"/>
        <v>0</v>
      </c>
      <c r="P186" s="63">
        <f t="shared" si="16"/>
        <v>0</v>
      </c>
      <c r="Q186" s="65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</row>
    <row r="187" spans="1:133" hidden="1" x14ac:dyDescent="0.2">
      <c r="A187" s="62"/>
      <c r="B187" s="61">
        <v>544</v>
      </c>
      <c r="C187" s="62" t="s">
        <v>316</v>
      </c>
      <c r="D187" s="63"/>
      <c r="E187" s="63"/>
      <c r="F187" s="63">
        <f t="shared" si="12"/>
        <v>0</v>
      </c>
      <c r="G187" s="63"/>
      <c r="H187" s="63"/>
      <c r="I187" s="63"/>
      <c r="J187" s="65"/>
      <c r="K187" s="63"/>
      <c r="L187" s="63">
        <f t="shared" si="17"/>
        <v>0</v>
      </c>
      <c r="M187" s="63"/>
      <c r="N187" s="63">
        <f t="shared" si="15"/>
        <v>0</v>
      </c>
      <c r="O187" s="63">
        <f t="shared" si="14"/>
        <v>0</v>
      </c>
      <c r="P187" s="63">
        <f t="shared" si="16"/>
        <v>0</v>
      </c>
      <c r="Q187" s="65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</row>
    <row r="188" spans="1:133" hidden="1" x14ac:dyDescent="0.2">
      <c r="A188" s="62"/>
      <c r="B188" s="61">
        <v>545</v>
      </c>
      <c r="C188" s="62" t="s">
        <v>317</v>
      </c>
      <c r="D188" s="63"/>
      <c r="E188" s="63"/>
      <c r="F188" s="63">
        <f t="shared" si="12"/>
        <v>0</v>
      </c>
      <c r="G188" s="63"/>
      <c r="H188" s="63"/>
      <c r="I188" s="63"/>
      <c r="J188" s="65"/>
      <c r="K188" s="63"/>
      <c r="L188" s="63">
        <f t="shared" si="17"/>
        <v>0</v>
      </c>
      <c r="M188" s="63"/>
      <c r="N188" s="63">
        <f t="shared" si="15"/>
        <v>0</v>
      </c>
      <c r="O188" s="63">
        <f t="shared" si="14"/>
        <v>0</v>
      </c>
      <c r="P188" s="63">
        <f t="shared" si="16"/>
        <v>0</v>
      </c>
      <c r="Q188" s="65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</row>
    <row r="189" spans="1:133" hidden="1" x14ac:dyDescent="0.2">
      <c r="A189" s="62"/>
      <c r="B189" s="61">
        <v>546</v>
      </c>
      <c r="C189" s="62" t="s">
        <v>318</v>
      </c>
      <c r="D189" s="63"/>
      <c r="E189" s="63"/>
      <c r="F189" s="63">
        <f t="shared" si="12"/>
        <v>0</v>
      </c>
      <c r="G189" s="63"/>
      <c r="H189" s="63"/>
      <c r="I189" s="63"/>
      <c r="J189" s="65"/>
      <c r="K189" s="63"/>
      <c r="L189" s="63">
        <f t="shared" si="17"/>
        <v>0</v>
      </c>
      <c r="M189" s="63"/>
      <c r="N189" s="63">
        <f t="shared" si="15"/>
        <v>0</v>
      </c>
      <c r="O189" s="63">
        <f t="shared" si="14"/>
        <v>0</v>
      </c>
      <c r="P189" s="63">
        <f t="shared" si="16"/>
        <v>0</v>
      </c>
      <c r="Q189" s="65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</row>
    <row r="190" spans="1:133" hidden="1" x14ac:dyDescent="0.2">
      <c r="A190" s="62"/>
      <c r="B190" s="61">
        <v>547</v>
      </c>
      <c r="C190" s="62" t="s">
        <v>319</v>
      </c>
      <c r="D190" s="63"/>
      <c r="E190" s="63"/>
      <c r="F190" s="63">
        <f t="shared" si="12"/>
        <v>0</v>
      </c>
      <c r="G190" s="63"/>
      <c r="H190" s="63"/>
      <c r="I190" s="63"/>
      <c r="J190" s="65"/>
      <c r="K190" s="63"/>
      <c r="L190" s="63">
        <f t="shared" si="17"/>
        <v>0</v>
      </c>
      <c r="M190" s="63"/>
      <c r="N190" s="63">
        <f t="shared" si="15"/>
        <v>0</v>
      </c>
      <c r="O190" s="63">
        <f t="shared" si="14"/>
        <v>0</v>
      </c>
      <c r="P190" s="63">
        <f t="shared" si="16"/>
        <v>0</v>
      </c>
      <c r="Q190" s="65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</row>
    <row r="191" spans="1:133" hidden="1" x14ac:dyDescent="0.2">
      <c r="A191" s="62"/>
      <c r="B191" s="61">
        <v>548</v>
      </c>
      <c r="C191" s="62" t="s">
        <v>320</v>
      </c>
      <c r="D191" s="63"/>
      <c r="E191" s="63"/>
      <c r="F191" s="63">
        <f t="shared" si="12"/>
        <v>0</v>
      </c>
      <c r="G191" s="63"/>
      <c r="H191" s="63"/>
      <c r="I191" s="63"/>
      <c r="J191" s="65"/>
      <c r="K191" s="63"/>
      <c r="L191" s="63">
        <f t="shared" si="17"/>
        <v>0</v>
      </c>
      <c r="M191" s="63"/>
      <c r="N191" s="63">
        <f t="shared" si="15"/>
        <v>0</v>
      </c>
      <c r="O191" s="63">
        <f t="shared" si="14"/>
        <v>0</v>
      </c>
      <c r="P191" s="63">
        <f t="shared" si="16"/>
        <v>0</v>
      </c>
      <c r="Q191" s="65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</row>
    <row r="192" spans="1:133" hidden="1" x14ac:dyDescent="0.2">
      <c r="A192" s="62"/>
      <c r="B192" s="61">
        <v>549</v>
      </c>
      <c r="C192" s="62" t="s">
        <v>321</v>
      </c>
      <c r="D192" s="63"/>
      <c r="E192" s="63"/>
      <c r="F192" s="63">
        <f t="shared" si="12"/>
        <v>0</v>
      </c>
      <c r="G192" s="63"/>
      <c r="H192" s="63"/>
      <c r="I192" s="63"/>
      <c r="J192" s="65"/>
      <c r="K192" s="63"/>
      <c r="L192" s="63">
        <f t="shared" si="17"/>
        <v>0</v>
      </c>
      <c r="M192" s="63"/>
      <c r="N192" s="63">
        <f t="shared" si="15"/>
        <v>0</v>
      </c>
      <c r="O192" s="63">
        <f t="shared" si="14"/>
        <v>0</v>
      </c>
      <c r="P192" s="63">
        <f t="shared" si="16"/>
        <v>0</v>
      </c>
      <c r="Q192" s="65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</row>
    <row r="193" spans="1:133" hidden="1" x14ac:dyDescent="0.2">
      <c r="A193" s="62"/>
      <c r="B193" s="61">
        <v>550</v>
      </c>
      <c r="C193" s="62" t="s">
        <v>322</v>
      </c>
      <c r="D193" s="63"/>
      <c r="E193" s="63"/>
      <c r="F193" s="63">
        <f t="shared" si="12"/>
        <v>0</v>
      </c>
      <c r="G193" s="63"/>
      <c r="H193" s="63"/>
      <c r="I193" s="63"/>
      <c r="J193" s="65"/>
      <c r="K193" s="63"/>
      <c r="L193" s="63">
        <f t="shared" si="17"/>
        <v>0</v>
      </c>
      <c r="M193" s="63"/>
      <c r="N193" s="63">
        <f t="shared" si="15"/>
        <v>0</v>
      </c>
      <c r="O193" s="63">
        <f t="shared" si="14"/>
        <v>0</v>
      </c>
      <c r="P193" s="63">
        <f t="shared" si="16"/>
        <v>0</v>
      </c>
      <c r="Q193" s="65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</row>
    <row r="194" spans="1:133" hidden="1" x14ac:dyDescent="0.2">
      <c r="A194" s="62"/>
      <c r="B194" s="61">
        <v>557</v>
      </c>
      <c r="C194" s="62" t="s">
        <v>323</v>
      </c>
      <c r="D194" s="63"/>
      <c r="E194" s="63"/>
      <c r="F194" s="63">
        <f t="shared" si="12"/>
        <v>0</v>
      </c>
      <c r="G194" s="63"/>
      <c r="H194" s="63"/>
      <c r="I194" s="63"/>
      <c r="J194" s="65"/>
      <c r="K194" s="63"/>
      <c r="L194" s="63">
        <f t="shared" si="17"/>
        <v>0</v>
      </c>
      <c r="M194" s="63"/>
      <c r="N194" s="63">
        <f t="shared" si="15"/>
        <v>0</v>
      </c>
      <c r="O194" s="63">
        <f t="shared" si="14"/>
        <v>0</v>
      </c>
      <c r="P194" s="63">
        <f t="shared" si="16"/>
        <v>0</v>
      </c>
      <c r="Q194" s="65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</row>
    <row r="195" spans="1:133" hidden="1" x14ac:dyDescent="0.2">
      <c r="A195" s="62"/>
      <c r="B195" s="61">
        <v>558</v>
      </c>
      <c r="C195" s="62" t="s">
        <v>324</v>
      </c>
      <c r="D195" s="63"/>
      <c r="E195" s="63"/>
      <c r="F195" s="63">
        <f t="shared" si="12"/>
        <v>0</v>
      </c>
      <c r="G195" s="63"/>
      <c r="H195" s="63"/>
      <c r="I195" s="63"/>
      <c r="J195" s="65"/>
      <c r="K195" s="63"/>
      <c r="L195" s="63">
        <f t="shared" si="17"/>
        <v>0</v>
      </c>
      <c r="M195" s="63"/>
      <c r="N195" s="63">
        <f t="shared" si="15"/>
        <v>0</v>
      </c>
      <c r="O195" s="63">
        <f t="shared" si="14"/>
        <v>0</v>
      </c>
      <c r="P195" s="63">
        <f t="shared" si="16"/>
        <v>0</v>
      </c>
      <c r="Q195" s="65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</row>
    <row r="196" spans="1:133" hidden="1" x14ac:dyDescent="0.2">
      <c r="A196" s="62"/>
      <c r="B196" s="61">
        <v>561</v>
      </c>
      <c r="C196" s="62" t="s">
        <v>325</v>
      </c>
      <c r="D196" s="63"/>
      <c r="E196" s="63"/>
      <c r="F196" s="63">
        <f t="shared" si="12"/>
        <v>0</v>
      </c>
      <c r="G196" s="63"/>
      <c r="H196" s="63"/>
      <c r="I196" s="63"/>
      <c r="J196" s="65"/>
      <c r="K196" s="63"/>
      <c r="L196" s="63">
        <f t="shared" si="17"/>
        <v>0</v>
      </c>
      <c r="M196" s="63"/>
      <c r="N196" s="63">
        <f t="shared" si="15"/>
        <v>0</v>
      </c>
      <c r="O196" s="63">
        <f t="shared" si="14"/>
        <v>0</v>
      </c>
      <c r="P196" s="63">
        <f t="shared" si="16"/>
        <v>0</v>
      </c>
      <c r="Q196" s="65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</row>
    <row r="197" spans="1:133" hidden="1" x14ac:dyDescent="0.2">
      <c r="A197" s="62"/>
      <c r="B197" s="61">
        <v>562</v>
      </c>
      <c r="C197" s="62" t="s">
        <v>326</v>
      </c>
      <c r="D197" s="63"/>
      <c r="E197" s="63"/>
      <c r="F197" s="63">
        <f t="shared" si="12"/>
        <v>0</v>
      </c>
      <c r="G197" s="63"/>
      <c r="H197" s="63"/>
      <c r="I197" s="63"/>
      <c r="J197" s="65"/>
      <c r="K197" s="63"/>
      <c r="L197" s="63">
        <f t="shared" si="17"/>
        <v>0</v>
      </c>
      <c r="M197" s="63"/>
      <c r="N197" s="63">
        <f t="shared" si="15"/>
        <v>0</v>
      </c>
      <c r="O197" s="63">
        <f t="shared" si="14"/>
        <v>0</v>
      </c>
      <c r="P197" s="63">
        <f t="shared" si="16"/>
        <v>0</v>
      </c>
      <c r="Q197" s="65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</row>
    <row r="198" spans="1:133" hidden="1" x14ac:dyDescent="0.2">
      <c r="A198" s="62"/>
      <c r="B198" s="61">
        <v>563</v>
      </c>
      <c r="C198" s="62" t="s">
        <v>327</v>
      </c>
      <c r="D198" s="63"/>
      <c r="E198" s="63"/>
      <c r="F198" s="63">
        <f t="shared" si="12"/>
        <v>0</v>
      </c>
      <c r="G198" s="63"/>
      <c r="H198" s="63"/>
      <c r="I198" s="63"/>
      <c r="J198" s="65"/>
      <c r="K198" s="63"/>
      <c r="L198" s="63">
        <f t="shared" si="17"/>
        <v>0</v>
      </c>
      <c r="M198" s="63"/>
      <c r="N198" s="63">
        <f t="shared" si="15"/>
        <v>0</v>
      </c>
      <c r="O198" s="63">
        <f t="shared" si="14"/>
        <v>0</v>
      </c>
      <c r="P198" s="63">
        <f t="shared" si="16"/>
        <v>0</v>
      </c>
      <c r="Q198" s="65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</row>
    <row r="199" spans="1:133" hidden="1" x14ac:dyDescent="0.2">
      <c r="A199" s="62"/>
      <c r="B199" s="61">
        <v>564</v>
      </c>
      <c r="C199" s="62" t="s">
        <v>328</v>
      </c>
      <c r="D199" s="63"/>
      <c r="E199" s="63"/>
      <c r="F199" s="63">
        <f t="shared" si="12"/>
        <v>0</v>
      </c>
      <c r="G199" s="63"/>
      <c r="H199" s="63"/>
      <c r="I199" s="63"/>
      <c r="J199" s="65"/>
      <c r="K199" s="63"/>
      <c r="L199" s="63">
        <f t="shared" si="17"/>
        <v>0</v>
      </c>
      <c r="M199" s="63"/>
      <c r="N199" s="63">
        <f t="shared" si="15"/>
        <v>0</v>
      </c>
      <c r="O199" s="63">
        <f t="shared" si="14"/>
        <v>0</v>
      </c>
      <c r="P199" s="63">
        <f t="shared" si="16"/>
        <v>0</v>
      </c>
      <c r="Q199" s="65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</row>
    <row r="200" spans="1:133" hidden="1" x14ac:dyDescent="0.2">
      <c r="A200" s="62"/>
      <c r="B200" s="61">
        <v>565</v>
      </c>
      <c r="C200" s="62" t="s">
        <v>329</v>
      </c>
      <c r="D200" s="63"/>
      <c r="E200" s="63"/>
      <c r="F200" s="63">
        <f t="shared" ref="F200:F221" si="18">+D200+E200</f>
        <v>0</v>
      </c>
      <c r="G200" s="63"/>
      <c r="H200" s="63"/>
      <c r="I200" s="63"/>
      <c r="J200" s="65"/>
      <c r="K200" s="63"/>
      <c r="L200" s="63">
        <f t="shared" si="17"/>
        <v>0</v>
      </c>
      <c r="M200" s="63"/>
      <c r="N200" s="63">
        <f t="shared" si="15"/>
        <v>0</v>
      </c>
      <c r="O200" s="63">
        <f t="shared" ref="O200:O221" si="19">H200*100%</f>
        <v>0</v>
      </c>
      <c r="P200" s="63">
        <f t="shared" si="16"/>
        <v>0</v>
      </c>
      <c r="Q200" s="65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</row>
    <row r="201" spans="1:133" hidden="1" x14ac:dyDescent="0.2">
      <c r="A201" s="62"/>
      <c r="B201" s="61">
        <v>566</v>
      </c>
      <c r="C201" s="62" t="s">
        <v>330</v>
      </c>
      <c r="D201" s="63"/>
      <c r="E201" s="63"/>
      <c r="F201" s="63">
        <f t="shared" si="18"/>
        <v>0</v>
      </c>
      <c r="G201" s="63"/>
      <c r="H201" s="63"/>
      <c r="I201" s="63"/>
      <c r="J201" s="65"/>
      <c r="K201" s="63"/>
      <c r="L201" s="63">
        <f t="shared" si="17"/>
        <v>0</v>
      </c>
      <c r="M201" s="63"/>
      <c r="N201" s="63">
        <f t="shared" ref="N201:N221" si="20">+L201+M201</f>
        <v>0</v>
      </c>
      <c r="O201" s="63">
        <f t="shared" si="19"/>
        <v>0</v>
      </c>
      <c r="P201" s="63">
        <f t="shared" ref="P201:P221" si="21">+N201+O201</f>
        <v>0</v>
      </c>
      <c r="Q201" s="65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</row>
    <row r="202" spans="1:133" hidden="1" x14ac:dyDescent="0.2">
      <c r="A202" s="62"/>
      <c r="B202" s="61">
        <v>567</v>
      </c>
      <c r="C202" s="62" t="s">
        <v>331</v>
      </c>
      <c r="D202" s="63"/>
      <c r="E202" s="63"/>
      <c r="F202" s="63">
        <f t="shared" si="18"/>
        <v>0</v>
      </c>
      <c r="G202" s="63"/>
      <c r="H202" s="63"/>
      <c r="I202" s="63"/>
      <c r="J202" s="65"/>
      <c r="K202" s="63"/>
      <c r="L202" s="63">
        <f t="shared" si="17"/>
        <v>0</v>
      </c>
      <c r="M202" s="63"/>
      <c r="N202" s="63">
        <f t="shared" si="20"/>
        <v>0</v>
      </c>
      <c r="O202" s="63">
        <f t="shared" si="19"/>
        <v>0</v>
      </c>
      <c r="P202" s="63">
        <f t="shared" si="21"/>
        <v>0</v>
      </c>
      <c r="Q202" s="65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</row>
    <row r="203" spans="1:133" hidden="1" x14ac:dyDescent="0.2">
      <c r="A203" s="62"/>
      <c r="B203" s="61">
        <v>568</v>
      </c>
      <c r="C203" s="62" t="s">
        <v>332</v>
      </c>
      <c r="D203" s="63"/>
      <c r="E203" s="63"/>
      <c r="F203" s="63">
        <f t="shared" si="18"/>
        <v>0</v>
      </c>
      <c r="G203" s="63"/>
      <c r="H203" s="63"/>
      <c r="I203" s="63"/>
      <c r="J203" s="65"/>
      <c r="K203" s="63"/>
      <c r="L203" s="63">
        <f t="shared" si="17"/>
        <v>0</v>
      </c>
      <c r="M203" s="63"/>
      <c r="N203" s="63">
        <f t="shared" si="20"/>
        <v>0</v>
      </c>
      <c r="O203" s="63">
        <f t="shared" si="19"/>
        <v>0</v>
      </c>
      <c r="P203" s="63">
        <f t="shared" si="21"/>
        <v>0</v>
      </c>
      <c r="Q203" s="65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</row>
    <row r="204" spans="1:133" hidden="1" x14ac:dyDescent="0.2">
      <c r="A204" s="62"/>
      <c r="B204" s="61">
        <v>570</v>
      </c>
      <c r="C204" s="62" t="s">
        <v>333</v>
      </c>
      <c r="D204" s="63"/>
      <c r="E204" s="63"/>
      <c r="F204" s="63">
        <f t="shared" si="18"/>
        <v>0</v>
      </c>
      <c r="G204" s="63"/>
      <c r="H204" s="63"/>
      <c r="I204" s="63"/>
      <c r="J204" s="65"/>
      <c r="K204" s="63"/>
      <c r="L204" s="63">
        <f t="shared" si="17"/>
        <v>0</v>
      </c>
      <c r="M204" s="63"/>
      <c r="N204" s="63">
        <f t="shared" si="20"/>
        <v>0</v>
      </c>
      <c r="O204" s="63">
        <f t="shared" si="19"/>
        <v>0</v>
      </c>
      <c r="P204" s="63">
        <f t="shared" si="21"/>
        <v>0</v>
      </c>
      <c r="Q204" s="65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</row>
    <row r="205" spans="1:133" hidden="1" x14ac:dyDescent="0.2">
      <c r="A205" s="62"/>
      <c r="B205" s="61">
        <v>571</v>
      </c>
      <c r="C205" s="62" t="s">
        <v>334</v>
      </c>
      <c r="D205" s="63"/>
      <c r="E205" s="63"/>
      <c r="F205" s="63">
        <f t="shared" si="18"/>
        <v>0</v>
      </c>
      <c r="G205" s="63"/>
      <c r="H205" s="63"/>
      <c r="I205" s="63"/>
      <c r="J205" s="65"/>
      <c r="K205" s="63"/>
      <c r="L205" s="63">
        <f t="shared" si="17"/>
        <v>0</v>
      </c>
      <c r="M205" s="63"/>
      <c r="N205" s="63">
        <f t="shared" si="20"/>
        <v>0</v>
      </c>
      <c r="O205" s="63">
        <f t="shared" si="19"/>
        <v>0</v>
      </c>
      <c r="P205" s="63">
        <f t="shared" si="21"/>
        <v>0</v>
      </c>
      <c r="Q205" s="65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</row>
    <row r="206" spans="1:133" hidden="1" x14ac:dyDescent="0.2">
      <c r="A206" s="62"/>
      <c r="B206" s="61">
        <v>573</v>
      </c>
      <c r="C206" s="62" t="s">
        <v>335</v>
      </c>
      <c r="D206" s="63"/>
      <c r="E206" s="63"/>
      <c r="F206" s="63">
        <f t="shared" si="18"/>
        <v>0</v>
      </c>
      <c r="G206" s="63"/>
      <c r="H206" s="63"/>
      <c r="I206" s="63"/>
      <c r="J206" s="65"/>
      <c r="K206" s="63"/>
      <c r="L206" s="63">
        <f t="shared" si="17"/>
        <v>0</v>
      </c>
      <c r="M206" s="63"/>
      <c r="N206" s="63">
        <f t="shared" si="20"/>
        <v>0</v>
      </c>
      <c r="O206" s="63">
        <f t="shared" si="19"/>
        <v>0</v>
      </c>
      <c r="P206" s="63">
        <f t="shared" si="21"/>
        <v>0</v>
      </c>
      <c r="Q206" s="65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</row>
    <row r="207" spans="1:133" hidden="1" x14ac:dyDescent="0.2">
      <c r="A207" s="62"/>
      <c r="B207" s="61">
        <v>574</v>
      </c>
      <c r="C207" s="62" t="s">
        <v>336</v>
      </c>
      <c r="D207" s="63"/>
      <c r="E207" s="63"/>
      <c r="F207" s="63">
        <f t="shared" si="18"/>
        <v>0</v>
      </c>
      <c r="G207" s="63"/>
      <c r="H207" s="63"/>
      <c r="I207" s="63"/>
      <c r="J207" s="65"/>
      <c r="K207" s="63"/>
      <c r="L207" s="63">
        <f t="shared" si="17"/>
        <v>0</v>
      </c>
      <c r="M207" s="63"/>
      <c r="N207" s="63">
        <f t="shared" si="20"/>
        <v>0</v>
      </c>
      <c r="O207" s="63">
        <f t="shared" si="19"/>
        <v>0</v>
      </c>
      <c r="P207" s="63">
        <f t="shared" si="21"/>
        <v>0</v>
      </c>
      <c r="Q207" s="65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</row>
    <row r="208" spans="1:133" hidden="1" x14ac:dyDescent="0.2">
      <c r="A208" s="62"/>
      <c r="B208" s="61">
        <v>575</v>
      </c>
      <c r="C208" s="62" t="s">
        <v>337</v>
      </c>
      <c r="D208" s="63"/>
      <c r="E208" s="63"/>
      <c r="F208" s="63">
        <f t="shared" si="18"/>
        <v>0</v>
      </c>
      <c r="G208" s="63"/>
      <c r="H208" s="63"/>
      <c r="I208" s="63"/>
      <c r="J208" s="65"/>
      <c r="K208" s="63"/>
      <c r="L208" s="63">
        <f t="shared" si="17"/>
        <v>0</v>
      </c>
      <c r="M208" s="63"/>
      <c r="N208" s="63">
        <f t="shared" si="20"/>
        <v>0</v>
      </c>
      <c r="O208" s="63">
        <f t="shared" si="19"/>
        <v>0</v>
      </c>
      <c r="P208" s="63">
        <f t="shared" si="21"/>
        <v>0</v>
      </c>
      <c r="Q208" s="65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</row>
    <row r="209" spans="1:133" hidden="1" x14ac:dyDescent="0.2">
      <c r="A209" s="62"/>
      <c r="B209" s="61">
        <v>600</v>
      </c>
      <c r="C209" s="62" t="s">
        <v>338</v>
      </c>
      <c r="D209" s="63"/>
      <c r="E209" s="63"/>
      <c r="F209" s="63">
        <f t="shared" si="18"/>
        <v>0</v>
      </c>
      <c r="G209" s="63"/>
      <c r="H209" s="63"/>
      <c r="I209" s="63"/>
      <c r="J209" s="65"/>
      <c r="K209" s="63"/>
      <c r="L209" s="63">
        <f t="shared" si="17"/>
        <v>0</v>
      </c>
      <c r="M209" s="63"/>
      <c r="N209" s="63">
        <f t="shared" si="20"/>
        <v>0</v>
      </c>
      <c r="O209" s="63">
        <f t="shared" si="19"/>
        <v>0</v>
      </c>
      <c r="P209" s="63">
        <f t="shared" si="21"/>
        <v>0</v>
      </c>
      <c r="Q209" s="65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</row>
    <row r="210" spans="1:133" hidden="1" x14ac:dyDescent="0.2">
      <c r="A210" s="62"/>
      <c r="B210" s="61">
        <v>601</v>
      </c>
      <c r="C210" s="62" t="s">
        <v>339</v>
      </c>
      <c r="D210" s="63"/>
      <c r="E210" s="63"/>
      <c r="F210" s="63">
        <f t="shared" si="18"/>
        <v>0</v>
      </c>
      <c r="G210" s="63"/>
      <c r="H210" s="63"/>
      <c r="I210" s="63"/>
      <c r="J210" s="65"/>
      <c r="K210" s="63"/>
      <c r="L210" s="63">
        <f t="shared" si="17"/>
        <v>0</v>
      </c>
      <c r="M210" s="63"/>
      <c r="N210" s="63">
        <f t="shared" si="20"/>
        <v>0</v>
      </c>
      <c r="O210" s="63">
        <f t="shared" si="19"/>
        <v>0</v>
      </c>
      <c r="P210" s="63">
        <f t="shared" si="21"/>
        <v>0</v>
      </c>
      <c r="Q210" s="65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</row>
    <row r="211" spans="1:133" hidden="1" x14ac:dyDescent="0.2">
      <c r="A211" s="62"/>
      <c r="B211" s="61">
        <v>602</v>
      </c>
      <c r="C211" s="62" t="s">
        <v>340</v>
      </c>
      <c r="D211" s="63"/>
      <c r="E211" s="63"/>
      <c r="F211" s="63">
        <f t="shared" si="18"/>
        <v>0</v>
      </c>
      <c r="G211" s="63"/>
      <c r="H211" s="63"/>
      <c r="I211" s="63"/>
      <c r="J211" s="65"/>
      <c r="K211" s="63"/>
      <c r="L211" s="63">
        <f t="shared" si="17"/>
        <v>0</v>
      </c>
      <c r="M211" s="63"/>
      <c r="N211" s="63">
        <f t="shared" si="20"/>
        <v>0</v>
      </c>
      <c r="O211" s="63">
        <f t="shared" si="19"/>
        <v>0</v>
      </c>
      <c r="P211" s="63">
        <f t="shared" si="21"/>
        <v>0</v>
      </c>
      <c r="Q211" s="65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G211" s="47"/>
      <c r="CH211" s="47"/>
      <c r="CI211" s="47"/>
      <c r="CJ211" s="47"/>
      <c r="CK211" s="47"/>
      <c r="CL211" s="47"/>
      <c r="CM211" s="47"/>
      <c r="CN211" s="47"/>
      <c r="CO211" s="47"/>
      <c r="CP211" s="4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</row>
    <row r="212" spans="1:133" hidden="1" x14ac:dyDescent="0.2">
      <c r="A212" s="62"/>
      <c r="B212" s="61">
        <v>603</v>
      </c>
      <c r="C212" s="62" t="s">
        <v>341</v>
      </c>
      <c r="D212" s="63"/>
      <c r="E212" s="63"/>
      <c r="F212" s="63">
        <f t="shared" si="18"/>
        <v>0</v>
      </c>
      <c r="G212" s="63"/>
      <c r="H212" s="63"/>
      <c r="I212" s="63"/>
      <c r="J212" s="65"/>
      <c r="K212" s="63"/>
      <c r="L212" s="63">
        <f t="shared" si="17"/>
        <v>0</v>
      </c>
      <c r="M212" s="63"/>
      <c r="N212" s="63">
        <f t="shared" si="20"/>
        <v>0</v>
      </c>
      <c r="O212" s="63">
        <f t="shared" si="19"/>
        <v>0</v>
      </c>
      <c r="P212" s="63">
        <f t="shared" si="21"/>
        <v>0</v>
      </c>
      <c r="Q212" s="65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</row>
    <row r="213" spans="1:133" hidden="1" x14ac:dyDescent="0.2">
      <c r="A213" s="62"/>
      <c r="B213" s="61">
        <v>604</v>
      </c>
      <c r="C213" s="62" t="s">
        <v>342</v>
      </c>
      <c r="D213" s="63"/>
      <c r="E213" s="63"/>
      <c r="F213" s="63">
        <f t="shared" si="18"/>
        <v>0</v>
      </c>
      <c r="G213" s="63"/>
      <c r="H213" s="63"/>
      <c r="I213" s="63"/>
      <c r="J213" s="65"/>
      <c r="K213" s="63"/>
      <c r="L213" s="63">
        <f t="shared" si="17"/>
        <v>0</v>
      </c>
      <c r="M213" s="63"/>
      <c r="N213" s="63">
        <f t="shared" si="20"/>
        <v>0</v>
      </c>
      <c r="O213" s="63">
        <f t="shared" si="19"/>
        <v>0</v>
      </c>
      <c r="P213" s="63">
        <f t="shared" si="21"/>
        <v>0</v>
      </c>
      <c r="Q213" s="65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G213" s="47"/>
      <c r="CH213" s="47"/>
      <c r="CI213" s="47"/>
      <c r="CJ213" s="47"/>
      <c r="CK213" s="47"/>
      <c r="CL213" s="47"/>
      <c r="CM213" s="47"/>
      <c r="CN213" s="47"/>
      <c r="CO213" s="47"/>
      <c r="CP213" s="4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</row>
    <row r="214" spans="1:133" hidden="1" x14ac:dyDescent="0.2">
      <c r="A214" s="62"/>
      <c r="B214" s="61">
        <v>606</v>
      </c>
      <c r="C214" s="62" t="s">
        <v>343</v>
      </c>
      <c r="D214" s="63"/>
      <c r="E214" s="63"/>
      <c r="F214" s="63">
        <f t="shared" si="18"/>
        <v>0</v>
      </c>
      <c r="G214" s="63"/>
      <c r="H214" s="63"/>
      <c r="I214" s="63"/>
      <c r="J214" s="65"/>
      <c r="K214" s="63"/>
      <c r="L214" s="63">
        <f t="shared" si="17"/>
        <v>0</v>
      </c>
      <c r="M214" s="63"/>
      <c r="N214" s="63">
        <f t="shared" si="20"/>
        <v>0</v>
      </c>
      <c r="O214" s="63">
        <f t="shared" si="19"/>
        <v>0</v>
      </c>
      <c r="P214" s="63">
        <f t="shared" si="21"/>
        <v>0</v>
      </c>
      <c r="Q214" s="65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</row>
    <row r="215" spans="1:133" hidden="1" x14ac:dyDescent="0.2">
      <c r="A215" s="62"/>
      <c r="B215" s="61">
        <v>607</v>
      </c>
      <c r="C215" s="62" t="s">
        <v>344</v>
      </c>
      <c r="D215" s="63"/>
      <c r="E215" s="63"/>
      <c r="F215" s="63">
        <f t="shared" si="18"/>
        <v>0</v>
      </c>
      <c r="G215" s="63"/>
      <c r="H215" s="63"/>
      <c r="I215" s="63"/>
      <c r="J215" s="65"/>
      <c r="K215" s="63"/>
      <c r="L215" s="63">
        <f t="shared" si="17"/>
        <v>0</v>
      </c>
      <c r="M215" s="63"/>
      <c r="N215" s="63">
        <f t="shared" si="20"/>
        <v>0</v>
      </c>
      <c r="O215" s="63">
        <f t="shared" si="19"/>
        <v>0</v>
      </c>
      <c r="P215" s="63">
        <f t="shared" si="21"/>
        <v>0</v>
      </c>
      <c r="Q215" s="65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G215" s="47"/>
      <c r="CH215" s="47"/>
      <c r="CI215" s="47"/>
      <c r="CJ215" s="47"/>
      <c r="CK215" s="47"/>
      <c r="CL215" s="47"/>
      <c r="CM215" s="47"/>
      <c r="CN215" s="47"/>
      <c r="CO215" s="47"/>
      <c r="CP215" s="4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</row>
    <row r="216" spans="1:133" hidden="1" x14ac:dyDescent="0.2">
      <c r="A216" s="62"/>
      <c r="B216" s="61">
        <v>608</v>
      </c>
      <c r="C216" s="62" t="s">
        <v>345</v>
      </c>
      <c r="D216" s="63"/>
      <c r="E216" s="63"/>
      <c r="F216" s="63">
        <f t="shared" si="18"/>
        <v>0</v>
      </c>
      <c r="G216" s="63"/>
      <c r="H216" s="63"/>
      <c r="I216" s="63"/>
      <c r="J216" s="65"/>
      <c r="K216" s="63"/>
      <c r="L216" s="63">
        <f t="shared" si="17"/>
        <v>0</v>
      </c>
      <c r="M216" s="63"/>
      <c r="N216" s="63">
        <f t="shared" si="20"/>
        <v>0</v>
      </c>
      <c r="O216" s="63">
        <f t="shared" si="19"/>
        <v>0</v>
      </c>
      <c r="P216" s="63">
        <f t="shared" si="21"/>
        <v>0</v>
      </c>
      <c r="Q216" s="65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G216" s="47"/>
      <c r="CH216" s="47"/>
      <c r="CI216" s="47"/>
      <c r="CJ216" s="47"/>
      <c r="CK216" s="47"/>
      <c r="CL216" s="47"/>
      <c r="CM216" s="47"/>
      <c r="CN216" s="47"/>
      <c r="CO216" s="47"/>
      <c r="CP216" s="4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</row>
    <row r="217" spans="1:133" hidden="1" x14ac:dyDescent="0.2">
      <c r="A217" s="62"/>
      <c r="B217" s="61">
        <v>609</v>
      </c>
      <c r="C217" s="62" t="s">
        <v>346</v>
      </c>
      <c r="D217" s="63"/>
      <c r="E217" s="63"/>
      <c r="F217" s="63">
        <f t="shared" si="18"/>
        <v>0</v>
      </c>
      <c r="G217" s="63"/>
      <c r="H217" s="63"/>
      <c r="I217" s="63"/>
      <c r="J217" s="65"/>
      <c r="K217" s="63"/>
      <c r="L217" s="63">
        <f t="shared" si="17"/>
        <v>0</v>
      </c>
      <c r="M217" s="63"/>
      <c r="N217" s="63">
        <f t="shared" si="20"/>
        <v>0</v>
      </c>
      <c r="O217" s="63">
        <f t="shared" si="19"/>
        <v>0</v>
      </c>
      <c r="P217" s="63">
        <f t="shared" si="21"/>
        <v>0</v>
      </c>
      <c r="Q217" s="65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G217" s="47"/>
      <c r="CH217" s="47"/>
      <c r="CI217" s="47"/>
      <c r="CJ217" s="47"/>
      <c r="CK217" s="47"/>
      <c r="CL217" s="47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</row>
    <row r="218" spans="1:133" hidden="1" x14ac:dyDescent="0.2">
      <c r="A218" s="62"/>
      <c r="B218" s="61">
        <v>610</v>
      </c>
      <c r="C218" s="62" t="s">
        <v>347</v>
      </c>
      <c r="D218" s="63"/>
      <c r="E218" s="63"/>
      <c r="F218" s="63">
        <f t="shared" si="18"/>
        <v>0</v>
      </c>
      <c r="G218" s="63"/>
      <c r="H218" s="63"/>
      <c r="I218" s="63"/>
      <c r="J218" s="65"/>
      <c r="K218" s="63"/>
      <c r="L218" s="63">
        <f t="shared" si="17"/>
        <v>0</v>
      </c>
      <c r="M218" s="63"/>
      <c r="N218" s="63">
        <f t="shared" si="20"/>
        <v>0</v>
      </c>
      <c r="O218" s="63">
        <f t="shared" si="19"/>
        <v>0</v>
      </c>
      <c r="P218" s="63">
        <f t="shared" si="21"/>
        <v>0</v>
      </c>
      <c r="Q218" s="65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</row>
    <row r="219" spans="1:133" hidden="1" x14ac:dyDescent="0.2">
      <c r="A219" s="62"/>
      <c r="B219" s="61">
        <v>611</v>
      </c>
      <c r="C219" s="62" t="s">
        <v>348</v>
      </c>
      <c r="D219" s="63"/>
      <c r="E219" s="63"/>
      <c r="F219" s="63">
        <f t="shared" si="18"/>
        <v>0</v>
      </c>
      <c r="G219" s="63"/>
      <c r="H219" s="63"/>
      <c r="I219" s="63"/>
      <c r="J219" s="65"/>
      <c r="K219" s="63"/>
      <c r="L219" s="63">
        <f t="shared" si="17"/>
        <v>0</v>
      </c>
      <c r="M219" s="63"/>
      <c r="N219" s="63">
        <f t="shared" si="20"/>
        <v>0</v>
      </c>
      <c r="O219" s="63">
        <f t="shared" si="19"/>
        <v>0</v>
      </c>
      <c r="P219" s="63">
        <f t="shared" si="21"/>
        <v>0</v>
      </c>
      <c r="Q219" s="65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G219" s="47"/>
      <c r="CH219" s="47"/>
      <c r="CI219" s="47"/>
      <c r="CJ219" s="47"/>
      <c r="CK219" s="47"/>
      <c r="CL219" s="47"/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</row>
    <row r="220" spans="1:133" hidden="1" x14ac:dyDescent="0.2">
      <c r="A220" s="62"/>
      <c r="B220" s="61">
        <v>612</v>
      </c>
      <c r="C220" s="62" t="s">
        <v>349</v>
      </c>
      <c r="D220" s="63"/>
      <c r="E220" s="63"/>
      <c r="F220" s="63">
        <f t="shared" si="18"/>
        <v>0</v>
      </c>
      <c r="G220" s="63"/>
      <c r="H220" s="63"/>
      <c r="I220" s="63"/>
      <c r="J220" s="65"/>
      <c r="K220" s="63"/>
      <c r="L220" s="63">
        <f t="shared" si="17"/>
        <v>0</v>
      </c>
      <c r="M220" s="63"/>
      <c r="N220" s="63">
        <f t="shared" si="20"/>
        <v>0</v>
      </c>
      <c r="O220" s="63">
        <f t="shared" si="19"/>
        <v>0</v>
      </c>
      <c r="P220" s="63">
        <f t="shared" si="21"/>
        <v>0</v>
      </c>
      <c r="Q220" s="65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G220" s="47"/>
      <c r="CH220" s="47"/>
      <c r="CI220" s="47"/>
      <c r="CJ220" s="47"/>
      <c r="CK220" s="47"/>
      <c r="CL220" s="47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</row>
    <row r="221" spans="1:133" hidden="1" x14ac:dyDescent="0.2">
      <c r="A221" s="62"/>
      <c r="B221" s="61">
        <v>617</v>
      </c>
      <c r="C221" s="62" t="s">
        <v>350</v>
      </c>
      <c r="D221" s="63"/>
      <c r="E221" s="63"/>
      <c r="F221" s="63">
        <f t="shared" si="18"/>
        <v>0</v>
      </c>
      <c r="G221" s="63"/>
      <c r="H221" s="63"/>
      <c r="I221" s="63"/>
      <c r="J221" s="65"/>
      <c r="K221" s="63"/>
      <c r="L221" s="63">
        <f t="shared" si="17"/>
        <v>0</v>
      </c>
      <c r="M221" s="63"/>
      <c r="N221" s="63">
        <f t="shared" si="20"/>
        <v>0</v>
      </c>
      <c r="O221" s="63">
        <f t="shared" si="19"/>
        <v>0</v>
      </c>
      <c r="P221" s="63">
        <f t="shared" si="21"/>
        <v>0</v>
      </c>
      <c r="Q221" s="65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G221" s="47"/>
      <c r="CH221" s="47"/>
      <c r="CI221" s="47"/>
      <c r="CJ221" s="47"/>
      <c r="CK221" s="47"/>
      <c r="CL221" s="47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</row>
    <row r="222" spans="1:133" s="71" customFormat="1" x14ac:dyDescent="0.2">
      <c r="A222" s="67"/>
      <c r="B222" s="67"/>
      <c r="C222" s="67" t="s">
        <v>351</v>
      </c>
      <c r="D222" s="68">
        <f>SUM(D7:D221)</f>
        <v>2730723</v>
      </c>
      <c r="E222" s="68">
        <f t="shared" ref="E222:I222" si="22">SUM(E7:E221)</f>
        <v>30000</v>
      </c>
      <c r="F222" s="68">
        <f t="shared" si="22"/>
        <v>2760723</v>
      </c>
      <c r="G222" s="68">
        <f t="shared" si="22"/>
        <v>2730723</v>
      </c>
      <c r="H222" s="68">
        <f t="shared" si="22"/>
        <v>30000</v>
      </c>
      <c r="I222" s="68">
        <f t="shared" si="22"/>
        <v>2760723</v>
      </c>
      <c r="J222" s="70"/>
      <c r="K222" s="68"/>
      <c r="L222" s="63">
        <f>SUM(L7:L221)</f>
        <v>30000</v>
      </c>
      <c r="M222" s="63">
        <f t="shared" ref="M222:BX222" si="23">SUM(M7:M221)</f>
        <v>0</v>
      </c>
      <c r="N222" s="63">
        <f t="shared" si="23"/>
        <v>0</v>
      </c>
      <c r="O222" s="63">
        <f t="shared" si="23"/>
        <v>30000</v>
      </c>
      <c r="P222" s="63">
        <f t="shared" si="23"/>
        <v>0</v>
      </c>
      <c r="Q222" s="65">
        <f t="shared" si="23"/>
        <v>0</v>
      </c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89"/>
      <c r="BE222" s="89"/>
      <c r="BF222" s="89"/>
      <c r="BG222" s="89"/>
      <c r="BH222" s="89"/>
      <c r="BI222" s="89"/>
      <c r="BJ222" s="89"/>
      <c r="BK222" s="89"/>
      <c r="BL222" s="89"/>
      <c r="BM222" s="89"/>
      <c r="BN222" s="89"/>
      <c r="BO222" s="89"/>
      <c r="BP222" s="89"/>
      <c r="BQ222" s="89"/>
      <c r="BR222" s="89"/>
      <c r="BS222" s="89"/>
      <c r="BT222" s="89"/>
      <c r="BU222" s="89"/>
      <c r="BV222" s="89"/>
      <c r="BW222" s="89"/>
      <c r="BX222" s="89"/>
      <c r="BY222" s="89"/>
      <c r="BZ222" s="89"/>
      <c r="CA222" s="89"/>
      <c r="CB222" s="89"/>
      <c r="CC222" s="89"/>
      <c r="CD222" s="89"/>
      <c r="CE222" s="89"/>
      <c r="CF222" s="89"/>
      <c r="CG222" s="89"/>
      <c r="CH222" s="89"/>
      <c r="CI222" s="89"/>
      <c r="CJ222" s="89"/>
      <c r="CK222" s="89"/>
      <c r="CL222" s="89"/>
      <c r="CM222" s="89"/>
      <c r="CN222" s="89"/>
      <c r="CO222" s="89"/>
      <c r="CP222" s="89"/>
      <c r="CQ222" s="89"/>
      <c r="CR222" s="89"/>
      <c r="CS222" s="89"/>
      <c r="CT222" s="89"/>
      <c r="CU222" s="89"/>
      <c r="CV222" s="89"/>
      <c r="CW222" s="89"/>
      <c r="CX222" s="89"/>
      <c r="CY222" s="89"/>
      <c r="CZ222" s="89"/>
      <c r="DA222" s="89"/>
      <c r="DB222" s="89"/>
      <c r="DC222" s="89"/>
      <c r="DD222" s="89"/>
      <c r="DE222" s="89"/>
      <c r="DF222" s="89"/>
      <c r="DG222" s="89"/>
      <c r="DH222" s="89"/>
      <c r="DI222" s="89"/>
      <c r="DJ222" s="89"/>
      <c r="DK222" s="89"/>
      <c r="DL222" s="89"/>
      <c r="DM222" s="89"/>
      <c r="DN222" s="89"/>
      <c r="DO222" s="89"/>
      <c r="DP222" s="89"/>
      <c r="DQ222" s="89"/>
      <c r="DR222" s="89"/>
      <c r="DS222" s="89"/>
      <c r="DT222" s="89"/>
      <c r="DU222" s="89"/>
      <c r="DV222" s="89"/>
      <c r="DW222" s="89"/>
      <c r="DX222" s="89"/>
      <c r="DY222" s="89"/>
      <c r="DZ222" s="89"/>
      <c r="EA222" s="89"/>
      <c r="EB222" s="89"/>
      <c r="EC222" s="89"/>
    </row>
    <row r="223" spans="1:133" x14ac:dyDescent="0.2">
      <c r="A223" s="72" t="s">
        <v>352</v>
      </c>
      <c r="B223" s="62"/>
      <c r="C223" s="62"/>
      <c r="D223" s="63"/>
      <c r="E223" s="63"/>
      <c r="F223" s="63"/>
      <c r="G223" s="63">
        <f>+'[2]9500-7209-SFY23-A'!E221</f>
        <v>0</v>
      </c>
      <c r="H223" s="63"/>
      <c r="I223" s="63"/>
      <c r="J223" s="65"/>
      <c r="K223" s="63"/>
      <c r="L223" s="63"/>
      <c r="M223" s="63"/>
      <c r="N223" s="63"/>
      <c r="O223" s="63"/>
      <c r="P223" s="63"/>
      <c r="Q223" s="65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47"/>
      <c r="AQ223" s="47"/>
      <c r="AR223" s="47"/>
      <c r="AS223" s="47"/>
      <c r="AT223" s="47"/>
      <c r="AU223" s="47"/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  <c r="BZ223" s="47"/>
      <c r="CA223" s="47"/>
      <c r="CB223" s="47"/>
      <c r="CC223" s="47"/>
      <c r="CD223" s="47"/>
      <c r="CE223" s="47"/>
      <c r="CF223" s="47"/>
      <c r="CG223" s="47"/>
      <c r="CH223" s="47"/>
      <c r="CI223" s="47"/>
      <c r="CJ223" s="47"/>
      <c r="CK223" s="47"/>
      <c r="CL223" s="47"/>
      <c r="CM223" s="47"/>
      <c r="CN223" s="47"/>
      <c r="CO223" s="47"/>
      <c r="CP223" s="4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</row>
    <row r="224" spans="1:133" x14ac:dyDescent="0.2">
      <c r="A224" s="60">
        <v>404487</v>
      </c>
      <c r="B224" s="73" t="s">
        <v>353</v>
      </c>
      <c r="C224" s="62" t="s">
        <v>354</v>
      </c>
      <c r="D224" s="63">
        <f>'[3]2959'!$K$238</f>
        <v>933223.25221860898</v>
      </c>
      <c r="E224" s="63">
        <v>30000</v>
      </c>
      <c r="F224" s="63">
        <f>SUM(D224:E224)</f>
        <v>963223.25221860898</v>
      </c>
      <c r="G224" s="63">
        <f>'[3]2959'!$Y$238</f>
        <v>933223.25221860898</v>
      </c>
      <c r="H224" s="63">
        <v>30000</v>
      </c>
      <c r="I224" s="63">
        <f>SUM(G224:H224)</f>
        <v>963223.25221860898</v>
      </c>
      <c r="J224" s="63"/>
      <c r="K224" s="74" t="s">
        <v>355</v>
      </c>
      <c r="L224" s="75">
        <f>L222-E224</f>
        <v>0</v>
      </c>
      <c r="M224" s="76"/>
      <c r="N224" s="77"/>
      <c r="O224" s="75">
        <f>O222-H224</f>
        <v>0</v>
      </c>
      <c r="P224" s="76"/>
      <c r="Q224" s="7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G224" s="47"/>
      <c r="CH224" s="47"/>
      <c r="CI224" s="47"/>
      <c r="CJ224" s="47"/>
      <c r="CK224" s="47"/>
      <c r="CL224" s="47"/>
      <c r="CM224" s="47"/>
      <c r="CN224" s="47"/>
      <c r="CO224" s="47"/>
      <c r="CP224" s="4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</row>
    <row r="225" spans="1:133" x14ac:dyDescent="0.2">
      <c r="A225" s="62"/>
      <c r="B225" s="62"/>
      <c r="C225" s="62" t="s">
        <v>356</v>
      </c>
      <c r="D225" s="63">
        <f>'[3]2959'!$K$239</f>
        <v>529127.78</v>
      </c>
      <c r="E225" s="63"/>
      <c r="F225" s="63">
        <f>SUM(D225:E225)</f>
        <v>529127.78</v>
      </c>
      <c r="G225" s="63">
        <f>'[3]2959'!$Y$239</f>
        <v>529127.78</v>
      </c>
      <c r="H225" s="63"/>
      <c r="I225" s="63">
        <f t="shared" ref="I225" si="24">SUM(G225:H225)</f>
        <v>529127.78</v>
      </c>
      <c r="J225" s="63"/>
      <c r="K225" s="74" t="s">
        <v>355</v>
      </c>
      <c r="L225" s="76"/>
      <c r="M225" s="75">
        <f>M222-E225</f>
        <v>0</v>
      </c>
      <c r="N225" s="77"/>
      <c r="O225" s="76"/>
      <c r="P225" s="75">
        <f>P222-H225</f>
        <v>0</v>
      </c>
      <c r="Q225" s="7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G225" s="47"/>
      <c r="CH225" s="47"/>
      <c r="CI225" s="47"/>
      <c r="CJ225" s="47"/>
      <c r="CK225" s="47"/>
      <c r="CL225" s="47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</row>
    <row r="226" spans="1:133" ht="13.5" thickBot="1" x14ac:dyDescent="0.25">
      <c r="A226" s="62"/>
      <c r="B226" s="60" t="s">
        <v>357</v>
      </c>
      <c r="C226" s="62" t="s">
        <v>358</v>
      </c>
      <c r="D226" s="63">
        <f>'[3]2959'!$K$240</f>
        <v>1268371.967781391</v>
      </c>
      <c r="E226" s="63">
        <f>E222-E224</f>
        <v>0</v>
      </c>
      <c r="F226" s="63">
        <f>SUM(D226:E226)</f>
        <v>1268371.967781391</v>
      </c>
      <c r="G226" s="63">
        <f>'[3]2959'!$Y$240</f>
        <v>1268371.967781391</v>
      </c>
      <c r="H226" s="63">
        <f>H222-H224</f>
        <v>0</v>
      </c>
      <c r="I226" s="63">
        <f>SUM(G226:H226)</f>
        <v>1268371.967781391</v>
      </c>
      <c r="J226" s="63"/>
      <c r="K226" s="78" t="s">
        <v>355</v>
      </c>
      <c r="L226" s="79"/>
      <c r="M226" s="79"/>
      <c r="N226" s="81">
        <f>N222-E226</f>
        <v>0</v>
      </c>
      <c r="O226" s="79"/>
      <c r="P226" s="79"/>
      <c r="Q226" s="81">
        <f>Q222-H226</f>
        <v>0</v>
      </c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G226" s="47"/>
      <c r="CH226" s="47"/>
      <c r="CI226" s="47"/>
      <c r="CJ226" s="47"/>
      <c r="CK226" s="47"/>
      <c r="CL226" s="47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</row>
    <row r="227" spans="1:133" x14ac:dyDescent="0.2">
      <c r="A227" s="62"/>
      <c r="B227" s="62"/>
      <c r="C227" s="67" t="s">
        <v>359</v>
      </c>
      <c r="D227" s="68">
        <f>SUM(D224:D226)</f>
        <v>2730723</v>
      </c>
      <c r="E227" s="68">
        <f t="shared" ref="E227:H227" si="25">SUM(E224:E226)</f>
        <v>30000</v>
      </c>
      <c r="F227" s="68">
        <f>SUM(F224:F226)</f>
        <v>2760723</v>
      </c>
      <c r="G227" s="68">
        <f t="shared" si="25"/>
        <v>2730723</v>
      </c>
      <c r="H227" s="68">
        <f t="shared" si="25"/>
        <v>30000</v>
      </c>
      <c r="I227" s="68">
        <f>SUM(I224:I226)</f>
        <v>2760723</v>
      </c>
      <c r="J227" s="63"/>
      <c r="K227" s="63"/>
      <c r="L227" s="47"/>
      <c r="M227" s="47"/>
      <c r="N227" s="47"/>
      <c r="O227" s="63"/>
      <c r="P227" s="63"/>
      <c r="Q227" s="63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G227" s="47"/>
      <c r="CH227" s="47"/>
      <c r="CI227" s="47"/>
      <c r="CJ227" s="47"/>
      <c r="CK227" s="47"/>
      <c r="CL227" s="47"/>
      <c r="CM227" s="47"/>
      <c r="CN227" s="47"/>
      <c r="CO227" s="47"/>
      <c r="CP227" s="4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</row>
    <row r="228" spans="1:133" x14ac:dyDescent="0.2"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</row>
    <row r="229" spans="1:133" x14ac:dyDescent="0.2">
      <c r="D229" s="47"/>
      <c r="E229" s="47"/>
      <c r="F229" s="47"/>
      <c r="G229" s="47"/>
      <c r="H229" s="47"/>
      <c r="I229" s="47"/>
      <c r="J229" s="47"/>
      <c r="K229" s="47"/>
      <c r="L229" s="84"/>
      <c r="M229" s="84"/>
      <c r="N229" s="84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</row>
    <row r="230" spans="1:133" ht="12.75" customHeight="1" x14ac:dyDescent="0.25">
      <c r="A230" s="82" t="s">
        <v>360</v>
      </c>
      <c r="B230" s="229" t="s">
        <v>381</v>
      </c>
      <c r="C230" s="229"/>
      <c r="D230" s="229"/>
      <c r="E230" s="229"/>
      <c r="F230" s="229"/>
      <c r="G230" s="229"/>
      <c r="H230" s="229"/>
      <c r="I230" s="229"/>
      <c r="J230" s="229"/>
      <c r="K230" s="229"/>
      <c r="L230" s="229"/>
      <c r="M230" s="229"/>
      <c r="N230" s="229"/>
      <c r="O230" s="99"/>
      <c r="P230" s="99"/>
      <c r="Q230" s="99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</row>
    <row r="231" spans="1:133" ht="12.75" customHeight="1" x14ac:dyDescent="0.25">
      <c r="A231" s="83"/>
      <c r="B231" s="229"/>
      <c r="C231" s="229"/>
      <c r="D231" s="229"/>
      <c r="E231" s="229"/>
      <c r="F231" s="229"/>
      <c r="G231" s="229"/>
      <c r="H231" s="229"/>
      <c r="I231" s="229"/>
      <c r="J231" s="229"/>
      <c r="K231" s="229"/>
      <c r="L231" s="229"/>
      <c r="M231" s="229"/>
      <c r="N231" s="229"/>
      <c r="O231" s="99"/>
      <c r="P231" s="99"/>
      <c r="Q231" s="99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G231" s="47"/>
      <c r="CH231" s="47"/>
      <c r="CI231" s="47"/>
      <c r="CJ231" s="47"/>
      <c r="CK231" s="47"/>
      <c r="CL231" s="47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</row>
    <row r="232" spans="1:133" ht="12.75" customHeight="1" x14ac:dyDescent="0.25">
      <c r="A232" s="83"/>
      <c r="B232" s="229"/>
      <c r="C232" s="229"/>
      <c r="D232" s="229"/>
      <c r="E232" s="229"/>
      <c r="F232" s="229"/>
      <c r="G232" s="229"/>
      <c r="H232" s="229"/>
      <c r="I232" s="229"/>
      <c r="J232" s="229"/>
      <c r="K232" s="229"/>
      <c r="L232" s="229"/>
      <c r="M232" s="229"/>
      <c r="N232" s="229"/>
      <c r="O232" s="99"/>
      <c r="P232" s="99"/>
      <c r="Q232" s="99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G232" s="47"/>
      <c r="CH232" s="47"/>
      <c r="CI232" s="47"/>
      <c r="CJ232" s="47"/>
      <c r="CK232" s="47"/>
      <c r="CL232" s="47"/>
      <c r="CM232" s="47"/>
      <c r="CN232" s="47"/>
      <c r="CO232" s="47"/>
      <c r="CP232" s="4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</row>
    <row r="233" spans="1:133" ht="12.75" customHeight="1" x14ac:dyDescent="0.25">
      <c r="A233" s="83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G233" s="47"/>
      <c r="CH233" s="47"/>
      <c r="CI233" s="47"/>
      <c r="CJ233" s="47"/>
      <c r="CK233" s="47"/>
      <c r="CL233" s="47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</row>
    <row r="234" spans="1:133" ht="12.75" customHeight="1" x14ac:dyDescent="0.25">
      <c r="A234" s="83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G234" s="47"/>
      <c r="CH234" s="47"/>
      <c r="CI234" s="47"/>
      <c r="CJ234" s="47"/>
      <c r="CK234" s="47"/>
      <c r="CL234" s="47"/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</row>
    <row r="235" spans="1:133" x14ac:dyDescent="0.2"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</row>
    <row r="236" spans="1:133" x14ac:dyDescent="0.2"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G236" s="47"/>
      <c r="CH236" s="47"/>
      <c r="CI236" s="47"/>
      <c r="CJ236" s="47"/>
      <c r="CK236" s="47"/>
      <c r="CL236" s="47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</row>
    <row r="237" spans="1:133" x14ac:dyDescent="0.2"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G237" s="47"/>
      <c r="CH237" s="47"/>
      <c r="CI237" s="47"/>
      <c r="CJ237" s="47"/>
      <c r="CK237" s="47"/>
      <c r="CL237" s="47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</row>
    <row r="238" spans="1:133" x14ac:dyDescent="0.2"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G238" s="47"/>
      <c r="CH238" s="47"/>
      <c r="CI238" s="47"/>
      <c r="CJ238" s="47"/>
      <c r="CK238" s="47"/>
      <c r="CL238" s="47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</row>
    <row r="239" spans="1:133" x14ac:dyDescent="0.2"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G239" s="47"/>
      <c r="CH239" s="47"/>
      <c r="CI239" s="47"/>
      <c r="CJ239" s="47"/>
      <c r="CK239" s="47"/>
      <c r="CL239" s="47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</row>
    <row r="240" spans="1:133" x14ac:dyDescent="0.2"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</row>
    <row r="241" spans="4:133" x14ac:dyDescent="0.2"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</row>
    <row r="242" spans="4:133" x14ac:dyDescent="0.2"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G242" s="47"/>
      <c r="CH242" s="47"/>
      <c r="CI242" s="47"/>
      <c r="CJ242" s="47"/>
      <c r="CK242" s="47"/>
      <c r="CL242" s="47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</row>
    <row r="243" spans="4:133" x14ac:dyDescent="0.2"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</row>
    <row r="244" spans="4:133" x14ac:dyDescent="0.2"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</row>
    <row r="245" spans="4:133" x14ac:dyDescent="0.2"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</row>
    <row r="246" spans="4:133" x14ac:dyDescent="0.2"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</row>
    <row r="247" spans="4:133" x14ac:dyDescent="0.2"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</row>
    <row r="248" spans="4:133" x14ac:dyDescent="0.2"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</row>
    <row r="249" spans="4:133" x14ac:dyDescent="0.2"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</row>
    <row r="250" spans="4:133" x14ac:dyDescent="0.2"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</row>
    <row r="251" spans="4:133" x14ac:dyDescent="0.2"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</row>
    <row r="252" spans="4:133" x14ac:dyDescent="0.2"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</row>
    <row r="253" spans="4:133" x14ac:dyDescent="0.2"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</row>
    <row r="254" spans="4:133" x14ac:dyDescent="0.2"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</row>
    <row r="255" spans="4:133" x14ac:dyDescent="0.2"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</row>
    <row r="256" spans="4:133" x14ac:dyDescent="0.2"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</row>
    <row r="257" spans="4:133" x14ac:dyDescent="0.2"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</row>
    <row r="258" spans="4:133" x14ac:dyDescent="0.2"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</row>
    <row r="259" spans="4:133" x14ac:dyDescent="0.2"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G259" s="47"/>
      <c r="CH259" s="47"/>
      <c r="CI259" s="47"/>
      <c r="CJ259" s="47"/>
      <c r="CK259" s="47"/>
      <c r="CL259" s="47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</row>
    <row r="260" spans="4:133" x14ac:dyDescent="0.2"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</row>
    <row r="261" spans="4:133" x14ac:dyDescent="0.2"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G261" s="47"/>
      <c r="CH261" s="47"/>
      <c r="CI261" s="47"/>
      <c r="CJ261" s="47"/>
      <c r="CK261" s="47"/>
      <c r="CL261" s="47"/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</row>
    <row r="262" spans="4:133" x14ac:dyDescent="0.2"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</row>
    <row r="263" spans="4:133" x14ac:dyDescent="0.2"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G263" s="47"/>
      <c r="CH263" s="47"/>
      <c r="CI263" s="47"/>
      <c r="CJ263" s="47"/>
      <c r="CK263" s="47"/>
      <c r="CL263" s="47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</row>
    <row r="264" spans="4:133" x14ac:dyDescent="0.2"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</row>
    <row r="265" spans="4:133" x14ac:dyDescent="0.2"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</row>
    <row r="266" spans="4:133" x14ac:dyDescent="0.2"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</row>
    <row r="267" spans="4:133" x14ac:dyDescent="0.2"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</row>
    <row r="268" spans="4:133" x14ac:dyDescent="0.2"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</row>
    <row r="269" spans="4:133" x14ac:dyDescent="0.2"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</row>
    <row r="270" spans="4:133" x14ac:dyDescent="0.2"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</row>
    <row r="271" spans="4:133" x14ac:dyDescent="0.2"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</row>
    <row r="272" spans="4:133" x14ac:dyDescent="0.2"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</row>
    <row r="273" spans="4:133" x14ac:dyDescent="0.2"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</row>
    <row r="274" spans="4:133" x14ac:dyDescent="0.2"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</row>
    <row r="275" spans="4:133" x14ac:dyDescent="0.2"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</row>
    <row r="276" spans="4:133" x14ac:dyDescent="0.2"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</row>
    <row r="277" spans="4:133" x14ac:dyDescent="0.2"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</row>
    <row r="278" spans="4:133" x14ac:dyDescent="0.2"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</row>
    <row r="279" spans="4:133" x14ac:dyDescent="0.2"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</row>
    <row r="280" spans="4:133" x14ac:dyDescent="0.2"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</row>
    <row r="281" spans="4:133" x14ac:dyDescent="0.2"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</row>
    <row r="282" spans="4:133" x14ac:dyDescent="0.2"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</row>
    <row r="283" spans="4:133" x14ac:dyDescent="0.2"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</row>
    <row r="284" spans="4:133" x14ac:dyDescent="0.2"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</row>
    <row r="285" spans="4:133" x14ac:dyDescent="0.2"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</row>
    <row r="286" spans="4:133" x14ac:dyDescent="0.2"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</row>
    <row r="287" spans="4:133" x14ac:dyDescent="0.2"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</row>
    <row r="288" spans="4:133" x14ac:dyDescent="0.2"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</row>
    <row r="289" spans="4:133" x14ac:dyDescent="0.2"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</row>
    <row r="290" spans="4:133" x14ac:dyDescent="0.2"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G290" s="47"/>
      <c r="CH290" s="47"/>
      <c r="CI290" s="47"/>
      <c r="CJ290" s="47"/>
      <c r="CK290" s="47"/>
      <c r="CL290" s="47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</row>
    <row r="291" spans="4:133" x14ac:dyDescent="0.2"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</row>
    <row r="292" spans="4:133" x14ac:dyDescent="0.2"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G292" s="47"/>
      <c r="CH292" s="47"/>
      <c r="CI292" s="47"/>
      <c r="CJ292" s="47"/>
      <c r="CK292" s="47"/>
      <c r="CL292" s="47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</row>
    <row r="293" spans="4:133" x14ac:dyDescent="0.2"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</row>
    <row r="294" spans="4:133" x14ac:dyDescent="0.2"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47"/>
      <c r="AQ294" s="47"/>
      <c r="AR294" s="47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G294" s="47"/>
      <c r="CH294" s="47"/>
      <c r="CI294" s="47"/>
      <c r="CJ294" s="47"/>
      <c r="CK294" s="47"/>
      <c r="CL294" s="47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</row>
    <row r="295" spans="4:133" x14ac:dyDescent="0.2"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</row>
    <row r="296" spans="4:133" x14ac:dyDescent="0.2"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  <c r="AR296" s="47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G296" s="47"/>
      <c r="CH296" s="47"/>
      <c r="CI296" s="47"/>
      <c r="CJ296" s="47"/>
      <c r="CK296" s="47"/>
      <c r="CL296" s="47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</row>
    <row r="297" spans="4:133" x14ac:dyDescent="0.2"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</row>
    <row r="298" spans="4:133" x14ac:dyDescent="0.2"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G298" s="47"/>
      <c r="CH298" s="47"/>
      <c r="CI298" s="47"/>
      <c r="CJ298" s="47"/>
      <c r="CK298" s="47"/>
      <c r="CL298" s="47"/>
      <c r="CM298" s="47"/>
      <c r="CN298" s="47"/>
      <c r="CO298" s="47"/>
      <c r="CP298" s="4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</row>
    <row r="299" spans="4:133" x14ac:dyDescent="0.2"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</row>
    <row r="300" spans="4:133" x14ac:dyDescent="0.2"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</row>
    <row r="301" spans="4:133" x14ac:dyDescent="0.2"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</row>
    <row r="302" spans="4:133" x14ac:dyDescent="0.2"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</row>
    <row r="303" spans="4:133" x14ac:dyDescent="0.2"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</row>
    <row r="304" spans="4:133" x14ac:dyDescent="0.2"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</row>
    <row r="305" spans="4:133" x14ac:dyDescent="0.2"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</row>
    <row r="306" spans="4:133" x14ac:dyDescent="0.2"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</row>
    <row r="307" spans="4:133" x14ac:dyDescent="0.2"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</row>
    <row r="308" spans="4:133" x14ac:dyDescent="0.2"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</row>
    <row r="309" spans="4:133" x14ac:dyDescent="0.2"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</row>
    <row r="310" spans="4:133" x14ac:dyDescent="0.2"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</row>
    <row r="311" spans="4:133" x14ac:dyDescent="0.2"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</row>
    <row r="312" spans="4:133" x14ac:dyDescent="0.2"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</row>
    <row r="313" spans="4:133" x14ac:dyDescent="0.2"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</row>
    <row r="314" spans="4:133" x14ac:dyDescent="0.2"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</row>
    <row r="315" spans="4:133" x14ac:dyDescent="0.2"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</row>
    <row r="316" spans="4:133" x14ac:dyDescent="0.2"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</row>
    <row r="317" spans="4:133" x14ac:dyDescent="0.2"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</row>
    <row r="318" spans="4:133" x14ac:dyDescent="0.2"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</row>
    <row r="319" spans="4:133" x14ac:dyDescent="0.2"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</row>
    <row r="320" spans="4:133" x14ac:dyDescent="0.2"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</row>
    <row r="321" spans="4:133" x14ac:dyDescent="0.2"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</row>
    <row r="322" spans="4:133" x14ac:dyDescent="0.2"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</row>
    <row r="323" spans="4:133" x14ac:dyDescent="0.2"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G323" s="47"/>
      <c r="CH323" s="47"/>
      <c r="CI323" s="47"/>
      <c r="CJ323" s="47"/>
      <c r="CK323" s="47"/>
      <c r="CL323" s="47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</row>
    <row r="324" spans="4:133" x14ac:dyDescent="0.2"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G324" s="47"/>
      <c r="CH324" s="47"/>
      <c r="CI324" s="47"/>
      <c r="CJ324" s="47"/>
      <c r="CK324" s="47"/>
      <c r="CL324" s="47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</row>
    <row r="325" spans="4:133" x14ac:dyDescent="0.2"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</row>
    <row r="326" spans="4:133" x14ac:dyDescent="0.2"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</row>
    <row r="327" spans="4:133" x14ac:dyDescent="0.2"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</row>
    <row r="328" spans="4:133" x14ac:dyDescent="0.2"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</row>
    <row r="329" spans="4:133" x14ac:dyDescent="0.2"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G329" s="47"/>
      <c r="CH329" s="47"/>
      <c r="CI329" s="47"/>
      <c r="CJ329" s="47"/>
      <c r="CK329" s="47"/>
      <c r="CL329" s="47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</row>
    <row r="330" spans="4:133" x14ac:dyDescent="0.2"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</row>
    <row r="331" spans="4:133" x14ac:dyDescent="0.2"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</row>
    <row r="332" spans="4:133" x14ac:dyDescent="0.2"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</row>
    <row r="333" spans="4:133" x14ac:dyDescent="0.2"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</row>
    <row r="334" spans="4:133" x14ac:dyDescent="0.2"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</row>
    <row r="335" spans="4:133" x14ac:dyDescent="0.2"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</row>
    <row r="336" spans="4:133" x14ac:dyDescent="0.2"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</row>
    <row r="337" spans="4:133" x14ac:dyDescent="0.2"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</row>
    <row r="338" spans="4:133" x14ac:dyDescent="0.2"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</row>
    <row r="339" spans="4:133" x14ac:dyDescent="0.2"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G339" s="47"/>
      <c r="CH339" s="47"/>
      <c r="CI339" s="47"/>
      <c r="CJ339" s="47"/>
      <c r="CK339" s="47"/>
      <c r="CL339" s="47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</row>
    <row r="340" spans="4:133" x14ac:dyDescent="0.2"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</row>
    <row r="341" spans="4:133" x14ac:dyDescent="0.2"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G341" s="47"/>
      <c r="CH341" s="47"/>
      <c r="CI341" s="47"/>
      <c r="CJ341" s="47"/>
      <c r="CK341" s="47"/>
      <c r="CL341" s="47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</row>
    <row r="342" spans="4:133" x14ac:dyDescent="0.2"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</row>
    <row r="343" spans="4:133" x14ac:dyDescent="0.2"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G343" s="47"/>
      <c r="CH343" s="47"/>
      <c r="CI343" s="47"/>
      <c r="CJ343" s="47"/>
      <c r="CK343" s="47"/>
      <c r="CL343" s="47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</row>
    <row r="344" spans="4:133" x14ac:dyDescent="0.2"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G344" s="47"/>
      <c r="CH344" s="47"/>
      <c r="CI344" s="47"/>
      <c r="CJ344" s="47"/>
      <c r="CK344" s="47"/>
      <c r="CL344" s="47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</row>
    <row r="345" spans="4:133" x14ac:dyDescent="0.2"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</row>
    <row r="346" spans="4:133" x14ac:dyDescent="0.2"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G346" s="47"/>
      <c r="CH346" s="47"/>
      <c r="CI346" s="47"/>
      <c r="CJ346" s="47"/>
      <c r="CK346" s="47"/>
      <c r="CL346" s="47"/>
      <c r="CM346" s="47"/>
      <c r="CN346" s="47"/>
      <c r="CO346" s="47"/>
      <c r="CP346" s="4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</row>
    <row r="347" spans="4:133" x14ac:dyDescent="0.2"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</row>
    <row r="348" spans="4:133" x14ac:dyDescent="0.2"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</row>
    <row r="349" spans="4:133" x14ac:dyDescent="0.2"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</row>
    <row r="350" spans="4:133" x14ac:dyDescent="0.2"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</row>
    <row r="351" spans="4:133" x14ac:dyDescent="0.2"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</row>
    <row r="352" spans="4:133" x14ac:dyDescent="0.2"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G352" s="47"/>
      <c r="CH352" s="47"/>
      <c r="CI352" s="47"/>
      <c r="CJ352" s="47"/>
      <c r="CK352" s="47"/>
      <c r="CL352" s="47"/>
      <c r="CM352" s="47"/>
      <c r="CN352" s="47"/>
      <c r="CO352" s="47"/>
      <c r="CP352" s="4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</row>
    <row r="353" spans="4:133" x14ac:dyDescent="0.2"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</row>
    <row r="354" spans="4:133" x14ac:dyDescent="0.2"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G354" s="47"/>
      <c r="CH354" s="47"/>
      <c r="CI354" s="47"/>
      <c r="CJ354" s="47"/>
      <c r="CK354" s="47"/>
      <c r="CL354" s="47"/>
      <c r="CM354" s="47"/>
      <c r="CN354" s="47"/>
      <c r="CO354" s="47"/>
      <c r="CP354" s="4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</row>
    <row r="355" spans="4:133" x14ac:dyDescent="0.2"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</row>
    <row r="356" spans="4:133" x14ac:dyDescent="0.2"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G356" s="47"/>
      <c r="CH356" s="47"/>
      <c r="CI356" s="47"/>
      <c r="CJ356" s="47"/>
      <c r="CK356" s="47"/>
      <c r="CL356" s="47"/>
      <c r="CM356" s="47"/>
      <c r="CN356" s="47"/>
      <c r="CO356" s="47"/>
      <c r="CP356" s="4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</row>
    <row r="357" spans="4:133" x14ac:dyDescent="0.2"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</row>
    <row r="358" spans="4:133" x14ac:dyDescent="0.2"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G358" s="47"/>
      <c r="CH358" s="47"/>
      <c r="CI358" s="47"/>
      <c r="CJ358" s="47"/>
      <c r="CK358" s="47"/>
      <c r="CL358" s="47"/>
      <c r="CM358" s="47"/>
      <c r="CN358" s="47"/>
      <c r="CO358" s="47"/>
      <c r="CP358" s="4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</row>
    <row r="359" spans="4:133" x14ac:dyDescent="0.2"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</row>
    <row r="360" spans="4:133" x14ac:dyDescent="0.2"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G360" s="47"/>
      <c r="CH360" s="47"/>
      <c r="CI360" s="47"/>
      <c r="CJ360" s="47"/>
      <c r="CK360" s="47"/>
      <c r="CL360" s="47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</row>
    <row r="361" spans="4:133" x14ac:dyDescent="0.2"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</row>
    <row r="362" spans="4:133" x14ac:dyDescent="0.2"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G362" s="47"/>
      <c r="CH362" s="47"/>
      <c r="CI362" s="47"/>
      <c r="CJ362" s="47"/>
      <c r="CK362" s="47"/>
      <c r="CL362" s="47"/>
      <c r="CM362" s="47"/>
      <c r="CN362" s="47"/>
      <c r="CO362" s="47"/>
      <c r="CP362" s="4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</row>
    <row r="363" spans="4:133" x14ac:dyDescent="0.2"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</row>
    <row r="364" spans="4:133" x14ac:dyDescent="0.2"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G364" s="47"/>
      <c r="CH364" s="47"/>
      <c r="CI364" s="47"/>
      <c r="CJ364" s="47"/>
      <c r="CK364" s="47"/>
      <c r="CL364" s="47"/>
      <c r="CM364" s="47"/>
      <c r="CN364" s="47"/>
      <c r="CO364" s="47"/>
      <c r="CP364" s="4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</row>
    <row r="365" spans="4:133" x14ac:dyDescent="0.2"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</row>
    <row r="366" spans="4:133" x14ac:dyDescent="0.2"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G366" s="47"/>
      <c r="CH366" s="47"/>
      <c r="CI366" s="47"/>
      <c r="CJ366" s="47"/>
      <c r="CK366" s="47"/>
      <c r="CL366" s="47"/>
      <c r="CM366" s="47"/>
      <c r="CN366" s="47"/>
      <c r="CO366" s="47"/>
      <c r="CP366" s="4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</row>
    <row r="367" spans="4:133" x14ac:dyDescent="0.2"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</row>
    <row r="368" spans="4:133" x14ac:dyDescent="0.2"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G368" s="47"/>
      <c r="CH368" s="47"/>
      <c r="CI368" s="47"/>
      <c r="CJ368" s="47"/>
      <c r="CK368" s="47"/>
      <c r="CL368" s="47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</row>
    <row r="369" spans="4:133" x14ac:dyDescent="0.2"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</row>
    <row r="370" spans="4:133" x14ac:dyDescent="0.2"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G370" s="47"/>
      <c r="CH370" s="47"/>
      <c r="CI370" s="47"/>
      <c r="CJ370" s="47"/>
      <c r="CK370" s="47"/>
      <c r="CL370" s="47"/>
      <c r="CM370" s="47"/>
      <c r="CN370" s="47"/>
      <c r="CO370" s="47"/>
      <c r="CP370" s="4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</row>
    <row r="371" spans="4:133" x14ac:dyDescent="0.2"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G371" s="47"/>
      <c r="CH371" s="47"/>
      <c r="CI371" s="47"/>
      <c r="CJ371" s="47"/>
      <c r="CK371" s="47"/>
      <c r="CL371" s="47"/>
      <c r="CM371" s="47"/>
      <c r="CN371" s="47"/>
      <c r="CO371" s="47"/>
      <c r="CP371" s="4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</row>
    <row r="372" spans="4:133" x14ac:dyDescent="0.2"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47"/>
      <c r="AQ372" s="47"/>
      <c r="AR372" s="47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G372" s="47"/>
      <c r="CH372" s="47"/>
      <c r="CI372" s="47"/>
      <c r="CJ372" s="47"/>
      <c r="CK372" s="47"/>
      <c r="CL372" s="47"/>
      <c r="CM372" s="47"/>
      <c r="CN372" s="47"/>
      <c r="CO372" s="47"/>
      <c r="CP372" s="4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</row>
    <row r="373" spans="4:133" x14ac:dyDescent="0.2"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</row>
    <row r="374" spans="4:133" x14ac:dyDescent="0.2"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47"/>
      <c r="AQ374" s="47"/>
      <c r="AR374" s="47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G374" s="47"/>
      <c r="CH374" s="47"/>
      <c r="CI374" s="47"/>
      <c r="CJ374" s="47"/>
      <c r="CK374" s="47"/>
      <c r="CL374" s="47"/>
      <c r="CM374" s="47"/>
      <c r="CN374" s="47"/>
      <c r="CO374" s="47"/>
      <c r="CP374" s="4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</row>
    <row r="375" spans="4:133" x14ac:dyDescent="0.2"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G375" s="47"/>
      <c r="CH375" s="47"/>
      <c r="CI375" s="47"/>
      <c r="CJ375" s="47"/>
      <c r="CK375" s="47"/>
      <c r="CL375" s="47"/>
      <c r="CM375" s="47"/>
      <c r="CN375" s="47"/>
      <c r="CO375" s="47"/>
      <c r="CP375" s="4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</row>
    <row r="376" spans="4:133" x14ac:dyDescent="0.2"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G376" s="47"/>
      <c r="CH376" s="47"/>
      <c r="CI376" s="47"/>
      <c r="CJ376" s="47"/>
      <c r="CK376" s="47"/>
      <c r="CL376" s="47"/>
      <c r="CM376" s="47"/>
      <c r="CN376" s="47"/>
      <c r="CO376" s="47"/>
      <c r="CP376" s="4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</row>
    <row r="377" spans="4:133" x14ac:dyDescent="0.2"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</row>
    <row r="378" spans="4:133" x14ac:dyDescent="0.2"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G378" s="47"/>
      <c r="CH378" s="47"/>
      <c r="CI378" s="47"/>
      <c r="CJ378" s="47"/>
      <c r="CK378" s="47"/>
      <c r="CL378" s="47"/>
      <c r="CM378" s="47"/>
      <c r="CN378" s="47"/>
      <c r="CO378" s="47"/>
      <c r="CP378" s="4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</row>
    <row r="379" spans="4:133" x14ac:dyDescent="0.2"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</row>
    <row r="380" spans="4:133" x14ac:dyDescent="0.2"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</row>
    <row r="381" spans="4:133" x14ac:dyDescent="0.2"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G381" s="47"/>
      <c r="CH381" s="47"/>
      <c r="CI381" s="47"/>
      <c r="CJ381" s="47"/>
      <c r="CK381" s="47"/>
      <c r="CL381" s="47"/>
      <c r="CM381" s="47"/>
      <c r="CN381" s="47"/>
      <c r="CO381" s="47"/>
      <c r="CP381" s="4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</row>
    <row r="382" spans="4:133" x14ac:dyDescent="0.2"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G382" s="47"/>
      <c r="CH382" s="47"/>
      <c r="CI382" s="47"/>
      <c r="CJ382" s="47"/>
      <c r="CK382" s="47"/>
      <c r="CL382" s="47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</row>
    <row r="383" spans="4:133" x14ac:dyDescent="0.2"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G383" s="47"/>
      <c r="CH383" s="47"/>
      <c r="CI383" s="47"/>
      <c r="CJ383" s="47"/>
      <c r="CK383" s="47"/>
      <c r="CL383" s="47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</row>
    <row r="384" spans="4:133" x14ac:dyDescent="0.2"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</row>
    <row r="385" spans="4:133" x14ac:dyDescent="0.2"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</row>
    <row r="386" spans="4:133" x14ac:dyDescent="0.2"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G386" s="47"/>
      <c r="CH386" s="47"/>
      <c r="CI386" s="47"/>
      <c r="CJ386" s="47"/>
      <c r="CK386" s="47"/>
      <c r="CL386" s="47"/>
      <c r="CM386" s="47"/>
      <c r="CN386" s="47"/>
      <c r="CO386" s="47"/>
      <c r="CP386" s="4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</row>
    <row r="387" spans="4:133" x14ac:dyDescent="0.2"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G387" s="47"/>
      <c r="CH387" s="47"/>
      <c r="CI387" s="47"/>
      <c r="CJ387" s="47"/>
      <c r="CK387" s="47"/>
      <c r="CL387" s="47"/>
      <c r="CM387" s="47"/>
      <c r="CN387" s="47"/>
      <c r="CO387" s="47"/>
      <c r="CP387" s="4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</row>
    <row r="388" spans="4:133" x14ac:dyDescent="0.2"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G388" s="47"/>
      <c r="CH388" s="47"/>
      <c r="CI388" s="47"/>
      <c r="CJ388" s="47"/>
      <c r="CK388" s="47"/>
      <c r="CL388" s="47"/>
      <c r="CM388" s="47"/>
      <c r="CN388" s="47"/>
      <c r="CO388" s="47"/>
      <c r="CP388" s="4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</row>
    <row r="389" spans="4:133" x14ac:dyDescent="0.2"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G389" s="47"/>
      <c r="CH389" s="47"/>
      <c r="CI389" s="47"/>
      <c r="CJ389" s="47"/>
      <c r="CK389" s="47"/>
      <c r="CL389" s="47"/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</row>
    <row r="390" spans="4:133" x14ac:dyDescent="0.2"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</row>
    <row r="391" spans="4:133" x14ac:dyDescent="0.2"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</row>
    <row r="392" spans="4:133" x14ac:dyDescent="0.2"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</row>
    <row r="393" spans="4:133" x14ac:dyDescent="0.2"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G393" s="47"/>
      <c r="CH393" s="47"/>
      <c r="CI393" s="47"/>
      <c r="CJ393" s="47"/>
      <c r="CK393" s="47"/>
      <c r="CL393" s="47"/>
      <c r="CM393" s="47"/>
      <c r="CN393" s="47"/>
      <c r="CO393" s="47"/>
      <c r="CP393" s="4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</row>
    <row r="394" spans="4:133" x14ac:dyDescent="0.2"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</row>
    <row r="395" spans="4:133" x14ac:dyDescent="0.2"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</row>
    <row r="396" spans="4:133" x14ac:dyDescent="0.2"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</row>
    <row r="397" spans="4:133" x14ac:dyDescent="0.2"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</row>
    <row r="398" spans="4:133" x14ac:dyDescent="0.2"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</row>
    <row r="399" spans="4:133" x14ac:dyDescent="0.2"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</row>
    <row r="400" spans="4:133" x14ac:dyDescent="0.2"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</row>
    <row r="401" spans="4:133" x14ac:dyDescent="0.2"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</row>
    <row r="402" spans="4:133" x14ac:dyDescent="0.2"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</row>
    <row r="403" spans="4:133" x14ac:dyDescent="0.2"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</row>
    <row r="404" spans="4:133" x14ac:dyDescent="0.2"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</row>
    <row r="405" spans="4:133" x14ac:dyDescent="0.2"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</row>
    <row r="406" spans="4:133" x14ac:dyDescent="0.2"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</row>
    <row r="407" spans="4:133" x14ac:dyDescent="0.2"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</row>
    <row r="408" spans="4:133" x14ac:dyDescent="0.2"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</row>
    <row r="409" spans="4:133" x14ac:dyDescent="0.2"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</row>
    <row r="410" spans="4:133" x14ac:dyDescent="0.2"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</row>
    <row r="411" spans="4:133" x14ac:dyDescent="0.2"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</row>
    <row r="412" spans="4:133" x14ac:dyDescent="0.2"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</row>
    <row r="413" spans="4:133" x14ac:dyDescent="0.2"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</row>
    <row r="414" spans="4:133" x14ac:dyDescent="0.2"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</row>
    <row r="415" spans="4:133" x14ac:dyDescent="0.2"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</row>
    <row r="416" spans="4:133" x14ac:dyDescent="0.2"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</row>
    <row r="417" spans="4:133" x14ac:dyDescent="0.2"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</row>
    <row r="418" spans="4:133" x14ac:dyDescent="0.2"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</row>
    <row r="419" spans="4:133" x14ac:dyDescent="0.2"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</row>
    <row r="420" spans="4:133" x14ac:dyDescent="0.2"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47"/>
      <c r="AQ420" s="47"/>
      <c r="AR420" s="47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G420" s="47"/>
      <c r="CH420" s="47"/>
      <c r="CI420" s="47"/>
      <c r="CJ420" s="47"/>
      <c r="CK420" s="47"/>
      <c r="CL420" s="47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</row>
    <row r="421" spans="4:133" x14ac:dyDescent="0.2"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</row>
    <row r="422" spans="4:133" x14ac:dyDescent="0.2"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G422" s="47"/>
      <c r="CH422" s="47"/>
      <c r="CI422" s="47"/>
      <c r="CJ422" s="47"/>
      <c r="CK422" s="47"/>
      <c r="CL422" s="47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</row>
    <row r="423" spans="4:133" x14ac:dyDescent="0.2"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47"/>
      <c r="AQ423" s="47"/>
      <c r="AR423" s="47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</row>
    <row r="424" spans="4:133" x14ac:dyDescent="0.2"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</row>
    <row r="425" spans="4:133" x14ac:dyDescent="0.2"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47"/>
      <c r="AQ425" s="47"/>
      <c r="AR425" s="47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</row>
    <row r="426" spans="4:133" x14ac:dyDescent="0.2"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G426" s="47"/>
      <c r="CH426" s="47"/>
      <c r="CI426" s="47"/>
      <c r="CJ426" s="47"/>
      <c r="CK426" s="47"/>
      <c r="CL426" s="47"/>
      <c r="CM426" s="47"/>
      <c r="CN426" s="47"/>
      <c r="CO426" s="47"/>
      <c r="CP426" s="4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</row>
    <row r="427" spans="4:133" x14ac:dyDescent="0.2"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</row>
    <row r="428" spans="4:133" x14ac:dyDescent="0.2"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G428" s="47"/>
      <c r="CH428" s="47"/>
      <c r="CI428" s="47"/>
      <c r="CJ428" s="47"/>
      <c r="CK428" s="47"/>
      <c r="CL428" s="47"/>
      <c r="CM428" s="47"/>
      <c r="CN428" s="47"/>
      <c r="CO428" s="47"/>
      <c r="CP428" s="4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</row>
    <row r="429" spans="4:133" x14ac:dyDescent="0.2"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</row>
    <row r="430" spans="4:133" x14ac:dyDescent="0.2"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G430" s="47"/>
      <c r="CH430" s="47"/>
      <c r="CI430" s="47"/>
      <c r="CJ430" s="47"/>
      <c r="CK430" s="47"/>
      <c r="CL430" s="47"/>
      <c r="CM430" s="47"/>
      <c r="CN430" s="47"/>
      <c r="CO430" s="47"/>
      <c r="CP430" s="4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</row>
    <row r="431" spans="4:133" x14ac:dyDescent="0.2"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</row>
    <row r="432" spans="4:133" x14ac:dyDescent="0.2"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G432" s="47"/>
      <c r="CH432" s="47"/>
      <c r="CI432" s="47"/>
      <c r="CJ432" s="47"/>
      <c r="CK432" s="47"/>
      <c r="CL432" s="47"/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</row>
    <row r="433" spans="4:133" x14ac:dyDescent="0.2"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</row>
    <row r="434" spans="4:133" x14ac:dyDescent="0.2"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G434" s="47"/>
      <c r="CH434" s="47"/>
      <c r="CI434" s="47"/>
      <c r="CJ434" s="47"/>
      <c r="CK434" s="47"/>
      <c r="CL434" s="47"/>
      <c r="CM434" s="47"/>
      <c r="CN434" s="47"/>
      <c r="CO434" s="47"/>
      <c r="CP434" s="4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</row>
    <row r="435" spans="4:133" x14ac:dyDescent="0.2"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47"/>
      <c r="AQ435" s="47"/>
      <c r="AR435" s="47"/>
      <c r="AS435" s="47"/>
      <c r="AT435" s="47"/>
      <c r="AU435" s="47"/>
      <c r="AV435" s="47"/>
      <c r="AW435" s="47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G435" s="47"/>
      <c r="CH435" s="47"/>
      <c r="CI435" s="47"/>
      <c r="CJ435" s="47"/>
      <c r="CK435" s="47"/>
      <c r="CL435" s="47"/>
      <c r="CM435" s="47"/>
      <c r="CN435" s="47"/>
      <c r="CO435" s="47"/>
      <c r="CP435" s="4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</row>
    <row r="436" spans="4:133" x14ac:dyDescent="0.2"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47"/>
      <c r="AQ436" s="47"/>
      <c r="AR436" s="47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G436" s="47"/>
      <c r="CH436" s="47"/>
      <c r="CI436" s="47"/>
      <c r="CJ436" s="47"/>
      <c r="CK436" s="47"/>
      <c r="CL436" s="47"/>
      <c r="CM436" s="47"/>
      <c r="CN436" s="47"/>
      <c r="CO436" s="47"/>
      <c r="CP436" s="4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</row>
    <row r="437" spans="4:133" x14ac:dyDescent="0.2"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47"/>
      <c r="AQ437" s="47"/>
      <c r="AR437" s="47"/>
      <c r="AS437" s="47"/>
      <c r="AT437" s="47"/>
      <c r="AU437" s="47"/>
      <c r="AV437" s="47"/>
      <c r="AW437" s="47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G437" s="47"/>
      <c r="CH437" s="47"/>
      <c r="CI437" s="47"/>
      <c r="CJ437" s="47"/>
      <c r="CK437" s="47"/>
      <c r="CL437" s="47"/>
      <c r="CM437" s="47"/>
      <c r="CN437" s="47"/>
      <c r="CO437" s="47"/>
      <c r="CP437" s="4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</row>
    <row r="438" spans="4:133" x14ac:dyDescent="0.2"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</row>
    <row r="439" spans="4:133" x14ac:dyDescent="0.2"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47"/>
      <c r="AQ439" s="47"/>
      <c r="AR439" s="47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G439" s="47"/>
      <c r="CH439" s="47"/>
      <c r="CI439" s="47"/>
      <c r="CJ439" s="47"/>
      <c r="CK439" s="47"/>
      <c r="CL439" s="47"/>
      <c r="CM439" s="47"/>
      <c r="CN439" s="47"/>
      <c r="CO439" s="47"/>
      <c r="CP439" s="4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</row>
    <row r="440" spans="4:133" x14ac:dyDescent="0.2"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47"/>
      <c r="AQ440" s="47"/>
      <c r="AR440" s="47"/>
      <c r="AS440" s="47"/>
      <c r="AT440" s="47"/>
      <c r="AU440" s="47"/>
      <c r="AV440" s="47"/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G440" s="47"/>
      <c r="CH440" s="47"/>
      <c r="CI440" s="47"/>
      <c r="CJ440" s="47"/>
      <c r="CK440" s="47"/>
      <c r="CL440" s="47"/>
      <c r="CM440" s="47"/>
      <c r="CN440" s="47"/>
      <c r="CO440" s="47"/>
      <c r="CP440" s="4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</row>
    <row r="441" spans="4:133" x14ac:dyDescent="0.2"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47"/>
      <c r="AQ441" s="47"/>
      <c r="AR441" s="47"/>
      <c r="AS441" s="47"/>
      <c r="AT441" s="47"/>
      <c r="AU441" s="47"/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G441" s="47"/>
      <c r="CH441" s="47"/>
      <c r="CI441" s="47"/>
      <c r="CJ441" s="47"/>
      <c r="CK441" s="47"/>
      <c r="CL441" s="47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</row>
    <row r="442" spans="4:133" x14ac:dyDescent="0.2"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47"/>
      <c r="AQ442" s="47"/>
      <c r="AR442" s="47"/>
      <c r="AS442" s="47"/>
      <c r="AT442" s="47"/>
      <c r="AU442" s="47"/>
      <c r="AV442" s="47"/>
      <c r="AW442" s="47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G442" s="47"/>
      <c r="CH442" s="47"/>
      <c r="CI442" s="47"/>
      <c r="CJ442" s="47"/>
      <c r="CK442" s="47"/>
      <c r="CL442" s="47"/>
      <c r="CM442" s="47"/>
      <c r="CN442" s="47"/>
      <c r="CO442" s="47"/>
      <c r="CP442" s="4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</row>
    <row r="443" spans="4:133" x14ac:dyDescent="0.2">
      <c r="D443" s="47"/>
      <c r="E443" s="47"/>
      <c r="F443" s="47"/>
      <c r="G443" s="47"/>
      <c r="H443" s="47"/>
      <c r="I443" s="47"/>
      <c r="J443" s="47"/>
      <c r="K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47"/>
      <c r="AQ443" s="47"/>
      <c r="AR443" s="47"/>
      <c r="AS443" s="47"/>
      <c r="AT443" s="47"/>
      <c r="AU443" s="47"/>
      <c r="AV443" s="47"/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G443" s="47"/>
      <c r="CH443" s="47"/>
      <c r="CI443" s="47"/>
      <c r="CJ443" s="47"/>
      <c r="CK443" s="47"/>
      <c r="CL443" s="47"/>
      <c r="CM443" s="47"/>
      <c r="CN443" s="47"/>
      <c r="CO443" s="47"/>
      <c r="CP443" s="4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</row>
  </sheetData>
  <mergeCells count="3">
    <mergeCell ref="B230:N230"/>
    <mergeCell ref="B231:N231"/>
    <mergeCell ref="B232:N232"/>
  </mergeCells>
  <pageMargins left="0.7" right="0.7" top="0.75" bottom="0.75" header="0.3" footer="0.3"/>
  <pageSetup scale="56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C3163-D68E-46C6-9F8F-0C8B0225B4C8}">
  <sheetPr>
    <pageSetUpPr fitToPage="1"/>
  </sheetPr>
  <dimension ref="A1:EC443"/>
  <sheetViews>
    <sheetView workbookViewId="0">
      <selection activeCell="U228" sqref="U228"/>
    </sheetView>
  </sheetViews>
  <sheetFormatPr defaultColWidth="9.140625" defaultRowHeight="12.75" x14ac:dyDescent="0.2"/>
  <cols>
    <col min="1" max="1" width="16.85546875" style="45" customWidth="1"/>
    <col min="2" max="2" width="9.140625" style="45"/>
    <col min="3" max="3" width="28.28515625" style="45" customWidth="1"/>
    <col min="4" max="5" width="15" style="45" customWidth="1"/>
    <col min="6" max="6" width="13.42578125" style="45" customWidth="1"/>
    <col min="7" max="7" width="14.42578125" style="45" customWidth="1"/>
    <col min="8" max="8" width="15" style="45" customWidth="1"/>
    <col min="9" max="9" width="12.140625" style="45" customWidth="1"/>
    <col min="10" max="10" width="3.28515625" style="45" customWidth="1"/>
    <col min="11" max="11" width="7.85546875" style="45" customWidth="1"/>
    <col min="12" max="13" width="11.42578125" style="45" customWidth="1"/>
    <col min="14" max="14" width="10.85546875" style="45" customWidth="1"/>
    <col min="15" max="15" width="12" style="45" customWidth="1"/>
    <col min="16" max="17" width="11.85546875" style="45" customWidth="1"/>
    <col min="18" max="16384" width="9.140625" style="45"/>
  </cols>
  <sheetData>
    <row r="1" spans="1:133" ht="15.75" x14ac:dyDescent="0.25">
      <c r="A1" s="42" t="s">
        <v>0</v>
      </c>
      <c r="B1" s="43"/>
      <c r="C1" s="44"/>
    </row>
    <row r="2" spans="1:133" ht="15.75" x14ac:dyDescent="0.25">
      <c r="A2" s="42" t="s">
        <v>1</v>
      </c>
      <c r="B2" s="43"/>
      <c r="C2" s="44"/>
    </row>
    <row r="3" spans="1:133" ht="16.5" thickBot="1" x14ac:dyDescent="0.25">
      <c r="A3" s="46" t="s">
        <v>5</v>
      </c>
      <c r="B3" s="43"/>
      <c r="C3" s="44" t="s">
        <v>30</v>
      </c>
      <c r="D3" s="47"/>
      <c r="E3" s="47"/>
      <c r="F3" s="47"/>
      <c r="G3" s="47"/>
      <c r="H3" s="47"/>
      <c r="K3" s="85"/>
      <c r="L3" s="47"/>
      <c r="M3" s="47"/>
      <c r="N3" s="47"/>
      <c r="O3" s="47"/>
      <c r="P3" s="47"/>
      <c r="Q3" s="86"/>
    </row>
    <row r="4" spans="1:133" ht="15.75" x14ac:dyDescent="0.25">
      <c r="A4" s="42" t="s">
        <v>61</v>
      </c>
      <c r="B4" s="48"/>
      <c r="C4" s="49">
        <v>44259</v>
      </c>
      <c r="D4" s="50" t="s">
        <v>62</v>
      </c>
      <c r="E4" s="50" t="s">
        <v>62</v>
      </c>
      <c r="F4" s="50" t="s">
        <v>62</v>
      </c>
      <c r="G4" s="50" t="s">
        <v>63</v>
      </c>
      <c r="H4" s="50" t="s">
        <v>63</v>
      </c>
      <c r="I4" s="50" t="s">
        <v>63</v>
      </c>
      <c r="J4" s="87"/>
      <c r="K4" s="50"/>
      <c r="L4" s="52" t="s">
        <v>62</v>
      </c>
      <c r="M4" s="52" t="s">
        <v>62</v>
      </c>
      <c r="N4" s="52" t="s">
        <v>62</v>
      </c>
      <c r="O4" s="52" t="s">
        <v>63</v>
      </c>
      <c r="P4" s="52" t="s">
        <v>63</v>
      </c>
      <c r="Q4" s="53" t="s">
        <v>63</v>
      </c>
    </row>
    <row r="5" spans="1:133" ht="38.25" x14ac:dyDescent="0.2">
      <c r="A5" s="54" t="s">
        <v>4</v>
      </c>
      <c r="B5" s="54" t="s">
        <v>64</v>
      </c>
      <c r="C5" s="54" t="s">
        <v>65</v>
      </c>
      <c r="D5" s="55" t="s">
        <v>380</v>
      </c>
      <c r="E5" s="55" t="s">
        <v>67</v>
      </c>
      <c r="F5" s="55" t="s">
        <v>68</v>
      </c>
      <c r="G5" s="55" t="s">
        <v>380</v>
      </c>
      <c r="H5" s="55" t="s">
        <v>67</v>
      </c>
      <c r="I5" s="55" t="s">
        <v>68</v>
      </c>
      <c r="J5" s="57"/>
      <c r="K5" s="55"/>
      <c r="L5" s="55" t="s">
        <v>69</v>
      </c>
      <c r="M5" s="55" t="s">
        <v>70</v>
      </c>
      <c r="N5" s="55" t="s">
        <v>71</v>
      </c>
      <c r="O5" s="55" t="s">
        <v>69</v>
      </c>
      <c r="P5" s="55" t="s">
        <v>70</v>
      </c>
      <c r="Q5" s="57" t="s">
        <v>71</v>
      </c>
    </row>
    <row r="6" spans="1:133" x14ac:dyDescent="0.2">
      <c r="J6" s="59"/>
      <c r="Q6" s="59"/>
    </row>
    <row r="7" spans="1:133" x14ac:dyDescent="0.2">
      <c r="A7" s="60">
        <v>2960</v>
      </c>
      <c r="B7" s="61" t="s">
        <v>72</v>
      </c>
      <c r="C7" s="62" t="s">
        <v>73</v>
      </c>
      <c r="D7" s="63">
        <f>'[3]2960'!$K$6</f>
        <v>1219586</v>
      </c>
      <c r="E7" s="63"/>
      <c r="F7" s="63">
        <f>+D7+E7</f>
        <v>1219586</v>
      </c>
      <c r="G7" s="63">
        <f>'[3]2960'!$Y$6</f>
        <v>1291360</v>
      </c>
      <c r="H7" s="63"/>
      <c r="I7" s="63">
        <f>G7+H7</f>
        <v>1291360</v>
      </c>
      <c r="J7" s="65"/>
      <c r="K7" s="63"/>
      <c r="L7" s="63"/>
      <c r="M7" s="63"/>
      <c r="N7" s="63">
        <f>+L7+M7</f>
        <v>0</v>
      </c>
      <c r="O7" s="63">
        <f>H7*100%</f>
        <v>0</v>
      </c>
      <c r="P7" s="63">
        <f>+N7+O7</f>
        <v>0</v>
      </c>
      <c r="Q7" s="65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</row>
    <row r="8" spans="1:133" hidden="1" x14ac:dyDescent="0.2">
      <c r="A8" s="60"/>
      <c r="B8" s="61" t="s">
        <v>74</v>
      </c>
      <c r="C8" s="62" t="s">
        <v>75</v>
      </c>
      <c r="D8" s="63"/>
      <c r="E8" s="63"/>
      <c r="F8" s="63">
        <f t="shared" ref="F8:F71" si="0">+D8+E8</f>
        <v>0</v>
      </c>
      <c r="G8" s="63"/>
      <c r="H8" s="63"/>
      <c r="I8" s="63">
        <f t="shared" ref="I8:I71" si="1">G8+H8</f>
        <v>0</v>
      </c>
      <c r="J8" s="63"/>
      <c r="K8" s="97"/>
      <c r="L8" s="63">
        <f t="shared" ref="L8:L71" si="2">E8*100%</f>
        <v>0</v>
      </c>
      <c r="M8" s="63"/>
      <c r="N8" s="63">
        <f t="shared" ref="N8:N71" si="3">+L8+M8</f>
        <v>0</v>
      </c>
      <c r="O8" s="63">
        <f t="shared" ref="O8:O71" si="4">H8*100%</f>
        <v>0</v>
      </c>
      <c r="P8" s="63">
        <f t="shared" ref="P8:P71" si="5">+N8+O8</f>
        <v>0</v>
      </c>
      <c r="Q8" s="65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</row>
    <row r="9" spans="1:133" hidden="1" x14ac:dyDescent="0.2">
      <c r="A9" s="60"/>
      <c r="B9" s="61" t="s">
        <v>76</v>
      </c>
      <c r="C9" s="62" t="s">
        <v>75</v>
      </c>
      <c r="D9" s="63"/>
      <c r="E9" s="63"/>
      <c r="F9" s="63">
        <f t="shared" si="0"/>
        <v>0</v>
      </c>
      <c r="G9" s="63"/>
      <c r="H9" s="63"/>
      <c r="I9" s="63">
        <f t="shared" si="1"/>
        <v>0</v>
      </c>
      <c r="J9" s="63"/>
      <c r="K9" s="97"/>
      <c r="L9" s="63">
        <f t="shared" si="2"/>
        <v>0</v>
      </c>
      <c r="M9" s="63"/>
      <c r="N9" s="63">
        <f t="shared" si="3"/>
        <v>0</v>
      </c>
      <c r="O9" s="63">
        <f t="shared" si="4"/>
        <v>0</v>
      </c>
      <c r="P9" s="63">
        <f t="shared" si="5"/>
        <v>0</v>
      </c>
      <c r="Q9" s="65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</row>
    <row r="10" spans="1:133" hidden="1" x14ac:dyDescent="0.2">
      <c r="A10" s="60"/>
      <c r="B10" s="61" t="s">
        <v>77</v>
      </c>
      <c r="C10" s="62" t="s">
        <v>75</v>
      </c>
      <c r="D10" s="63"/>
      <c r="E10" s="63"/>
      <c r="F10" s="63">
        <f t="shared" si="0"/>
        <v>0</v>
      </c>
      <c r="G10" s="63"/>
      <c r="H10" s="63"/>
      <c r="I10" s="63">
        <f t="shared" si="1"/>
        <v>0</v>
      </c>
      <c r="J10" s="63"/>
      <c r="K10" s="97"/>
      <c r="L10" s="63">
        <f t="shared" si="2"/>
        <v>0</v>
      </c>
      <c r="M10" s="63"/>
      <c r="N10" s="63">
        <f t="shared" si="3"/>
        <v>0</v>
      </c>
      <c r="O10" s="63">
        <f t="shared" si="4"/>
        <v>0</v>
      </c>
      <c r="P10" s="63">
        <f t="shared" si="5"/>
        <v>0</v>
      </c>
      <c r="Q10" s="65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</row>
    <row r="11" spans="1:133" hidden="1" x14ac:dyDescent="0.2">
      <c r="A11" s="60"/>
      <c r="B11" s="61" t="s">
        <v>78</v>
      </c>
      <c r="C11" s="62" t="s">
        <v>75</v>
      </c>
      <c r="D11" s="63"/>
      <c r="E11" s="63"/>
      <c r="F11" s="63">
        <f t="shared" si="0"/>
        <v>0</v>
      </c>
      <c r="G11" s="63"/>
      <c r="H11" s="63"/>
      <c r="I11" s="63">
        <f t="shared" si="1"/>
        <v>0</v>
      </c>
      <c r="J11" s="63"/>
      <c r="K11" s="97"/>
      <c r="L11" s="63">
        <f t="shared" si="2"/>
        <v>0</v>
      </c>
      <c r="M11" s="63"/>
      <c r="N11" s="63">
        <f t="shared" si="3"/>
        <v>0</v>
      </c>
      <c r="O11" s="63">
        <f t="shared" si="4"/>
        <v>0</v>
      </c>
      <c r="P11" s="63">
        <f t="shared" si="5"/>
        <v>0</v>
      </c>
      <c r="Q11" s="65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</row>
    <row r="12" spans="1:133" hidden="1" x14ac:dyDescent="0.2">
      <c r="A12" s="60"/>
      <c r="B12" s="61" t="s">
        <v>79</v>
      </c>
      <c r="C12" s="62" t="s">
        <v>75</v>
      </c>
      <c r="D12" s="63"/>
      <c r="E12" s="63"/>
      <c r="F12" s="63">
        <f t="shared" si="0"/>
        <v>0</v>
      </c>
      <c r="G12" s="63"/>
      <c r="H12" s="63"/>
      <c r="I12" s="63">
        <f t="shared" si="1"/>
        <v>0</v>
      </c>
      <c r="J12" s="63"/>
      <c r="K12" s="97"/>
      <c r="L12" s="63">
        <f t="shared" si="2"/>
        <v>0</v>
      </c>
      <c r="M12" s="63"/>
      <c r="N12" s="63">
        <f t="shared" si="3"/>
        <v>0</v>
      </c>
      <c r="O12" s="63">
        <f t="shared" si="4"/>
        <v>0</v>
      </c>
      <c r="P12" s="63">
        <f t="shared" si="5"/>
        <v>0</v>
      </c>
      <c r="Q12" s="65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</row>
    <row r="13" spans="1:133" hidden="1" x14ac:dyDescent="0.2">
      <c r="A13" s="60"/>
      <c r="B13" s="61" t="s">
        <v>80</v>
      </c>
      <c r="C13" s="62" t="s">
        <v>81</v>
      </c>
      <c r="D13" s="63"/>
      <c r="E13" s="63"/>
      <c r="F13" s="63">
        <f t="shared" si="0"/>
        <v>0</v>
      </c>
      <c r="G13" s="63"/>
      <c r="H13" s="63"/>
      <c r="I13" s="63">
        <f t="shared" si="1"/>
        <v>0</v>
      </c>
      <c r="J13" s="63"/>
      <c r="K13" s="97"/>
      <c r="L13" s="63">
        <f t="shared" si="2"/>
        <v>0</v>
      </c>
      <c r="M13" s="63"/>
      <c r="N13" s="63">
        <f t="shared" si="3"/>
        <v>0</v>
      </c>
      <c r="O13" s="63">
        <f t="shared" si="4"/>
        <v>0</v>
      </c>
      <c r="P13" s="63">
        <f t="shared" si="5"/>
        <v>0</v>
      </c>
      <c r="Q13" s="65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</row>
    <row r="14" spans="1:133" hidden="1" x14ac:dyDescent="0.2">
      <c r="A14" s="60"/>
      <c r="B14" s="61" t="s">
        <v>82</v>
      </c>
      <c r="C14" s="62" t="s">
        <v>83</v>
      </c>
      <c r="D14" s="63"/>
      <c r="E14" s="63"/>
      <c r="F14" s="63">
        <f t="shared" si="0"/>
        <v>0</v>
      </c>
      <c r="G14" s="63"/>
      <c r="H14" s="63"/>
      <c r="I14" s="63">
        <f t="shared" si="1"/>
        <v>0</v>
      </c>
      <c r="J14" s="63"/>
      <c r="K14" s="97"/>
      <c r="L14" s="63">
        <f t="shared" si="2"/>
        <v>0</v>
      </c>
      <c r="M14" s="63"/>
      <c r="N14" s="63">
        <f t="shared" si="3"/>
        <v>0</v>
      </c>
      <c r="O14" s="63">
        <f t="shared" si="4"/>
        <v>0</v>
      </c>
      <c r="P14" s="63">
        <f t="shared" si="5"/>
        <v>0</v>
      </c>
      <c r="Q14" s="65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47"/>
      <c r="EC14" s="47"/>
    </row>
    <row r="15" spans="1:133" hidden="1" x14ac:dyDescent="0.2">
      <c r="A15" s="60"/>
      <c r="B15" s="61" t="s">
        <v>84</v>
      </c>
      <c r="C15" s="62" t="s">
        <v>85</v>
      </c>
      <c r="D15" s="63"/>
      <c r="E15" s="63"/>
      <c r="F15" s="63">
        <f t="shared" si="0"/>
        <v>0</v>
      </c>
      <c r="G15" s="63"/>
      <c r="H15" s="63"/>
      <c r="I15" s="63">
        <f t="shared" si="1"/>
        <v>0</v>
      </c>
      <c r="J15" s="63"/>
      <c r="K15" s="97"/>
      <c r="L15" s="63">
        <f t="shared" si="2"/>
        <v>0</v>
      </c>
      <c r="M15" s="63"/>
      <c r="N15" s="63">
        <f t="shared" si="3"/>
        <v>0</v>
      </c>
      <c r="O15" s="63">
        <f t="shared" si="4"/>
        <v>0</v>
      </c>
      <c r="P15" s="63">
        <f t="shared" si="5"/>
        <v>0</v>
      </c>
      <c r="Q15" s="65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47"/>
      <c r="EC15" s="47"/>
    </row>
    <row r="16" spans="1:133" ht="12.75" hidden="1" customHeight="1" x14ac:dyDescent="0.2">
      <c r="A16" s="60"/>
      <c r="B16" s="61" t="s">
        <v>86</v>
      </c>
      <c r="C16" s="62" t="s">
        <v>87</v>
      </c>
      <c r="D16" s="63"/>
      <c r="E16" s="63"/>
      <c r="F16" s="63">
        <f t="shared" si="0"/>
        <v>0</v>
      </c>
      <c r="G16" s="63"/>
      <c r="H16" s="63"/>
      <c r="I16" s="63">
        <f t="shared" si="1"/>
        <v>0</v>
      </c>
      <c r="J16" s="63"/>
      <c r="K16" s="97"/>
      <c r="L16" s="63">
        <f t="shared" si="2"/>
        <v>0</v>
      </c>
      <c r="M16" s="63"/>
      <c r="N16" s="63">
        <f t="shared" si="3"/>
        <v>0</v>
      </c>
      <c r="O16" s="63">
        <f t="shared" si="4"/>
        <v>0</v>
      </c>
      <c r="P16" s="63">
        <f t="shared" si="5"/>
        <v>0</v>
      </c>
      <c r="Q16" s="65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</row>
    <row r="17" spans="1:133" x14ac:dyDescent="0.2">
      <c r="A17" s="60"/>
      <c r="B17" s="61" t="s">
        <v>88</v>
      </c>
      <c r="C17" s="62" t="s">
        <v>89</v>
      </c>
      <c r="D17" s="63">
        <f>'[3]2960'!$K$16</f>
        <v>4000</v>
      </c>
      <c r="E17" s="63"/>
      <c r="F17" s="63">
        <f t="shared" si="0"/>
        <v>4000</v>
      </c>
      <c r="G17" s="63">
        <f>'[3]2960'!$Y$16</f>
        <v>4000</v>
      </c>
      <c r="H17" s="63"/>
      <c r="I17" s="63">
        <f t="shared" si="1"/>
        <v>4000</v>
      </c>
      <c r="J17" s="65"/>
      <c r="K17" s="63"/>
      <c r="L17" s="63">
        <f t="shared" si="2"/>
        <v>0</v>
      </c>
      <c r="M17" s="63"/>
      <c r="N17" s="63">
        <f t="shared" si="3"/>
        <v>0</v>
      </c>
      <c r="O17" s="63">
        <f t="shared" si="4"/>
        <v>0</v>
      </c>
      <c r="P17" s="63">
        <f t="shared" si="5"/>
        <v>0</v>
      </c>
      <c r="Q17" s="65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</row>
    <row r="18" spans="1:133" hidden="1" x14ac:dyDescent="0.2">
      <c r="A18" s="60"/>
      <c r="B18" s="61" t="s">
        <v>90</v>
      </c>
      <c r="C18" s="62" t="s">
        <v>91</v>
      </c>
      <c r="D18" s="63"/>
      <c r="E18" s="63"/>
      <c r="F18" s="63">
        <f t="shared" si="0"/>
        <v>0</v>
      </c>
      <c r="G18" s="63"/>
      <c r="H18" s="63"/>
      <c r="I18" s="63">
        <f t="shared" si="1"/>
        <v>0</v>
      </c>
      <c r="J18" s="65"/>
      <c r="K18" s="63"/>
      <c r="L18" s="63">
        <f t="shared" si="2"/>
        <v>0</v>
      </c>
      <c r="M18" s="63"/>
      <c r="N18" s="63">
        <f t="shared" si="3"/>
        <v>0</v>
      </c>
      <c r="O18" s="63">
        <f t="shared" si="4"/>
        <v>0</v>
      </c>
      <c r="P18" s="63">
        <f t="shared" si="5"/>
        <v>0</v>
      </c>
      <c r="Q18" s="65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</row>
    <row r="19" spans="1:133" x14ac:dyDescent="0.2">
      <c r="A19" s="60"/>
      <c r="B19" s="61" t="s">
        <v>92</v>
      </c>
      <c r="C19" s="62" t="s">
        <v>93</v>
      </c>
      <c r="D19" s="63">
        <f>'[3]2960'!$K$18</f>
        <v>1</v>
      </c>
      <c r="E19" s="63"/>
      <c r="F19" s="63">
        <f t="shared" si="0"/>
        <v>1</v>
      </c>
      <c r="G19" s="63">
        <f>'[3]2960'!$Y$18</f>
        <v>1</v>
      </c>
      <c r="H19" s="63"/>
      <c r="I19" s="63">
        <f t="shared" si="1"/>
        <v>1</v>
      </c>
      <c r="J19" s="63"/>
      <c r="K19" s="97"/>
      <c r="L19" s="63">
        <f t="shared" si="2"/>
        <v>0</v>
      </c>
      <c r="M19" s="63"/>
      <c r="N19" s="63">
        <f t="shared" si="3"/>
        <v>0</v>
      </c>
      <c r="O19" s="63">
        <f t="shared" si="4"/>
        <v>0</v>
      </c>
      <c r="P19" s="63">
        <f t="shared" si="5"/>
        <v>0</v>
      </c>
      <c r="Q19" s="65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</row>
    <row r="20" spans="1:133" hidden="1" x14ac:dyDescent="0.2">
      <c r="A20" s="60"/>
      <c r="B20" s="61" t="s">
        <v>94</v>
      </c>
      <c r="C20" s="62" t="s">
        <v>95</v>
      </c>
      <c r="D20" s="63"/>
      <c r="E20" s="63"/>
      <c r="F20" s="63">
        <f t="shared" si="0"/>
        <v>0</v>
      </c>
      <c r="G20" s="63"/>
      <c r="H20" s="63"/>
      <c r="I20" s="63">
        <f t="shared" si="1"/>
        <v>0</v>
      </c>
      <c r="J20" s="63"/>
      <c r="K20" s="97"/>
      <c r="L20" s="63">
        <f t="shared" si="2"/>
        <v>0</v>
      </c>
      <c r="M20" s="63"/>
      <c r="N20" s="63">
        <f t="shared" si="3"/>
        <v>0</v>
      </c>
      <c r="O20" s="63">
        <f t="shared" si="4"/>
        <v>0</v>
      </c>
      <c r="P20" s="63">
        <f t="shared" si="5"/>
        <v>0</v>
      </c>
      <c r="Q20" s="65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</row>
    <row r="21" spans="1:133" hidden="1" x14ac:dyDescent="0.2">
      <c r="A21" s="60"/>
      <c r="B21" s="61" t="s">
        <v>96</v>
      </c>
      <c r="C21" s="62" t="s">
        <v>97</v>
      </c>
      <c r="D21" s="63"/>
      <c r="E21" s="63"/>
      <c r="F21" s="63">
        <f t="shared" si="0"/>
        <v>0</v>
      </c>
      <c r="G21" s="63"/>
      <c r="H21" s="63"/>
      <c r="I21" s="63">
        <f t="shared" si="1"/>
        <v>0</v>
      </c>
      <c r="J21" s="63"/>
      <c r="K21" s="97"/>
      <c r="L21" s="63">
        <f t="shared" si="2"/>
        <v>0</v>
      </c>
      <c r="M21" s="63"/>
      <c r="N21" s="63">
        <f t="shared" si="3"/>
        <v>0</v>
      </c>
      <c r="O21" s="63">
        <f t="shared" si="4"/>
        <v>0</v>
      </c>
      <c r="P21" s="63">
        <f t="shared" si="5"/>
        <v>0</v>
      </c>
      <c r="Q21" s="65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</row>
    <row r="22" spans="1:133" hidden="1" x14ac:dyDescent="0.2">
      <c r="A22" s="60"/>
      <c r="B22" s="61" t="s">
        <v>98</v>
      </c>
      <c r="C22" s="62" t="s">
        <v>99</v>
      </c>
      <c r="D22" s="63"/>
      <c r="E22" s="63"/>
      <c r="F22" s="63">
        <f t="shared" si="0"/>
        <v>0</v>
      </c>
      <c r="G22" s="63"/>
      <c r="H22" s="63"/>
      <c r="I22" s="63">
        <f t="shared" si="1"/>
        <v>0</v>
      </c>
      <c r="J22" s="63"/>
      <c r="K22" s="97"/>
      <c r="L22" s="63">
        <f t="shared" si="2"/>
        <v>0</v>
      </c>
      <c r="M22" s="63"/>
      <c r="N22" s="63">
        <f t="shared" si="3"/>
        <v>0</v>
      </c>
      <c r="O22" s="63">
        <f t="shared" si="4"/>
        <v>0</v>
      </c>
      <c r="P22" s="63">
        <f t="shared" si="5"/>
        <v>0</v>
      </c>
      <c r="Q22" s="65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</row>
    <row r="23" spans="1:133" hidden="1" x14ac:dyDescent="0.2">
      <c r="A23" s="60"/>
      <c r="B23" s="61" t="s">
        <v>100</v>
      </c>
      <c r="C23" s="62" t="s">
        <v>101</v>
      </c>
      <c r="D23" s="63"/>
      <c r="E23" s="63"/>
      <c r="F23" s="63">
        <f t="shared" si="0"/>
        <v>0</v>
      </c>
      <c r="G23" s="63"/>
      <c r="H23" s="63"/>
      <c r="I23" s="63">
        <f t="shared" si="1"/>
        <v>0</v>
      </c>
      <c r="J23" s="65"/>
      <c r="K23" s="63"/>
      <c r="L23" s="63">
        <f>E23*50%</f>
        <v>0</v>
      </c>
      <c r="M23" s="63"/>
      <c r="N23" s="63">
        <f>E23-L23</f>
        <v>0</v>
      </c>
      <c r="O23" s="63">
        <f>H23*50%</f>
        <v>0</v>
      </c>
      <c r="P23" s="63">
        <v>0</v>
      </c>
      <c r="Q23" s="65">
        <f>H23-O23</f>
        <v>0</v>
      </c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</row>
    <row r="24" spans="1:133" hidden="1" x14ac:dyDescent="0.2">
      <c r="A24" s="60"/>
      <c r="B24" s="61" t="s">
        <v>102</v>
      </c>
      <c r="C24" s="62" t="s">
        <v>103</v>
      </c>
      <c r="D24" s="63"/>
      <c r="E24" s="63"/>
      <c r="F24" s="63">
        <f t="shared" si="0"/>
        <v>0</v>
      </c>
      <c r="G24" s="63"/>
      <c r="H24" s="63"/>
      <c r="I24" s="63">
        <f t="shared" si="1"/>
        <v>0</v>
      </c>
      <c r="J24" s="63"/>
      <c r="K24" s="97"/>
      <c r="L24" s="63">
        <f t="shared" si="2"/>
        <v>0</v>
      </c>
      <c r="M24" s="63"/>
      <c r="N24" s="63">
        <f t="shared" si="3"/>
        <v>0</v>
      </c>
      <c r="O24" s="63">
        <f t="shared" si="4"/>
        <v>0</v>
      </c>
      <c r="P24" s="63">
        <f t="shared" si="5"/>
        <v>0</v>
      </c>
      <c r="Q24" s="65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</row>
    <row r="25" spans="1:133" hidden="1" x14ac:dyDescent="0.2">
      <c r="A25" s="60"/>
      <c r="B25" s="61" t="s">
        <v>104</v>
      </c>
      <c r="C25" s="62" t="s">
        <v>105</v>
      </c>
      <c r="D25" s="63"/>
      <c r="E25" s="63"/>
      <c r="F25" s="63">
        <f t="shared" si="0"/>
        <v>0</v>
      </c>
      <c r="G25" s="63"/>
      <c r="H25" s="63"/>
      <c r="I25" s="63">
        <f t="shared" si="1"/>
        <v>0</v>
      </c>
      <c r="J25" s="63"/>
      <c r="K25" s="97"/>
      <c r="L25" s="63">
        <f t="shared" si="2"/>
        <v>0</v>
      </c>
      <c r="M25" s="63"/>
      <c r="N25" s="63">
        <f t="shared" si="3"/>
        <v>0</v>
      </c>
      <c r="O25" s="63">
        <f t="shared" si="4"/>
        <v>0</v>
      </c>
      <c r="P25" s="63">
        <f t="shared" si="5"/>
        <v>0</v>
      </c>
      <c r="Q25" s="65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</row>
    <row r="26" spans="1:133" hidden="1" x14ac:dyDescent="0.2">
      <c r="A26" s="60"/>
      <c r="B26" s="61" t="s">
        <v>106</v>
      </c>
      <c r="C26" s="62" t="s">
        <v>107</v>
      </c>
      <c r="D26" s="63"/>
      <c r="E26" s="63"/>
      <c r="F26" s="63">
        <f t="shared" si="0"/>
        <v>0</v>
      </c>
      <c r="G26" s="63"/>
      <c r="H26" s="63"/>
      <c r="I26" s="63">
        <f t="shared" si="1"/>
        <v>0</v>
      </c>
      <c r="J26" s="63"/>
      <c r="K26" s="97"/>
      <c r="L26" s="63">
        <f t="shared" si="2"/>
        <v>0</v>
      </c>
      <c r="M26" s="63"/>
      <c r="N26" s="63">
        <f t="shared" si="3"/>
        <v>0</v>
      </c>
      <c r="O26" s="63">
        <f t="shared" si="4"/>
        <v>0</v>
      </c>
      <c r="P26" s="63">
        <f t="shared" si="5"/>
        <v>0</v>
      </c>
      <c r="Q26" s="65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</row>
    <row r="27" spans="1:133" x14ac:dyDescent="0.2">
      <c r="A27" s="60"/>
      <c r="B27" s="61" t="s">
        <v>108</v>
      </c>
      <c r="C27" s="62" t="s">
        <v>109</v>
      </c>
      <c r="D27" s="63">
        <f>'[3]2960'!$K$26</f>
        <v>1</v>
      </c>
      <c r="E27" s="63"/>
      <c r="F27" s="63">
        <f t="shared" si="0"/>
        <v>1</v>
      </c>
      <c r="G27" s="63">
        <f>'[3]2960'!$Y$26</f>
        <v>1</v>
      </c>
      <c r="H27" s="63"/>
      <c r="I27" s="63">
        <f t="shared" si="1"/>
        <v>1</v>
      </c>
      <c r="J27" s="65"/>
      <c r="K27" s="63"/>
      <c r="L27" s="63"/>
      <c r="M27" s="63"/>
      <c r="N27" s="63">
        <f t="shared" si="3"/>
        <v>0</v>
      </c>
      <c r="O27" s="63">
        <f t="shared" si="4"/>
        <v>0</v>
      </c>
      <c r="P27" s="63">
        <f t="shared" si="5"/>
        <v>0</v>
      </c>
      <c r="Q27" s="65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</row>
    <row r="28" spans="1:133" hidden="1" x14ac:dyDescent="0.2">
      <c r="A28" s="60"/>
      <c r="B28" s="61" t="s">
        <v>110</v>
      </c>
      <c r="C28" s="62" t="s">
        <v>111</v>
      </c>
      <c r="D28" s="63"/>
      <c r="E28" s="63"/>
      <c r="F28" s="63">
        <f t="shared" si="0"/>
        <v>0</v>
      </c>
      <c r="G28" s="63"/>
      <c r="H28" s="63"/>
      <c r="I28" s="63">
        <f t="shared" si="1"/>
        <v>0</v>
      </c>
      <c r="J28" s="63"/>
      <c r="K28" s="97"/>
      <c r="L28" s="63"/>
      <c r="M28" s="63"/>
      <c r="N28" s="63">
        <f t="shared" si="3"/>
        <v>0</v>
      </c>
      <c r="O28" s="63">
        <f t="shared" si="4"/>
        <v>0</v>
      </c>
      <c r="P28" s="63">
        <f t="shared" si="5"/>
        <v>0</v>
      </c>
      <c r="Q28" s="65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</row>
    <row r="29" spans="1:133" hidden="1" x14ac:dyDescent="0.2">
      <c r="A29" s="60"/>
      <c r="B29" s="61" t="s">
        <v>112</v>
      </c>
      <c r="C29" s="62" t="s">
        <v>113</v>
      </c>
      <c r="D29" s="63"/>
      <c r="E29" s="63"/>
      <c r="F29" s="63">
        <f t="shared" si="0"/>
        <v>0</v>
      </c>
      <c r="G29" s="63"/>
      <c r="H29" s="63"/>
      <c r="I29" s="63">
        <f t="shared" si="1"/>
        <v>0</v>
      </c>
      <c r="J29" s="63"/>
      <c r="K29" s="97"/>
      <c r="L29" s="63"/>
      <c r="M29" s="63"/>
      <c r="N29" s="63">
        <f t="shared" si="3"/>
        <v>0</v>
      </c>
      <c r="O29" s="63">
        <f t="shared" si="4"/>
        <v>0</v>
      </c>
      <c r="P29" s="63">
        <f t="shared" si="5"/>
        <v>0</v>
      </c>
      <c r="Q29" s="65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</row>
    <row r="30" spans="1:133" hidden="1" x14ac:dyDescent="0.2">
      <c r="A30" s="60"/>
      <c r="B30" s="61" t="s">
        <v>114</v>
      </c>
      <c r="C30" s="62" t="s">
        <v>115</v>
      </c>
      <c r="D30" s="63"/>
      <c r="E30" s="63"/>
      <c r="F30" s="63">
        <f t="shared" si="0"/>
        <v>0</v>
      </c>
      <c r="G30" s="63"/>
      <c r="H30" s="63"/>
      <c r="I30" s="63">
        <f t="shared" si="1"/>
        <v>0</v>
      </c>
      <c r="J30" s="63"/>
      <c r="K30" s="97"/>
      <c r="L30" s="63"/>
      <c r="M30" s="63"/>
      <c r="N30" s="63">
        <f t="shared" si="3"/>
        <v>0</v>
      </c>
      <c r="O30" s="63">
        <f t="shared" si="4"/>
        <v>0</v>
      </c>
      <c r="P30" s="63">
        <f t="shared" si="5"/>
        <v>0</v>
      </c>
      <c r="Q30" s="65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</row>
    <row r="31" spans="1:133" hidden="1" x14ac:dyDescent="0.2">
      <c r="A31" s="60"/>
      <c r="B31" s="61" t="s">
        <v>116</v>
      </c>
      <c r="C31" s="62" t="s">
        <v>117</v>
      </c>
      <c r="D31" s="63"/>
      <c r="E31" s="63"/>
      <c r="F31" s="63">
        <f t="shared" si="0"/>
        <v>0</v>
      </c>
      <c r="G31" s="63"/>
      <c r="H31" s="63"/>
      <c r="I31" s="63">
        <f t="shared" si="1"/>
        <v>0</v>
      </c>
      <c r="J31" s="63"/>
      <c r="K31" s="97"/>
      <c r="L31" s="63"/>
      <c r="M31" s="63"/>
      <c r="N31" s="63">
        <f t="shared" si="3"/>
        <v>0</v>
      </c>
      <c r="O31" s="63">
        <f t="shared" si="4"/>
        <v>0</v>
      </c>
      <c r="P31" s="63">
        <f t="shared" si="5"/>
        <v>0</v>
      </c>
      <c r="Q31" s="65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</row>
    <row r="32" spans="1:133" x14ac:dyDescent="0.2">
      <c r="A32" s="60"/>
      <c r="B32" s="61" t="s">
        <v>118</v>
      </c>
      <c r="C32" s="62" t="s">
        <v>119</v>
      </c>
      <c r="D32" s="63">
        <f>'[3]2960'!$K$31</f>
        <v>18000</v>
      </c>
      <c r="E32" s="63"/>
      <c r="F32" s="63">
        <f t="shared" si="0"/>
        <v>18000</v>
      </c>
      <c r="G32" s="63">
        <f>'[3]2960'!$Y$31</f>
        <v>18000</v>
      </c>
      <c r="H32" s="63"/>
      <c r="I32" s="63">
        <f t="shared" si="1"/>
        <v>18000</v>
      </c>
      <c r="J32" s="63"/>
      <c r="K32" s="97"/>
      <c r="L32" s="63"/>
      <c r="M32" s="63"/>
      <c r="N32" s="63">
        <f t="shared" si="3"/>
        <v>0</v>
      </c>
      <c r="O32" s="63">
        <f t="shared" si="4"/>
        <v>0</v>
      </c>
      <c r="P32" s="63">
        <f t="shared" si="5"/>
        <v>0</v>
      </c>
      <c r="Q32" s="65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</row>
    <row r="33" spans="1:133" x14ac:dyDescent="0.2">
      <c r="A33" s="60"/>
      <c r="B33" s="61" t="s">
        <v>120</v>
      </c>
      <c r="C33" s="62" t="s">
        <v>121</v>
      </c>
      <c r="D33" s="63">
        <f>'[3]2960'!$K$32</f>
        <v>9000</v>
      </c>
      <c r="E33" s="63"/>
      <c r="F33" s="63">
        <f t="shared" si="0"/>
        <v>9000</v>
      </c>
      <c r="G33" s="63">
        <f>'[3]2960'!$Y$32</f>
        <v>9000</v>
      </c>
      <c r="H33" s="63"/>
      <c r="I33" s="63">
        <f t="shared" si="1"/>
        <v>9000</v>
      </c>
      <c r="J33" s="63"/>
      <c r="K33" s="97"/>
      <c r="L33" s="63"/>
      <c r="M33" s="63"/>
      <c r="N33" s="63">
        <f t="shared" si="3"/>
        <v>0</v>
      </c>
      <c r="O33" s="63">
        <f t="shared" si="4"/>
        <v>0</v>
      </c>
      <c r="P33" s="63">
        <f t="shared" si="5"/>
        <v>0</v>
      </c>
      <c r="Q33" s="65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</row>
    <row r="34" spans="1:133" x14ac:dyDescent="0.2">
      <c r="A34" s="60"/>
      <c r="B34" s="61" t="s">
        <v>122</v>
      </c>
      <c r="C34" s="62" t="s">
        <v>123</v>
      </c>
      <c r="D34" s="63">
        <f>'[3]2960'!$K$33</f>
        <v>7900</v>
      </c>
      <c r="E34" s="63"/>
      <c r="F34" s="63">
        <f t="shared" si="0"/>
        <v>7900</v>
      </c>
      <c r="G34" s="63">
        <f>'[3]2960'!$Y$33</f>
        <v>7900</v>
      </c>
      <c r="H34" s="63"/>
      <c r="I34" s="63">
        <f t="shared" si="1"/>
        <v>7900</v>
      </c>
      <c r="J34" s="65"/>
      <c r="K34" s="63"/>
      <c r="L34" s="63"/>
      <c r="M34" s="63"/>
      <c r="N34" s="63">
        <f t="shared" si="3"/>
        <v>0</v>
      </c>
      <c r="O34" s="63"/>
      <c r="P34" s="63">
        <f t="shared" si="5"/>
        <v>0</v>
      </c>
      <c r="Q34" s="65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</row>
    <row r="35" spans="1:133" hidden="1" x14ac:dyDescent="0.2">
      <c r="A35" s="60"/>
      <c r="B35" s="61" t="s">
        <v>124</v>
      </c>
      <c r="C35" s="62" t="s">
        <v>125</v>
      </c>
      <c r="D35" s="63"/>
      <c r="E35" s="63"/>
      <c r="F35" s="63">
        <f t="shared" si="0"/>
        <v>0</v>
      </c>
      <c r="G35" s="63"/>
      <c r="H35" s="63"/>
      <c r="I35" s="63">
        <f t="shared" si="1"/>
        <v>0</v>
      </c>
      <c r="J35" s="65"/>
      <c r="K35" s="63"/>
      <c r="L35" s="63"/>
      <c r="M35" s="63"/>
      <c r="N35" s="63">
        <f>-L35</f>
        <v>0</v>
      </c>
      <c r="O35" s="63"/>
      <c r="P35" s="63">
        <v>0</v>
      </c>
      <c r="Q35" s="65">
        <f>-O35</f>
        <v>0</v>
      </c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</row>
    <row r="36" spans="1:133" x14ac:dyDescent="0.2">
      <c r="A36" s="60"/>
      <c r="B36" s="61" t="s">
        <v>126</v>
      </c>
      <c r="C36" s="62" t="s">
        <v>127</v>
      </c>
      <c r="D36" s="63">
        <f>'[3]2960'!$K$35</f>
        <v>2760</v>
      </c>
      <c r="E36" s="63"/>
      <c r="F36" s="63">
        <f t="shared" si="0"/>
        <v>2760</v>
      </c>
      <c r="G36" s="63">
        <f>'[3]2960'!$Y$35</f>
        <v>2869</v>
      </c>
      <c r="H36" s="63"/>
      <c r="I36" s="63">
        <f t="shared" si="1"/>
        <v>2869</v>
      </c>
      <c r="J36" s="65"/>
      <c r="K36" s="63"/>
      <c r="L36" s="63"/>
      <c r="M36" s="63"/>
      <c r="N36" s="63">
        <f>-L36</f>
        <v>0</v>
      </c>
      <c r="O36" s="63"/>
      <c r="P36" s="63">
        <v>0</v>
      </c>
      <c r="Q36" s="65">
        <f>-O36</f>
        <v>0</v>
      </c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</row>
    <row r="37" spans="1:133" hidden="1" x14ac:dyDescent="0.2">
      <c r="A37" s="60"/>
      <c r="B37" s="61" t="s">
        <v>128</v>
      </c>
      <c r="C37" s="62" t="s">
        <v>129</v>
      </c>
      <c r="D37" s="63"/>
      <c r="E37" s="63"/>
      <c r="F37" s="63">
        <f t="shared" si="0"/>
        <v>0</v>
      </c>
      <c r="G37" s="63"/>
      <c r="H37" s="63"/>
      <c r="I37" s="63">
        <f t="shared" si="1"/>
        <v>0</v>
      </c>
      <c r="J37" s="65"/>
      <c r="K37" s="63"/>
      <c r="L37" s="63"/>
      <c r="M37" s="63"/>
      <c r="N37" s="63">
        <f>-L37</f>
        <v>0</v>
      </c>
      <c r="O37" s="63"/>
      <c r="P37" s="63">
        <v>0</v>
      </c>
      <c r="Q37" s="65">
        <f>-O37</f>
        <v>0</v>
      </c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</row>
    <row r="38" spans="1:133" hidden="1" x14ac:dyDescent="0.2">
      <c r="A38" s="60"/>
      <c r="B38" s="61" t="s">
        <v>130</v>
      </c>
      <c r="C38" s="62" t="s">
        <v>131</v>
      </c>
      <c r="D38" s="63"/>
      <c r="E38" s="63"/>
      <c r="F38" s="63">
        <f t="shared" si="0"/>
        <v>0</v>
      </c>
      <c r="G38" s="63"/>
      <c r="H38" s="63"/>
      <c r="I38" s="63">
        <f t="shared" si="1"/>
        <v>0</v>
      </c>
      <c r="J38" s="65"/>
      <c r="K38" s="63"/>
      <c r="L38" s="63"/>
      <c r="M38" s="63"/>
      <c r="N38" s="63">
        <f t="shared" si="3"/>
        <v>0</v>
      </c>
      <c r="O38" s="63"/>
      <c r="P38" s="63">
        <f t="shared" si="5"/>
        <v>0</v>
      </c>
      <c r="Q38" s="65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</row>
    <row r="39" spans="1:133" hidden="1" x14ac:dyDescent="0.2">
      <c r="A39" s="60"/>
      <c r="B39" s="61" t="s">
        <v>132</v>
      </c>
      <c r="C39" s="62" t="s">
        <v>133</v>
      </c>
      <c r="D39" s="63"/>
      <c r="E39" s="63"/>
      <c r="F39" s="63">
        <f t="shared" si="0"/>
        <v>0</v>
      </c>
      <c r="G39" s="63"/>
      <c r="H39" s="63"/>
      <c r="I39" s="63">
        <f t="shared" si="1"/>
        <v>0</v>
      </c>
      <c r="J39" s="65"/>
      <c r="K39" s="63"/>
      <c r="L39" s="63"/>
      <c r="M39" s="63"/>
      <c r="N39" s="63">
        <f t="shared" si="3"/>
        <v>0</v>
      </c>
      <c r="O39" s="63"/>
      <c r="P39" s="63">
        <f t="shared" si="5"/>
        <v>0</v>
      </c>
      <c r="Q39" s="65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</row>
    <row r="40" spans="1:133" hidden="1" x14ac:dyDescent="0.2">
      <c r="A40" s="60"/>
      <c r="B40" s="61" t="s">
        <v>134</v>
      </c>
      <c r="C40" s="62" t="s">
        <v>135</v>
      </c>
      <c r="D40" s="63"/>
      <c r="E40" s="63"/>
      <c r="F40" s="63">
        <f t="shared" si="0"/>
        <v>0</v>
      </c>
      <c r="G40" s="63"/>
      <c r="H40" s="63"/>
      <c r="I40" s="63">
        <f t="shared" si="1"/>
        <v>0</v>
      </c>
      <c r="J40" s="65"/>
      <c r="K40" s="63"/>
      <c r="L40" s="63"/>
      <c r="M40" s="63"/>
      <c r="N40" s="63">
        <f t="shared" si="3"/>
        <v>0</v>
      </c>
      <c r="O40" s="63"/>
      <c r="P40" s="63">
        <f t="shared" si="5"/>
        <v>0</v>
      </c>
      <c r="Q40" s="65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</row>
    <row r="41" spans="1:133" hidden="1" x14ac:dyDescent="0.2">
      <c r="A41" s="60"/>
      <c r="B41" s="61" t="s">
        <v>136</v>
      </c>
      <c r="C41" s="62" t="s">
        <v>137</v>
      </c>
      <c r="D41" s="63"/>
      <c r="E41" s="63"/>
      <c r="F41" s="63">
        <f t="shared" si="0"/>
        <v>0</v>
      </c>
      <c r="G41" s="63"/>
      <c r="H41" s="63"/>
      <c r="I41" s="63">
        <f t="shared" si="1"/>
        <v>0</v>
      </c>
      <c r="J41" s="65"/>
      <c r="K41" s="63"/>
      <c r="L41" s="63"/>
      <c r="M41" s="63"/>
      <c r="N41" s="63">
        <f t="shared" si="3"/>
        <v>0</v>
      </c>
      <c r="O41" s="63"/>
      <c r="P41" s="63">
        <f t="shared" si="5"/>
        <v>0</v>
      </c>
      <c r="Q41" s="65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</row>
    <row r="42" spans="1:133" hidden="1" x14ac:dyDescent="0.2">
      <c r="A42" s="60"/>
      <c r="B42" s="61" t="s">
        <v>138</v>
      </c>
      <c r="C42" s="62" t="s">
        <v>139</v>
      </c>
      <c r="D42" s="63"/>
      <c r="E42" s="63"/>
      <c r="F42" s="63">
        <f t="shared" si="0"/>
        <v>0</v>
      </c>
      <c r="G42" s="63"/>
      <c r="H42" s="63"/>
      <c r="I42" s="63">
        <f t="shared" si="1"/>
        <v>0</v>
      </c>
      <c r="J42" s="65"/>
      <c r="K42" s="63"/>
      <c r="L42" s="63"/>
      <c r="M42" s="63"/>
      <c r="N42" s="63">
        <f t="shared" si="3"/>
        <v>0</v>
      </c>
      <c r="O42" s="63"/>
      <c r="P42" s="63">
        <f t="shared" si="5"/>
        <v>0</v>
      </c>
      <c r="Q42" s="65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</row>
    <row r="43" spans="1:133" hidden="1" x14ac:dyDescent="0.2">
      <c r="A43" s="60"/>
      <c r="B43" s="61" t="s">
        <v>140</v>
      </c>
      <c r="C43" s="62" t="s">
        <v>141</v>
      </c>
      <c r="D43" s="63"/>
      <c r="E43" s="63"/>
      <c r="F43" s="63">
        <f t="shared" si="0"/>
        <v>0</v>
      </c>
      <c r="G43" s="63"/>
      <c r="H43" s="63"/>
      <c r="I43" s="63">
        <f t="shared" si="1"/>
        <v>0</v>
      </c>
      <c r="J43" s="65"/>
      <c r="K43" s="63"/>
      <c r="L43" s="63"/>
      <c r="M43" s="63"/>
      <c r="N43" s="63">
        <f t="shared" si="3"/>
        <v>0</v>
      </c>
      <c r="O43" s="63"/>
      <c r="P43" s="63">
        <f t="shared" si="5"/>
        <v>0</v>
      </c>
      <c r="Q43" s="65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</row>
    <row r="44" spans="1:133" hidden="1" x14ac:dyDescent="0.2">
      <c r="A44" s="60"/>
      <c r="B44" s="61" t="s">
        <v>142</v>
      </c>
      <c r="C44" s="62" t="s">
        <v>143</v>
      </c>
      <c r="D44" s="63"/>
      <c r="E44" s="63"/>
      <c r="F44" s="63">
        <f t="shared" si="0"/>
        <v>0</v>
      </c>
      <c r="G44" s="63"/>
      <c r="H44" s="63"/>
      <c r="I44" s="63">
        <f t="shared" si="1"/>
        <v>0</v>
      </c>
      <c r="J44" s="65"/>
      <c r="K44" s="63"/>
      <c r="L44" s="63"/>
      <c r="M44" s="63"/>
      <c r="N44" s="63">
        <f t="shared" si="3"/>
        <v>0</v>
      </c>
      <c r="O44" s="63"/>
      <c r="P44" s="63">
        <f t="shared" si="5"/>
        <v>0</v>
      </c>
      <c r="Q44" s="65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</row>
    <row r="45" spans="1:133" hidden="1" x14ac:dyDescent="0.2">
      <c r="A45" s="60"/>
      <c r="B45" s="61" t="s">
        <v>144</v>
      </c>
      <c r="C45" s="62" t="s">
        <v>145</v>
      </c>
      <c r="D45" s="63"/>
      <c r="E45" s="63"/>
      <c r="F45" s="63">
        <f t="shared" si="0"/>
        <v>0</v>
      </c>
      <c r="G45" s="63"/>
      <c r="H45" s="63"/>
      <c r="I45" s="63">
        <f t="shared" si="1"/>
        <v>0</v>
      </c>
      <c r="J45" s="65"/>
      <c r="K45" s="63"/>
      <c r="L45" s="63"/>
      <c r="M45" s="63"/>
      <c r="N45" s="63">
        <f t="shared" si="3"/>
        <v>0</v>
      </c>
      <c r="O45" s="63"/>
      <c r="P45" s="63">
        <f t="shared" si="5"/>
        <v>0</v>
      </c>
      <c r="Q45" s="65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</row>
    <row r="46" spans="1:133" hidden="1" x14ac:dyDescent="0.2">
      <c r="A46" s="60"/>
      <c r="B46" s="61" t="s">
        <v>146</v>
      </c>
      <c r="C46" s="62" t="s">
        <v>147</v>
      </c>
      <c r="D46" s="63"/>
      <c r="E46" s="63"/>
      <c r="F46" s="63">
        <f t="shared" si="0"/>
        <v>0</v>
      </c>
      <c r="G46" s="63"/>
      <c r="H46" s="63"/>
      <c r="I46" s="63">
        <f t="shared" si="1"/>
        <v>0</v>
      </c>
      <c r="J46" s="65"/>
      <c r="K46" s="63"/>
      <c r="L46" s="63"/>
      <c r="M46" s="63"/>
      <c r="N46" s="63">
        <f t="shared" si="3"/>
        <v>0</v>
      </c>
      <c r="O46" s="63">
        <f t="shared" si="4"/>
        <v>0</v>
      </c>
      <c r="P46" s="63">
        <f t="shared" si="5"/>
        <v>0</v>
      </c>
      <c r="Q46" s="65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</row>
    <row r="47" spans="1:133" hidden="1" x14ac:dyDescent="0.2">
      <c r="A47" s="60"/>
      <c r="B47" s="61" t="s">
        <v>148</v>
      </c>
      <c r="C47" s="62" t="s">
        <v>149</v>
      </c>
      <c r="D47" s="63"/>
      <c r="E47" s="63"/>
      <c r="F47" s="63">
        <f t="shared" si="0"/>
        <v>0</v>
      </c>
      <c r="G47" s="63"/>
      <c r="H47" s="63"/>
      <c r="I47" s="63">
        <f t="shared" si="1"/>
        <v>0</v>
      </c>
      <c r="J47" s="65"/>
      <c r="K47" s="63"/>
      <c r="L47" s="63"/>
      <c r="M47" s="63"/>
      <c r="N47" s="63">
        <f t="shared" si="3"/>
        <v>0</v>
      </c>
      <c r="O47" s="63">
        <f t="shared" si="4"/>
        <v>0</v>
      </c>
      <c r="P47" s="63">
        <f t="shared" si="5"/>
        <v>0</v>
      </c>
      <c r="Q47" s="65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</row>
    <row r="48" spans="1:133" hidden="1" x14ac:dyDescent="0.2">
      <c r="A48" s="60"/>
      <c r="B48" s="61" t="s">
        <v>150</v>
      </c>
      <c r="C48" s="62" t="s">
        <v>151</v>
      </c>
      <c r="D48" s="63"/>
      <c r="E48" s="63"/>
      <c r="F48" s="63">
        <f t="shared" si="0"/>
        <v>0</v>
      </c>
      <c r="G48" s="63"/>
      <c r="H48" s="63"/>
      <c r="I48" s="63">
        <f t="shared" si="1"/>
        <v>0</v>
      </c>
      <c r="J48" s="65"/>
      <c r="K48" s="63"/>
      <c r="L48" s="63"/>
      <c r="M48" s="63"/>
      <c r="N48" s="63">
        <f t="shared" si="3"/>
        <v>0</v>
      </c>
      <c r="O48" s="63">
        <f t="shared" si="4"/>
        <v>0</v>
      </c>
      <c r="P48" s="63">
        <f t="shared" si="5"/>
        <v>0</v>
      </c>
      <c r="Q48" s="65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</row>
    <row r="49" spans="1:133" hidden="1" x14ac:dyDescent="0.2">
      <c r="A49" s="60"/>
      <c r="B49" s="61" t="s">
        <v>152</v>
      </c>
      <c r="C49" s="62" t="s">
        <v>153</v>
      </c>
      <c r="D49" s="63"/>
      <c r="E49" s="63"/>
      <c r="F49" s="63">
        <f t="shared" si="0"/>
        <v>0</v>
      </c>
      <c r="G49" s="63"/>
      <c r="H49" s="63"/>
      <c r="I49" s="63">
        <f t="shared" si="1"/>
        <v>0</v>
      </c>
      <c r="J49" s="65"/>
      <c r="K49" s="63"/>
      <c r="L49" s="63"/>
      <c r="M49" s="63"/>
      <c r="N49" s="63">
        <f t="shared" si="3"/>
        <v>0</v>
      </c>
      <c r="O49" s="63">
        <f t="shared" si="4"/>
        <v>0</v>
      </c>
      <c r="P49" s="63">
        <f t="shared" si="5"/>
        <v>0</v>
      </c>
      <c r="Q49" s="65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</row>
    <row r="50" spans="1:133" x14ac:dyDescent="0.2">
      <c r="A50" s="60"/>
      <c r="B50" s="61" t="s">
        <v>154</v>
      </c>
      <c r="C50" s="62" t="s">
        <v>155</v>
      </c>
      <c r="D50" s="63">
        <f>'[3]2960'!$K$49</f>
        <v>641488</v>
      </c>
      <c r="E50" s="63"/>
      <c r="F50" s="63">
        <f t="shared" si="0"/>
        <v>641488</v>
      </c>
      <c r="G50" s="63">
        <f>'[3]2960'!$Y$49</f>
        <v>677084</v>
      </c>
      <c r="H50" s="63"/>
      <c r="I50" s="63">
        <f t="shared" si="1"/>
        <v>677084</v>
      </c>
      <c r="J50" s="65"/>
      <c r="K50" s="63"/>
      <c r="L50" s="63"/>
      <c r="M50" s="63"/>
      <c r="N50" s="63">
        <f t="shared" si="3"/>
        <v>0</v>
      </c>
      <c r="O50" s="63">
        <f t="shared" si="4"/>
        <v>0</v>
      </c>
      <c r="P50" s="63">
        <f t="shared" si="5"/>
        <v>0</v>
      </c>
      <c r="Q50" s="65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</row>
    <row r="51" spans="1:133" hidden="1" x14ac:dyDescent="0.2">
      <c r="A51" s="60"/>
      <c r="B51" s="61" t="s">
        <v>156</v>
      </c>
      <c r="C51" s="62" t="s">
        <v>157</v>
      </c>
      <c r="D51" s="63"/>
      <c r="E51" s="63"/>
      <c r="F51" s="63">
        <f t="shared" si="0"/>
        <v>0</v>
      </c>
      <c r="G51" s="63"/>
      <c r="H51" s="63"/>
      <c r="I51" s="63">
        <f t="shared" si="1"/>
        <v>0</v>
      </c>
      <c r="J51" s="65"/>
      <c r="K51" s="63"/>
      <c r="L51" s="63"/>
      <c r="M51" s="63"/>
      <c r="N51" s="63">
        <f t="shared" si="3"/>
        <v>0</v>
      </c>
      <c r="O51" s="63">
        <f t="shared" si="4"/>
        <v>0</v>
      </c>
      <c r="P51" s="63">
        <f t="shared" si="5"/>
        <v>0</v>
      </c>
      <c r="Q51" s="65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</row>
    <row r="52" spans="1:133" hidden="1" x14ac:dyDescent="0.2">
      <c r="A52" s="60"/>
      <c r="B52" s="61" t="s">
        <v>158</v>
      </c>
      <c r="C52" s="62" t="s">
        <v>159</v>
      </c>
      <c r="D52" s="63"/>
      <c r="E52" s="63"/>
      <c r="F52" s="63">
        <f t="shared" si="0"/>
        <v>0</v>
      </c>
      <c r="G52" s="63"/>
      <c r="H52" s="63"/>
      <c r="I52" s="63">
        <f t="shared" si="1"/>
        <v>0</v>
      </c>
      <c r="J52" s="65"/>
      <c r="K52" s="63"/>
      <c r="L52" s="63"/>
      <c r="M52" s="63"/>
      <c r="N52" s="63">
        <f>E52-L52</f>
        <v>0</v>
      </c>
      <c r="O52" s="63">
        <f>H52*0.54405</f>
        <v>0</v>
      </c>
      <c r="P52" s="63"/>
      <c r="Q52" s="98">
        <f>H52-O52</f>
        <v>0</v>
      </c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</row>
    <row r="53" spans="1:133" hidden="1" x14ac:dyDescent="0.2">
      <c r="A53" s="60"/>
      <c r="B53" s="61" t="s">
        <v>160</v>
      </c>
      <c r="C53" s="62" t="s">
        <v>161</v>
      </c>
      <c r="D53" s="63"/>
      <c r="E53" s="63"/>
      <c r="F53" s="63">
        <f t="shared" si="0"/>
        <v>0</v>
      </c>
      <c r="G53" s="63"/>
      <c r="H53" s="63"/>
      <c r="I53" s="63">
        <f t="shared" si="1"/>
        <v>0</v>
      </c>
      <c r="J53" s="65"/>
      <c r="K53" s="63"/>
      <c r="L53" s="63"/>
      <c r="M53" s="63"/>
      <c r="N53" s="63">
        <f t="shared" si="3"/>
        <v>0</v>
      </c>
      <c r="O53" s="63">
        <f t="shared" si="4"/>
        <v>0</v>
      </c>
      <c r="P53" s="63">
        <f t="shared" si="5"/>
        <v>0</v>
      </c>
      <c r="Q53" s="65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</row>
    <row r="54" spans="1:133" hidden="1" x14ac:dyDescent="0.2">
      <c r="A54" s="60"/>
      <c r="B54" s="61" t="s">
        <v>162</v>
      </c>
      <c r="C54" s="62" t="s">
        <v>163</v>
      </c>
      <c r="D54" s="63"/>
      <c r="E54" s="63"/>
      <c r="F54" s="63">
        <f t="shared" si="0"/>
        <v>0</v>
      </c>
      <c r="G54" s="63"/>
      <c r="H54" s="63"/>
      <c r="I54" s="63">
        <f t="shared" si="1"/>
        <v>0</v>
      </c>
      <c r="J54" s="65"/>
      <c r="K54" s="63"/>
      <c r="L54" s="63"/>
      <c r="M54" s="63"/>
      <c r="N54" s="63">
        <f t="shared" si="3"/>
        <v>0</v>
      </c>
      <c r="O54" s="63">
        <f t="shared" si="4"/>
        <v>0</v>
      </c>
      <c r="P54" s="63">
        <f t="shared" si="5"/>
        <v>0</v>
      </c>
      <c r="Q54" s="65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</row>
    <row r="55" spans="1:133" hidden="1" x14ac:dyDescent="0.2">
      <c r="A55" s="60"/>
      <c r="B55" s="61" t="s">
        <v>164</v>
      </c>
      <c r="C55" s="62" t="s">
        <v>165</v>
      </c>
      <c r="D55" s="63"/>
      <c r="E55" s="63"/>
      <c r="F55" s="63">
        <f t="shared" si="0"/>
        <v>0</v>
      </c>
      <c r="G55" s="63"/>
      <c r="H55" s="63"/>
      <c r="I55" s="63">
        <f t="shared" si="1"/>
        <v>0</v>
      </c>
      <c r="J55" s="65"/>
      <c r="K55" s="63"/>
      <c r="L55" s="63"/>
      <c r="M55" s="63"/>
      <c r="N55" s="63">
        <f t="shared" si="3"/>
        <v>0</v>
      </c>
      <c r="O55" s="63">
        <f t="shared" si="4"/>
        <v>0</v>
      </c>
      <c r="P55" s="63">
        <f t="shared" si="5"/>
        <v>0</v>
      </c>
      <c r="Q55" s="65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</row>
    <row r="56" spans="1:133" x14ac:dyDescent="0.2">
      <c r="A56" s="60"/>
      <c r="B56" s="61" t="s">
        <v>166</v>
      </c>
      <c r="C56" s="62" t="s">
        <v>167</v>
      </c>
      <c r="D56" s="63">
        <f>'[3]2960'!$K$55</f>
        <v>1758472</v>
      </c>
      <c r="E56" s="63"/>
      <c r="F56" s="63">
        <f t="shared" si="0"/>
        <v>1758472</v>
      </c>
      <c r="G56" s="63">
        <f>'[3]2960'!$Y$55</f>
        <v>1866951</v>
      </c>
      <c r="H56" s="63"/>
      <c r="I56" s="63">
        <f t="shared" si="1"/>
        <v>1866951</v>
      </c>
      <c r="J56" s="65"/>
      <c r="K56" s="63"/>
      <c r="L56" s="63">
        <v>-153330</v>
      </c>
      <c r="M56" s="63"/>
      <c r="N56" s="63">
        <v>153330</v>
      </c>
      <c r="O56" s="63">
        <v>-153330</v>
      </c>
      <c r="P56" s="63">
        <f t="shared" si="5"/>
        <v>0</v>
      </c>
      <c r="Q56" s="65">
        <v>153330</v>
      </c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</row>
    <row r="57" spans="1:133" x14ac:dyDescent="0.2">
      <c r="A57" s="60"/>
      <c r="B57" s="61" t="s">
        <v>168</v>
      </c>
      <c r="C57" s="62" t="s">
        <v>169</v>
      </c>
      <c r="D57" s="63">
        <f>'[3]2960'!$K$56</f>
        <v>1173672</v>
      </c>
      <c r="E57" s="63"/>
      <c r="F57" s="63">
        <f t="shared" si="0"/>
        <v>1173672</v>
      </c>
      <c r="G57" s="63">
        <f>'[3]2960'!$Y$56</f>
        <v>1173572</v>
      </c>
      <c r="H57" s="63"/>
      <c r="I57" s="63">
        <f t="shared" si="1"/>
        <v>1173572</v>
      </c>
      <c r="J57" s="65"/>
      <c r="K57" s="63"/>
      <c r="L57" s="63"/>
      <c r="M57" s="63"/>
      <c r="N57" s="63">
        <f t="shared" si="3"/>
        <v>0</v>
      </c>
      <c r="O57" s="63">
        <f t="shared" si="4"/>
        <v>0</v>
      </c>
      <c r="P57" s="63">
        <f t="shared" si="5"/>
        <v>0</v>
      </c>
      <c r="Q57" s="65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</row>
    <row r="58" spans="1:133" hidden="1" x14ac:dyDescent="0.2">
      <c r="A58" s="60"/>
      <c r="B58" s="61" t="s">
        <v>170</v>
      </c>
      <c r="C58" s="62" t="s">
        <v>171</v>
      </c>
      <c r="D58" s="63"/>
      <c r="E58" s="63"/>
      <c r="F58" s="63">
        <f t="shared" si="0"/>
        <v>0</v>
      </c>
      <c r="G58" s="63"/>
      <c r="H58" s="63"/>
      <c r="I58" s="63">
        <f t="shared" si="1"/>
        <v>0</v>
      </c>
      <c r="J58" s="65"/>
      <c r="K58" s="63"/>
      <c r="L58" s="63"/>
      <c r="M58" s="63"/>
      <c r="N58" s="63">
        <f t="shared" si="3"/>
        <v>0</v>
      </c>
      <c r="O58" s="63">
        <f t="shared" si="4"/>
        <v>0</v>
      </c>
      <c r="P58" s="63">
        <f t="shared" si="5"/>
        <v>0</v>
      </c>
      <c r="Q58" s="65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</row>
    <row r="59" spans="1:133" hidden="1" x14ac:dyDescent="0.2">
      <c r="A59" s="60"/>
      <c r="B59" s="61" t="s">
        <v>172</v>
      </c>
      <c r="C59" s="62" t="s">
        <v>173</v>
      </c>
      <c r="D59" s="63"/>
      <c r="E59" s="63"/>
      <c r="F59" s="63">
        <f t="shared" si="0"/>
        <v>0</v>
      </c>
      <c r="G59" s="63"/>
      <c r="H59" s="63"/>
      <c r="I59" s="63">
        <f t="shared" si="1"/>
        <v>0</v>
      </c>
      <c r="J59" s="65"/>
      <c r="K59" s="63"/>
      <c r="L59" s="63"/>
      <c r="M59" s="63"/>
      <c r="N59" s="63">
        <f t="shared" si="3"/>
        <v>0</v>
      </c>
      <c r="O59" s="63">
        <f t="shared" si="4"/>
        <v>0</v>
      </c>
      <c r="P59" s="63">
        <f t="shared" si="5"/>
        <v>0</v>
      </c>
      <c r="Q59" s="65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</row>
    <row r="60" spans="1:133" x14ac:dyDescent="0.2">
      <c r="A60" s="60"/>
      <c r="B60" s="61" t="s">
        <v>174</v>
      </c>
      <c r="C60" s="62" t="s">
        <v>175</v>
      </c>
      <c r="D60" s="63">
        <f>'[3]2960'!$K$59</f>
        <v>67000</v>
      </c>
      <c r="E60" s="63"/>
      <c r="F60" s="63">
        <f t="shared" si="0"/>
        <v>67000</v>
      </c>
      <c r="G60" s="63">
        <f>'[3]2960'!$Y$59</f>
        <v>70000</v>
      </c>
      <c r="H60" s="63"/>
      <c r="I60" s="63">
        <f t="shared" si="1"/>
        <v>70000</v>
      </c>
      <c r="J60" s="65"/>
      <c r="K60" s="63"/>
      <c r="L60" s="63"/>
      <c r="M60" s="63"/>
      <c r="N60" s="63">
        <f t="shared" si="3"/>
        <v>0</v>
      </c>
      <c r="O60" s="63">
        <f t="shared" si="4"/>
        <v>0</v>
      </c>
      <c r="P60" s="63">
        <f t="shared" si="5"/>
        <v>0</v>
      </c>
      <c r="Q60" s="65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</row>
    <row r="61" spans="1:133" hidden="1" x14ac:dyDescent="0.2">
      <c r="A61" s="60"/>
      <c r="B61" s="61" t="s">
        <v>176</v>
      </c>
      <c r="C61" s="62" t="s">
        <v>177</v>
      </c>
      <c r="D61" s="63"/>
      <c r="E61" s="63"/>
      <c r="F61" s="63">
        <f t="shared" si="0"/>
        <v>0</v>
      </c>
      <c r="G61" s="63"/>
      <c r="H61" s="63"/>
      <c r="I61" s="63">
        <f t="shared" si="1"/>
        <v>0</v>
      </c>
      <c r="J61" s="65"/>
      <c r="K61" s="63"/>
      <c r="L61" s="63"/>
      <c r="M61" s="63"/>
      <c r="N61" s="63">
        <f t="shared" si="3"/>
        <v>0</v>
      </c>
      <c r="O61" s="63">
        <f t="shared" si="4"/>
        <v>0</v>
      </c>
      <c r="P61" s="63">
        <f t="shared" si="5"/>
        <v>0</v>
      </c>
      <c r="Q61" s="65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</row>
    <row r="62" spans="1:133" hidden="1" x14ac:dyDescent="0.2">
      <c r="A62" s="60"/>
      <c r="B62" s="61" t="s">
        <v>178</v>
      </c>
      <c r="C62" s="62" t="s">
        <v>179</v>
      </c>
      <c r="D62" s="63"/>
      <c r="E62" s="63"/>
      <c r="F62" s="63">
        <f t="shared" si="0"/>
        <v>0</v>
      </c>
      <c r="G62" s="63"/>
      <c r="H62" s="63"/>
      <c r="I62" s="63">
        <f t="shared" si="1"/>
        <v>0</v>
      </c>
      <c r="J62" s="65"/>
      <c r="K62" s="63"/>
      <c r="L62" s="63"/>
      <c r="M62" s="63"/>
      <c r="N62" s="63">
        <f t="shared" si="3"/>
        <v>0</v>
      </c>
      <c r="O62" s="63">
        <f t="shared" si="4"/>
        <v>0</v>
      </c>
      <c r="P62" s="63">
        <f t="shared" si="5"/>
        <v>0</v>
      </c>
      <c r="Q62" s="65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</row>
    <row r="63" spans="1:133" hidden="1" x14ac:dyDescent="0.2">
      <c r="A63" s="60"/>
      <c r="B63" s="61" t="s">
        <v>180</v>
      </c>
      <c r="C63" s="62" t="s">
        <v>181</v>
      </c>
      <c r="D63" s="63"/>
      <c r="E63" s="63"/>
      <c r="F63" s="63">
        <f t="shared" si="0"/>
        <v>0</v>
      </c>
      <c r="G63" s="63"/>
      <c r="H63" s="63"/>
      <c r="I63" s="63">
        <f t="shared" si="1"/>
        <v>0</v>
      </c>
      <c r="J63" s="65"/>
      <c r="K63" s="63"/>
      <c r="L63" s="63"/>
      <c r="M63" s="63"/>
      <c r="N63" s="63">
        <f t="shared" si="3"/>
        <v>0</v>
      </c>
      <c r="O63" s="63">
        <f t="shared" si="4"/>
        <v>0</v>
      </c>
      <c r="P63" s="63">
        <f t="shared" si="5"/>
        <v>0</v>
      </c>
      <c r="Q63" s="65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</row>
    <row r="64" spans="1:133" hidden="1" x14ac:dyDescent="0.2">
      <c r="A64" s="60"/>
      <c r="B64" s="61" t="s">
        <v>182</v>
      </c>
      <c r="C64" s="62" t="s">
        <v>183</v>
      </c>
      <c r="D64" s="63"/>
      <c r="E64" s="63"/>
      <c r="F64" s="63">
        <f t="shared" si="0"/>
        <v>0</v>
      </c>
      <c r="G64" s="63"/>
      <c r="H64" s="63"/>
      <c r="I64" s="63">
        <f t="shared" si="1"/>
        <v>0</v>
      </c>
      <c r="J64" s="65"/>
      <c r="K64" s="63"/>
      <c r="L64" s="63"/>
      <c r="M64" s="63"/>
      <c r="N64" s="63">
        <f t="shared" si="3"/>
        <v>0</v>
      </c>
      <c r="O64" s="63">
        <f t="shared" si="4"/>
        <v>0</v>
      </c>
      <c r="P64" s="63">
        <f t="shared" si="5"/>
        <v>0</v>
      </c>
      <c r="Q64" s="65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</row>
    <row r="65" spans="1:133" hidden="1" x14ac:dyDescent="0.2">
      <c r="A65" s="60"/>
      <c r="B65" s="61" t="s">
        <v>184</v>
      </c>
      <c r="C65" s="62" t="s">
        <v>185</v>
      </c>
      <c r="D65" s="63"/>
      <c r="E65" s="63"/>
      <c r="F65" s="63">
        <f t="shared" si="0"/>
        <v>0</v>
      </c>
      <c r="G65" s="63"/>
      <c r="H65" s="63"/>
      <c r="I65" s="63">
        <f t="shared" si="1"/>
        <v>0</v>
      </c>
      <c r="J65" s="65"/>
      <c r="K65" s="63"/>
      <c r="L65" s="63"/>
      <c r="M65" s="63"/>
      <c r="N65" s="63">
        <f t="shared" si="3"/>
        <v>0</v>
      </c>
      <c r="O65" s="63">
        <f t="shared" si="4"/>
        <v>0</v>
      </c>
      <c r="P65" s="63">
        <f t="shared" si="5"/>
        <v>0</v>
      </c>
      <c r="Q65" s="65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</row>
    <row r="66" spans="1:133" hidden="1" x14ac:dyDescent="0.2">
      <c r="A66" s="60"/>
      <c r="B66" s="61" t="s">
        <v>186</v>
      </c>
      <c r="C66" s="62" t="s">
        <v>187</v>
      </c>
      <c r="D66" s="63"/>
      <c r="E66" s="63"/>
      <c r="F66" s="63">
        <f t="shared" si="0"/>
        <v>0</v>
      </c>
      <c r="G66" s="63"/>
      <c r="H66" s="63"/>
      <c r="I66" s="63">
        <f t="shared" si="1"/>
        <v>0</v>
      </c>
      <c r="J66" s="65"/>
      <c r="K66" s="63"/>
      <c r="L66" s="63"/>
      <c r="M66" s="63"/>
      <c r="N66" s="63">
        <f t="shared" si="3"/>
        <v>0</v>
      </c>
      <c r="O66" s="63">
        <f t="shared" si="4"/>
        <v>0</v>
      </c>
      <c r="P66" s="63">
        <f t="shared" si="5"/>
        <v>0</v>
      </c>
      <c r="Q66" s="65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</row>
    <row r="67" spans="1:133" hidden="1" x14ac:dyDescent="0.2">
      <c r="A67" s="60"/>
      <c r="B67" s="61" t="s">
        <v>188</v>
      </c>
      <c r="C67" s="62" t="s">
        <v>189</v>
      </c>
      <c r="D67" s="63"/>
      <c r="E67" s="63"/>
      <c r="F67" s="63">
        <f t="shared" si="0"/>
        <v>0</v>
      </c>
      <c r="G67" s="63"/>
      <c r="H67" s="63"/>
      <c r="I67" s="63">
        <f t="shared" si="1"/>
        <v>0</v>
      </c>
      <c r="J67" s="65"/>
      <c r="K67" s="63"/>
      <c r="L67" s="63"/>
      <c r="M67" s="63"/>
      <c r="N67" s="63">
        <f t="shared" si="3"/>
        <v>0</v>
      </c>
      <c r="O67" s="63">
        <f t="shared" si="4"/>
        <v>0</v>
      </c>
      <c r="P67" s="63">
        <f t="shared" si="5"/>
        <v>0</v>
      </c>
      <c r="Q67" s="65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</row>
    <row r="68" spans="1:133" hidden="1" x14ac:dyDescent="0.2">
      <c r="A68" s="60"/>
      <c r="B68" s="61" t="s">
        <v>190</v>
      </c>
      <c r="C68" s="62" t="s">
        <v>191</v>
      </c>
      <c r="D68" s="63"/>
      <c r="E68" s="63"/>
      <c r="F68" s="63">
        <f t="shared" si="0"/>
        <v>0</v>
      </c>
      <c r="G68" s="63"/>
      <c r="H68" s="63"/>
      <c r="I68" s="63">
        <f t="shared" si="1"/>
        <v>0</v>
      </c>
      <c r="J68" s="65"/>
      <c r="K68" s="63"/>
      <c r="L68" s="63"/>
      <c r="M68" s="63"/>
      <c r="N68" s="63">
        <f t="shared" si="3"/>
        <v>0</v>
      </c>
      <c r="O68" s="63">
        <f t="shared" si="4"/>
        <v>0</v>
      </c>
      <c r="P68" s="63">
        <f t="shared" si="5"/>
        <v>0</v>
      </c>
      <c r="Q68" s="65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</row>
    <row r="69" spans="1:133" x14ac:dyDescent="0.2">
      <c r="A69" s="60"/>
      <c r="B69" s="61" t="s">
        <v>192</v>
      </c>
      <c r="C69" s="62" t="s">
        <v>193</v>
      </c>
      <c r="D69" s="63">
        <f>'[3]2960'!$K$68</f>
        <v>22900</v>
      </c>
      <c r="E69" s="63"/>
      <c r="F69" s="63">
        <f t="shared" si="0"/>
        <v>22900</v>
      </c>
      <c r="G69" s="63">
        <f>'[3]2960'!$Y$68</f>
        <v>25000</v>
      </c>
      <c r="H69" s="63"/>
      <c r="I69" s="63">
        <f t="shared" si="1"/>
        <v>25000</v>
      </c>
      <c r="J69" s="65"/>
      <c r="K69" s="63"/>
      <c r="L69" s="63"/>
      <c r="M69" s="63"/>
      <c r="N69" s="63">
        <f t="shared" si="3"/>
        <v>0</v>
      </c>
      <c r="O69" s="63">
        <f t="shared" si="4"/>
        <v>0</v>
      </c>
      <c r="P69" s="63">
        <f t="shared" si="5"/>
        <v>0</v>
      </c>
      <c r="Q69" s="65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</row>
    <row r="70" spans="1:133" hidden="1" x14ac:dyDescent="0.2">
      <c r="A70" s="60"/>
      <c r="B70" s="61" t="s">
        <v>194</v>
      </c>
      <c r="C70" s="62" t="s">
        <v>195</v>
      </c>
      <c r="D70" s="63"/>
      <c r="E70" s="63"/>
      <c r="F70" s="63">
        <f t="shared" si="0"/>
        <v>0</v>
      </c>
      <c r="G70" s="63"/>
      <c r="H70" s="63"/>
      <c r="I70" s="63">
        <f t="shared" si="1"/>
        <v>0</v>
      </c>
      <c r="J70" s="65"/>
      <c r="K70" s="63"/>
      <c r="L70" s="63">
        <f t="shared" si="2"/>
        <v>0</v>
      </c>
      <c r="M70" s="63"/>
      <c r="N70" s="63">
        <f t="shared" si="3"/>
        <v>0</v>
      </c>
      <c r="O70" s="63">
        <f t="shared" si="4"/>
        <v>0</v>
      </c>
      <c r="P70" s="63">
        <f t="shared" si="5"/>
        <v>0</v>
      </c>
      <c r="Q70" s="65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</row>
    <row r="71" spans="1:133" hidden="1" x14ac:dyDescent="0.2">
      <c r="A71" s="60"/>
      <c r="B71" s="61" t="s">
        <v>196</v>
      </c>
      <c r="C71" s="62" t="s">
        <v>197</v>
      </c>
      <c r="D71" s="63"/>
      <c r="E71" s="63"/>
      <c r="F71" s="63">
        <f t="shared" si="0"/>
        <v>0</v>
      </c>
      <c r="G71" s="63"/>
      <c r="H71" s="63"/>
      <c r="I71" s="63">
        <f t="shared" si="1"/>
        <v>0</v>
      </c>
      <c r="J71" s="65"/>
      <c r="K71" s="63"/>
      <c r="L71" s="63">
        <f t="shared" si="2"/>
        <v>0</v>
      </c>
      <c r="M71" s="63"/>
      <c r="N71" s="63">
        <f t="shared" si="3"/>
        <v>0</v>
      </c>
      <c r="O71" s="63">
        <f t="shared" si="4"/>
        <v>0</v>
      </c>
      <c r="P71" s="63">
        <f t="shared" si="5"/>
        <v>0</v>
      </c>
      <c r="Q71" s="65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</row>
    <row r="72" spans="1:133" hidden="1" x14ac:dyDescent="0.2">
      <c r="A72" s="60"/>
      <c r="B72" s="61" t="s">
        <v>198</v>
      </c>
      <c r="C72" s="62" t="s">
        <v>199</v>
      </c>
      <c r="D72" s="63"/>
      <c r="E72" s="63"/>
      <c r="F72" s="63">
        <f t="shared" ref="F72:F136" si="6">+D72+E72</f>
        <v>0</v>
      </c>
      <c r="G72" s="63"/>
      <c r="H72" s="63"/>
      <c r="I72" s="63">
        <f t="shared" ref="I72:I135" si="7">G72+H72</f>
        <v>0</v>
      </c>
      <c r="J72" s="65"/>
      <c r="K72" s="63"/>
      <c r="L72" s="63">
        <f t="shared" ref="L72:L75" si="8">E72*100%</f>
        <v>0</v>
      </c>
      <c r="M72" s="63"/>
      <c r="N72" s="63">
        <f t="shared" ref="N72:N136" si="9">+L72+M72</f>
        <v>0</v>
      </c>
      <c r="O72" s="63">
        <f t="shared" ref="O72:O135" si="10">H72*100%</f>
        <v>0</v>
      </c>
      <c r="P72" s="63">
        <f t="shared" ref="P72:P136" si="11">+N72+O72</f>
        <v>0</v>
      </c>
      <c r="Q72" s="65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</row>
    <row r="73" spans="1:133" hidden="1" x14ac:dyDescent="0.2">
      <c r="A73" s="60"/>
      <c r="B73" s="61" t="s">
        <v>200</v>
      </c>
      <c r="C73" s="62" t="s">
        <v>201</v>
      </c>
      <c r="D73" s="63"/>
      <c r="E73" s="63"/>
      <c r="F73" s="63">
        <f t="shared" si="6"/>
        <v>0</v>
      </c>
      <c r="G73" s="63"/>
      <c r="H73" s="63"/>
      <c r="I73" s="63">
        <f t="shared" si="7"/>
        <v>0</v>
      </c>
      <c r="J73" s="65"/>
      <c r="K73" s="63"/>
      <c r="L73" s="63">
        <f t="shared" si="8"/>
        <v>0</v>
      </c>
      <c r="M73" s="63"/>
      <c r="N73" s="63">
        <f t="shared" si="9"/>
        <v>0</v>
      </c>
      <c r="O73" s="63">
        <f t="shared" si="10"/>
        <v>0</v>
      </c>
      <c r="P73" s="63">
        <f t="shared" si="11"/>
        <v>0</v>
      </c>
      <c r="Q73" s="65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</row>
    <row r="74" spans="1:133" hidden="1" x14ac:dyDescent="0.2">
      <c r="A74" s="60"/>
      <c r="B74" s="61">
        <v>89</v>
      </c>
      <c r="C74" s="62" t="s">
        <v>202</v>
      </c>
      <c r="D74" s="63"/>
      <c r="E74" s="63"/>
      <c r="F74" s="63">
        <f t="shared" si="6"/>
        <v>0</v>
      </c>
      <c r="G74" s="63"/>
      <c r="H74" s="63"/>
      <c r="I74" s="63">
        <f t="shared" si="7"/>
        <v>0</v>
      </c>
      <c r="J74" s="65"/>
      <c r="K74" s="63"/>
      <c r="L74" s="63">
        <f t="shared" si="8"/>
        <v>0</v>
      </c>
      <c r="M74" s="63"/>
      <c r="N74" s="63">
        <f t="shared" si="9"/>
        <v>0</v>
      </c>
      <c r="O74" s="63">
        <f t="shared" si="10"/>
        <v>0</v>
      </c>
      <c r="P74" s="63">
        <f t="shared" si="11"/>
        <v>0</v>
      </c>
      <c r="Q74" s="65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</row>
    <row r="75" spans="1:133" hidden="1" x14ac:dyDescent="0.2">
      <c r="A75" s="60"/>
      <c r="B75" s="61">
        <v>100</v>
      </c>
      <c r="C75" s="62" t="s">
        <v>203</v>
      </c>
      <c r="D75" s="63"/>
      <c r="E75" s="63"/>
      <c r="F75" s="63">
        <f t="shared" si="6"/>
        <v>0</v>
      </c>
      <c r="G75" s="63"/>
      <c r="H75" s="63"/>
      <c r="I75" s="63">
        <f t="shared" si="7"/>
        <v>0</v>
      </c>
      <c r="J75" s="65"/>
      <c r="K75" s="63"/>
      <c r="L75" s="63">
        <f t="shared" si="8"/>
        <v>0</v>
      </c>
      <c r="M75" s="63"/>
      <c r="N75" s="63">
        <f t="shared" si="9"/>
        <v>0</v>
      </c>
      <c r="O75" s="63">
        <f t="shared" si="10"/>
        <v>0</v>
      </c>
      <c r="P75" s="63">
        <f t="shared" si="11"/>
        <v>0</v>
      </c>
      <c r="Q75" s="65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</row>
    <row r="76" spans="1:133" hidden="1" x14ac:dyDescent="0.2">
      <c r="A76" s="60"/>
      <c r="B76" s="61">
        <v>101</v>
      </c>
      <c r="C76" s="62" t="s">
        <v>204</v>
      </c>
      <c r="D76" s="63"/>
      <c r="E76" s="63"/>
      <c r="F76" s="63">
        <f t="shared" si="6"/>
        <v>0</v>
      </c>
      <c r="G76" s="63"/>
      <c r="H76" s="63"/>
      <c r="I76" s="63">
        <f t="shared" si="7"/>
        <v>0</v>
      </c>
      <c r="J76" s="65"/>
      <c r="K76" s="63"/>
      <c r="L76" s="63"/>
      <c r="M76" s="63"/>
      <c r="N76" s="63">
        <f t="shared" si="9"/>
        <v>0</v>
      </c>
      <c r="O76" s="63">
        <f t="shared" si="10"/>
        <v>0</v>
      </c>
      <c r="P76" s="63">
        <f t="shared" si="11"/>
        <v>0</v>
      </c>
      <c r="Q76" s="65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</row>
    <row r="77" spans="1:133" hidden="1" x14ac:dyDescent="0.2">
      <c r="A77" s="60"/>
      <c r="B77" s="61" t="s">
        <v>205</v>
      </c>
      <c r="C77" s="62" t="s">
        <v>206</v>
      </c>
      <c r="D77" s="63"/>
      <c r="E77" s="63"/>
      <c r="F77" s="63">
        <f t="shared" si="6"/>
        <v>0</v>
      </c>
      <c r="G77" s="63"/>
      <c r="H77" s="63"/>
      <c r="I77" s="63">
        <f t="shared" si="7"/>
        <v>0</v>
      </c>
      <c r="J77" s="65"/>
      <c r="K77" s="63"/>
      <c r="L77" s="63"/>
      <c r="M77" s="63"/>
      <c r="N77" s="63">
        <v>0</v>
      </c>
      <c r="O77" s="63">
        <f t="shared" si="10"/>
        <v>0</v>
      </c>
      <c r="P77" s="63">
        <v>0</v>
      </c>
      <c r="Q77" s="65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</row>
    <row r="78" spans="1:133" hidden="1" x14ac:dyDescent="0.2">
      <c r="A78" s="62"/>
      <c r="B78" s="61">
        <v>103</v>
      </c>
      <c r="C78" s="62" t="s">
        <v>207</v>
      </c>
      <c r="D78" s="63"/>
      <c r="E78" s="63"/>
      <c r="F78" s="63">
        <f t="shared" si="6"/>
        <v>0</v>
      </c>
      <c r="G78" s="63"/>
      <c r="H78" s="63"/>
      <c r="I78" s="63">
        <f t="shared" si="7"/>
        <v>0</v>
      </c>
      <c r="J78" s="65"/>
      <c r="K78" s="63"/>
      <c r="L78" s="63"/>
      <c r="M78" s="63"/>
      <c r="N78" s="63">
        <f t="shared" si="9"/>
        <v>0</v>
      </c>
      <c r="O78" s="63">
        <f t="shared" si="10"/>
        <v>0</v>
      </c>
      <c r="P78" s="63">
        <f t="shared" si="11"/>
        <v>0</v>
      </c>
      <c r="Q78" s="65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</row>
    <row r="79" spans="1:133" hidden="1" x14ac:dyDescent="0.2">
      <c r="A79" s="62"/>
      <c r="B79" s="61">
        <v>104</v>
      </c>
      <c r="C79" s="62" t="s">
        <v>208</v>
      </c>
      <c r="D79" s="63"/>
      <c r="E79" s="63"/>
      <c r="F79" s="63">
        <f t="shared" si="6"/>
        <v>0</v>
      </c>
      <c r="G79" s="63"/>
      <c r="H79" s="63"/>
      <c r="I79" s="63">
        <f t="shared" si="7"/>
        <v>0</v>
      </c>
      <c r="J79" s="65"/>
      <c r="K79" s="63"/>
      <c r="L79" s="63"/>
      <c r="M79" s="63"/>
      <c r="N79" s="63">
        <f t="shared" si="9"/>
        <v>0</v>
      </c>
      <c r="O79" s="63">
        <f t="shared" si="10"/>
        <v>0</v>
      </c>
      <c r="P79" s="63">
        <f t="shared" si="11"/>
        <v>0</v>
      </c>
      <c r="Q79" s="65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</row>
    <row r="80" spans="1:133" hidden="1" x14ac:dyDescent="0.2">
      <c r="A80" s="62"/>
      <c r="B80" s="61">
        <v>105</v>
      </c>
      <c r="C80" s="62" t="s">
        <v>209</v>
      </c>
      <c r="D80" s="63"/>
      <c r="E80" s="63"/>
      <c r="F80" s="63">
        <f t="shared" si="6"/>
        <v>0</v>
      </c>
      <c r="G80" s="63"/>
      <c r="H80" s="63"/>
      <c r="I80" s="63">
        <f t="shared" si="7"/>
        <v>0</v>
      </c>
      <c r="J80" s="65"/>
      <c r="K80" s="63"/>
      <c r="L80" s="63"/>
      <c r="M80" s="63"/>
      <c r="N80" s="63">
        <f t="shared" si="9"/>
        <v>0</v>
      </c>
      <c r="O80" s="63">
        <f t="shared" si="10"/>
        <v>0</v>
      </c>
      <c r="P80" s="63">
        <f t="shared" si="11"/>
        <v>0</v>
      </c>
      <c r="Q80" s="65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</row>
    <row r="81" spans="1:133" hidden="1" x14ac:dyDescent="0.2">
      <c r="A81" s="62"/>
      <c r="B81" s="61">
        <v>106</v>
      </c>
      <c r="C81" s="62" t="s">
        <v>210</v>
      </c>
      <c r="D81" s="63"/>
      <c r="E81" s="63"/>
      <c r="F81" s="63">
        <f t="shared" si="6"/>
        <v>0</v>
      </c>
      <c r="G81" s="63"/>
      <c r="H81" s="63"/>
      <c r="I81" s="63">
        <f t="shared" si="7"/>
        <v>0</v>
      </c>
      <c r="J81" s="65"/>
      <c r="K81" s="63"/>
      <c r="L81" s="63"/>
      <c r="M81" s="63"/>
      <c r="N81" s="63">
        <f t="shared" si="9"/>
        <v>0</v>
      </c>
      <c r="O81" s="63">
        <f t="shared" si="10"/>
        <v>0</v>
      </c>
      <c r="P81" s="63">
        <f t="shared" si="11"/>
        <v>0</v>
      </c>
      <c r="Q81" s="65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</row>
    <row r="82" spans="1:133" hidden="1" x14ac:dyDescent="0.2">
      <c r="A82" s="62"/>
      <c r="B82" s="61">
        <v>107</v>
      </c>
      <c r="C82" s="62" t="s">
        <v>211</v>
      </c>
      <c r="D82" s="63"/>
      <c r="E82" s="63"/>
      <c r="F82" s="63">
        <f t="shared" si="6"/>
        <v>0</v>
      </c>
      <c r="G82" s="63"/>
      <c r="H82" s="63"/>
      <c r="I82" s="63">
        <f t="shared" si="7"/>
        <v>0</v>
      </c>
      <c r="J82" s="65"/>
      <c r="K82" s="63"/>
      <c r="L82" s="63"/>
      <c r="M82" s="63"/>
      <c r="N82" s="63">
        <f t="shared" si="9"/>
        <v>0</v>
      </c>
      <c r="O82" s="63">
        <f t="shared" si="10"/>
        <v>0</v>
      </c>
      <c r="P82" s="63">
        <f t="shared" si="11"/>
        <v>0</v>
      </c>
      <c r="Q82" s="65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</row>
    <row r="83" spans="1:133" hidden="1" x14ac:dyDescent="0.2">
      <c r="A83" s="62"/>
      <c r="B83" s="61">
        <v>108</v>
      </c>
      <c r="C83" s="62" t="s">
        <v>212</v>
      </c>
      <c r="D83" s="63"/>
      <c r="E83" s="63"/>
      <c r="F83" s="63">
        <f t="shared" si="6"/>
        <v>0</v>
      </c>
      <c r="G83" s="63"/>
      <c r="H83" s="63"/>
      <c r="I83" s="63">
        <f t="shared" si="7"/>
        <v>0</v>
      </c>
      <c r="J83" s="65"/>
      <c r="K83" s="63"/>
      <c r="L83" s="63"/>
      <c r="M83" s="63"/>
      <c r="N83" s="63">
        <f t="shared" si="9"/>
        <v>0</v>
      </c>
      <c r="O83" s="63">
        <f t="shared" si="10"/>
        <v>0</v>
      </c>
      <c r="P83" s="63">
        <f t="shared" si="11"/>
        <v>0</v>
      </c>
      <c r="Q83" s="65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</row>
    <row r="84" spans="1:133" hidden="1" x14ac:dyDescent="0.2">
      <c r="A84" s="62"/>
      <c r="B84" s="61">
        <v>200</v>
      </c>
      <c r="C84" s="62" t="s">
        <v>213</v>
      </c>
      <c r="D84" s="63"/>
      <c r="E84" s="63"/>
      <c r="F84" s="63">
        <f t="shared" si="6"/>
        <v>0</v>
      </c>
      <c r="G84" s="63"/>
      <c r="H84" s="63"/>
      <c r="I84" s="63">
        <f t="shared" si="7"/>
        <v>0</v>
      </c>
      <c r="J84" s="65"/>
      <c r="K84" s="63"/>
      <c r="L84" s="63"/>
      <c r="M84" s="63"/>
      <c r="N84" s="63">
        <f t="shared" si="9"/>
        <v>0</v>
      </c>
      <c r="O84" s="63">
        <f t="shared" si="10"/>
        <v>0</v>
      </c>
      <c r="P84" s="63">
        <f t="shared" si="11"/>
        <v>0</v>
      </c>
      <c r="Q84" s="65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</row>
    <row r="85" spans="1:133" hidden="1" x14ac:dyDescent="0.2">
      <c r="A85" s="62"/>
      <c r="B85" s="61">
        <v>201</v>
      </c>
      <c r="C85" s="62" t="s">
        <v>214</v>
      </c>
      <c r="D85" s="63"/>
      <c r="E85" s="63"/>
      <c r="F85" s="63">
        <f t="shared" si="6"/>
        <v>0</v>
      </c>
      <c r="G85" s="63"/>
      <c r="H85" s="63"/>
      <c r="I85" s="63">
        <f t="shared" si="7"/>
        <v>0</v>
      </c>
      <c r="J85" s="65"/>
      <c r="K85" s="63"/>
      <c r="L85" s="63"/>
      <c r="M85" s="63"/>
      <c r="N85" s="63">
        <f t="shared" si="9"/>
        <v>0</v>
      </c>
      <c r="O85" s="63">
        <f t="shared" si="10"/>
        <v>0</v>
      </c>
      <c r="P85" s="63">
        <f t="shared" si="11"/>
        <v>0</v>
      </c>
      <c r="Q85" s="65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</row>
    <row r="86" spans="1:133" hidden="1" x14ac:dyDescent="0.2">
      <c r="A86" s="62"/>
      <c r="B86" s="61">
        <v>202</v>
      </c>
      <c r="C86" s="62" t="s">
        <v>215</v>
      </c>
      <c r="D86" s="63"/>
      <c r="E86" s="63"/>
      <c r="F86" s="63">
        <f t="shared" si="6"/>
        <v>0</v>
      </c>
      <c r="G86" s="63"/>
      <c r="H86" s="63"/>
      <c r="I86" s="63">
        <f t="shared" si="7"/>
        <v>0</v>
      </c>
      <c r="J86" s="65"/>
      <c r="K86" s="63"/>
      <c r="L86" s="63"/>
      <c r="M86" s="63"/>
      <c r="N86" s="63">
        <f t="shared" si="9"/>
        <v>0</v>
      </c>
      <c r="O86" s="63">
        <f t="shared" si="10"/>
        <v>0</v>
      </c>
      <c r="P86" s="63">
        <f t="shared" si="11"/>
        <v>0</v>
      </c>
      <c r="Q86" s="65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</row>
    <row r="87" spans="1:133" hidden="1" x14ac:dyDescent="0.2">
      <c r="A87" s="62"/>
      <c r="B87" s="61">
        <v>204</v>
      </c>
      <c r="C87" s="62" t="s">
        <v>216</v>
      </c>
      <c r="D87" s="63"/>
      <c r="E87" s="63"/>
      <c r="F87" s="63">
        <f t="shared" si="6"/>
        <v>0</v>
      </c>
      <c r="G87" s="63"/>
      <c r="H87" s="63"/>
      <c r="I87" s="63">
        <f t="shared" si="7"/>
        <v>0</v>
      </c>
      <c r="J87" s="65"/>
      <c r="K87" s="63"/>
      <c r="L87" s="63"/>
      <c r="M87" s="63"/>
      <c r="N87" s="63">
        <f t="shared" si="9"/>
        <v>0</v>
      </c>
      <c r="O87" s="63">
        <f t="shared" si="10"/>
        <v>0</v>
      </c>
      <c r="P87" s="63">
        <f t="shared" si="11"/>
        <v>0</v>
      </c>
      <c r="Q87" s="65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</row>
    <row r="88" spans="1:133" hidden="1" x14ac:dyDescent="0.2">
      <c r="A88" s="62"/>
      <c r="B88" s="61">
        <v>205</v>
      </c>
      <c r="C88" s="62" t="s">
        <v>217</v>
      </c>
      <c r="D88" s="63"/>
      <c r="E88" s="63"/>
      <c r="F88" s="63">
        <f t="shared" si="6"/>
        <v>0</v>
      </c>
      <c r="G88" s="63"/>
      <c r="H88" s="63"/>
      <c r="I88" s="63">
        <f t="shared" si="7"/>
        <v>0</v>
      </c>
      <c r="J88" s="65"/>
      <c r="K88" s="63"/>
      <c r="L88" s="63"/>
      <c r="M88" s="63"/>
      <c r="N88" s="63">
        <f t="shared" si="9"/>
        <v>0</v>
      </c>
      <c r="O88" s="63">
        <f t="shared" si="10"/>
        <v>0</v>
      </c>
      <c r="P88" s="63">
        <f t="shared" si="11"/>
        <v>0</v>
      </c>
      <c r="Q88" s="65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</row>
    <row r="89" spans="1:133" hidden="1" x14ac:dyDescent="0.2">
      <c r="A89" s="62"/>
      <c r="B89" s="61">
        <v>206</v>
      </c>
      <c r="C89" s="62" t="s">
        <v>218</v>
      </c>
      <c r="D89" s="63"/>
      <c r="E89" s="63"/>
      <c r="F89" s="63">
        <f t="shared" si="6"/>
        <v>0</v>
      </c>
      <c r="G89" s="63"/>
      <c r="H89" s="63"/>
      <c r="I89" s="63">
        <f t="shared" si="7"/>
        <v>0</v>
      </c>
      <c r="J89" s="65"/>
      <c r="K89" s="63"/>
      <c r="L89" s="63"/>
      <c r="M89" s="63"/>
      <c r="N89" s="63">
        <f t="shared" si="9"/>
        <v>0</v>
      </c>
      <c r="O89" s="63">
        <f t="shared" si="10"/>
        <v>0</v>
      </c>
      <c r="P89" s="63">
        <f t="shared" si="11"/>
        <v>0</v>
      </c>
      <c r="Q89" s="65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</row>
    <row r="90" spans="1:133" hidden="1" x14ac:dyDescent="0.2">
      <c r="A90" s="62"/>
      <c r="B90" s="61">
        <v>209</v>
      </c>
      <c r="C90" s="62" t="s">
        <v>219</v>
      </c>
      <c r="D90" s="63"/>
      <c r="E90" s="63"/>
      <c r="F90" s="63">
        <f t="shared" si="6"/>
        <v>0</v>
      </c>
      <c r="G90" s="63"/>
      <c r="H90" s="63"/>
      <c r="I90" s="63">
        <f t="shared" si="7"/>
        <v>0</v>
      </c>
      <c r="J90" s="65"/>
      <c r="K90" s="63"/>
      <c r="L90" s="63"/>
      <c r="M90" s="63"/>
      <c r="N90" s="63">
        <f t="shared" si="9"/>
        <v>0</v>
      </c>
      <c r="O90" s="63">
        <f t="shared" si="10"/>
        <v>0</v>
      </c>
      <c r="P90" s="63">
        <f t="shared" si="11"/>
        <v>0</v>
      </c>
      <c r="Q90" s="65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</row>
    <row r="91" spans="1:133" hidden="1" x14ac:dyDescent="0.2">
      <c r="A91" s="62"/>
      <c r="B91" s="61">
        <v>210</v>
      </c>
      <c r="C91" s="62" t="s">
        <v>220</v>
      </c>
      <c r="D91" s="63"/>
      <c r="E91" s="63"/>
      <c r="F91" s="63">
        <f t="shared" si="6"/>
        <v>0</v>
      </c>
      <c r="G91" s="63"/>
      <c r="H91" s="63"/>
      <c r="I91" s="63">
        <f t="shared" si="7"/>
        <v>0</v>
      </c>
      <c r="J91" s="65"/>
      <c r="K91" s="63"/>
      <c r="L91" s="63"/>
      <c r="M91" s="63"/>
      <c r="N91" s="63">
        <f t="shared" si="9"/>
        <v>0</v>
      </c>
      <c r="O91" s="63">
        <f t="shared" si="10"/>
        <v>0</v>
      </c>
      <c r="P91" s="63">
        <f t="shared" si="11"/>
        <v>0</v>
      </c>
      <c r="Q91" s="65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</row>
    <row r="92" spans="1:133" hidden="1" x14ac:dyDescent="0.2">
      <c r="A92" s="62"/>
      <c r="B92" s="61">
        <v>211</v>
      </c>
      <c r="C92" s="62" t="s">
        <v>221</v>
      </c>
      <c r="D92" s="63"/>
      <c r="E92" s="63"/>
      <c r="F92" s="63">
        <f t="shared" si="6"/>
        <v>0</v>
      </c>
      <c r="G92" s="63"/>
      <c r="H92" s="63"/>
      <c r="I92" s="63">
        <f t="shared" si="7"/>
        <v>0</v>
      </c>
      <c r="J92" s="65"/>
      <c r="K92" s="63"/>
      <c r="L92" s="63"/>
      <c r="M92" s="63"/>
      <c r="N92" s="63">
        <f t="shared" si="9"/>
        <v>0</v>
      </c>
      <c r="O92" s="63">
        <f t="shared" si="10"/>
        <v>0</v>
      </c>
      <c r="P92" s="63">
        <f t="shared" si="11"/>
        <v>0</v>
      </c>
      <c r="Q92" s="65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</row>
    <row r="93" spans="1:133" hidden="1" x14ac:dyDescent="0.2">
      <c r="A93" s="62"/>
      <c r="B93" s="61">
        <v>212</v>
      </c>
      <c r="C93" s="62" t="s">
        <v>222</v>
      </c>
      <c r="D93" s="63"/>
      <c r="E93" s="63"/>
      <c r="F93" s="63">
        <f t="shared" si="6"/>
        <v>0</v>
      </c>
      <c r="G93" s="63"/>
      <c r="H93" s="63"/>
      <c r="I93" s="63">
        <f t="shared" si="7"/>
        <v>0</v>
      </c>
      <c r="J93" s="65"/>
      <c r="K93" s="63"/>
      <c r="L93" s="63"/>
      <c r="M93" s="63"/>
      <c r="N93" s="63">
        <f t="shared" si="9"/>
        <v>0</v>
      </c>
      <c r="O93" s="63">
        <f t="shared" si="10"/>
        <v>0</v>
      </c>
      <c r="P93" s="63">
        <f t="shared" si="11"/>
        <v>0</v>
      </c>
      <c r="Q93" s="65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</row>
    <row r="94" spans="1:133" hidden="1" x14ac:dyDescent="0.2">
      <c r="A94" s="62"/>
      <c r="B94" s="61">
        <v>213</v>
      </c>
      <c r="C94" s="62" t="s">
        <v>223</v>
      </c>
      <c r="D94" s="63"/>
      <c r="E94" s="63"/>
      <c r="F94" s="63">
        <f t="shared" si="6"/>
        <v>0</v>
      </c>
      <c r="G94" s="63"/>
      <c r="H94" s="63"/>
      <c r="I94" s="63">
        <f t="shared" si="7"/>
        <v>0</v>
      </c>
      <c r="J94" s="65"/>
      <c r="K94" s="63"/>
      <c r="L94" s="63"/>
      <c r="M94" s="63"/>
      <c r="N94" s="63">
        <f t="shared" si="9"/>
        <v>0</v>
      </c>
      <c r="O94" s="63">
        <f t="shared" si="10"/>
        <v>0</v>
      </c>
      <c r="P94" s="63">
        <f t="shared" si="11"/>
        <v>0</v>
      </c>
      <c r="Q94" s="65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</row>
    <row r="95" spans="1:133" hidden="1" x14ac:dyDescent="0.2">
      <c r="A95" s="62"/>
      <c r="B95" s="61">
        <v>215</v>
      </c>
      <c r="C95" s="62" t="s">
        <v>224</v>
      </c>
      <c r="D95" s="63"/>
      <c r="E95" s="63"/>
      <c r="F95" s="63">
        <f t="shared" si="6"/>
        <v>0</v>
      </c>
      <c r="G95" s="63"/>
      <c r="H95" s="63"/>
      <c r="I95" s="63">
        <f t="shared" si="7"/>
        <v>0</v>
      </c>
      <c r="J95" s="65"/>
      <c r="K95" s="63"/>
      <c r="L95" s="63"/>
      <c r="M95" s="63"/>
      <c r="N95" s="63">
        <f t="shared" si="9"/>
        <v>0</v>
      </c>
      <c r="O95" s="63">
        <f t="shared" si="10"/>
        <v>0</v>
      </c>
      <c r="P95" s="63">
        <f t="shared" si="11"/>
        <v>0</v>
      </c>
      <c r="Q95" s="65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</row>
    <row r="96" spans="1:133" hidden="1" x14ac:dyDescent="0.2">
      <c r="A96" s="62"/>
      <c r="B96" s="61">
        <v>217</v>
      </c>
      <c r="C96" s="62" t="s">
        <v>225</v>
      </c>
      <c r="D96" s="63"/>
      <c r="E96" s="63"/>
      <c r="F96" s="63">
        <f t="shared" si="6"/>
        <v>0</v>
      </c>
      <c r="G96" s="63"/>
      <c r="H96" s="63"/>
      <c r="I96" s="63">
        <f t="shared" si="7"/>
        <v>0</v>
      </c>
      <c r="J96" s="65"/>
      <c r="K96" s="63"/>
      <c r="L96" s="63"/>
      <c r="M96" s="63"/>
      <c r="N96" s="63">
        <f t="shared" si="9"/>
        <v>0</v>
      </c>
      <c r="O96" s="63">
        <f t="shared" si="10"/>
        <v>0</v>
      </c>
      <c r="P96" s="63">
        <f t="shared" si="11"/>
        <v>0</v>
      </c>
      <c r="Q96" s="65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</row>
    <row r="97" spans="1:133" hidden="1" x14ac:dyDescent="0.2">
      <c r="A97" s="62"/>
      <c r="B97" s="61">
        <v>218</v>
      </c>
      <c r="C97" s="62" t="s">
        <v>226</v>
      </c>
      <c r="D97" s="63"/>
      <c r="E97" s="63"/>
      <c r="F97" s="63">
        <f t="shared" si="6"/>
        <v>0</v>
      </c>
      <c r="G97" s="63"/>
      <c r="H97" s="63"/>
      <c r="I97" s="63">
        <f t="shared" si="7"/>
        <v>0</v>
      </c>
      <c r="J97" s="65"/>
      <c r="K97" s="63"/>
      <c r="L97" s="63"/>
      <c r="M97" s="63"/>
      <c r="N97" s="63">
        <f t="shared" si="9"/>
        <v>0</v>
      </c>
      <c r="O97" s="63">
        <f t="shared" si="10"/>
        <v>0</v>
      </c>
      <c r="P97" s="63">
        <f t="shared" si="11"/>
        <v>0</v>
      </c>
      <c r="Q97" s="65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</row>
    <row r="98" spans="1:133" hidden="1" x14ac:dyDescent="0.2">
      <c r="A98" s="62"/>
      <c r="B98" s="61">
        <v>219</v>
      </c>
      <c r="C98" s="62" t="s">
        <v>227</v>
      </c>
      <c r="D98" s="63"/>
      <c r="E98" s="63"/>
      <c r="F98" s="63">
        <f t="shared" si="6"/>
        <v>0</v>
      </c>
      <c r="G98" s="63"/>
      <c r="H98" s="63"/>
      <c r="I98" s="63">
        <f t="shared" si="7"/>
        <v>0</v>
      </c>
      <c r="J98" s="65"/>
      <c r="K98" s="63"/>
      <c r="L98" s="63"/>
      <c r="M98" s="63"/>
      <c r="N98" s="63">
        <f t="shared" si="9"/>
        <v>0</v>
      </c>
      <c r="O98" s="63">
        <f t="shared" si="10"/>
        <v>0</v>
      </c>
      <c r="P98" s="63">
        <f t="shared" si="11"/>
        <v>0</v>
      </c>
      <c r="Q98" s="65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</row>
    <row r="99" spans="1:133" hidden="1" x14ac:dyDescent="0.2">
      <c r="A99" s="62"/>
      <c r="B99" s="61">
        <v>220</v>
      </c>
      <c r="C99" s="62" t="s">
        <v>228</v>
      </c>
      <c r="D99" s="63"/>
      <c r="E99" s="63"/>
      <c r="F99" s="63">
        <f t="shared" si="6"/>
        <v>0</v>
      </c>
      <c r="G99" s="63"/>
      <c r="H99" s="63"/>
      <c r="I99" s="63">
        <f t="shared" si="7"/>
        <v>0</v>
      </c>
      <c r="J99" s="65"/>
      <c r="K99" s="63"/>
      <c r="L99" s="63"/>
      <c r="M99" s="63"/>
      <c r="N99" s="63">
        <f t="shared" si="9"/>
        <v>0</v>
      </c>
      <c r="O99" s="63">
        <f t="shared" si="10"/>
        <v>0</v>
      </c>
      <c r="P99" s="63">
        <f t="shared" si="11"/>
        <v>0</v>
      </c>
      <c r="Q99" s="65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</row>
    <row r="100" spans="1:133" hidden="1" x14ac:dyDescent="0.2">
      <c r="A100" s="62"/>
      <c r="B100" s="61">
        <v>221</v>
      </c>
      <c r="C100" s="62" t="s">
        <v>229</v>
      </c>
      <c r="D100" s="63"/>
      <c r="E100" s="63"/>
      <c r="F100" s="63">
        <f t="shared" si="6"/>
        <v>0</v>
      </c>
      <c r="G100" s="63"/>
      <c r="H100" s="63"/>
      <c r="I100" s="63">
        <f t="shared" si="7"/>
        <v>0</v>
      </c>
      <c r="J100" s="65"/>
      <c r="K100" s="63"/>
      <c r="L100" s="63"/>
      <c r="M100" s="63"/>
      <c r="N100" s="63">
        <f t="shared" si="9"/>
        <v>0</v>
      </c>
      <c r="O100" s="63">
        <f t="shared" si="10"/>
        <v>0</v>
      </c>
      <c r="P100" s="63">
        <f t="shared" si="11"/>
        <v>0</v>
      </c>
      <c r="Q100" s="65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</row>
    <row r="101" spans="1:133" hidden="1" x14ac:dyDescent="0.2">
      <c r="A101" s="62"/>
      <c r="B101" s="61">
        <v>226</v>
      </c>
      <c r="C101" s="62" t="s">
        <v>230</v>
      </c>
      <c r="D101" s="63"/>
      <c r="E101" s="63"/>
      <c r="F101" s="63">
        <f t="shared" si="6"/>
        <v>0</v>
      </c>
      <c r="G101" s="63"/>
      <c r="H101" s="63"/>
      <c r="I101" s="63">
        <f t="shared" si="7"/>
        <v>0</v>
      </c>
      <c r="J101" s="65"/>
      <c r="K101" s="63"/>
      <c r="L101" s="63"/>
      <c r="M101" s="63"/>
      <c r="N101" s="63">
        <f t="shared" si="9"/>
        <v>0</v>
      </c>
      <c r="O101" s="63">
        <f t="shared" si="10"/>
        <v>0</v>
      </c>
      <c r="P101" s="63">
        <f t="shared" si="11"/>
        <v>0</v>
      </c>
      <c r="Q101" s="65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</row>
    <row r="102" spans="1:133" hidden="1" x14ac:dyDescent="0.2">
      <c r="A102" s="62"/>
      <c r="B102" s="61">
        <v>227</v>
      </c>
      <c r="C102" s="62" t="s">
        <v>231</v>
      </c>
      <c r="D102" s="63"/>
      <c r="E102" s="63"/>
      <c r="F102" s="63">
        <f t="shared" si="6"/>
        <v>0</v>
      </c>
      <c r="G102" s="63"/>
      <c r="H102" s="63"/>
      <c r="I102" s="63">
        <f t="shared" si="7"/>
        <v>0</v>
      </c>
      <c r="J102" s="65"/>
      <c r="K102" s="63"/>
      <c r="L102" s="63"/>
      <c r="M102" s="63"/>
      <c r="N102" s="63">
        <f t="shared" si="9"/>
        <v>0</v>
      </c>
      <c r="O102" s="63">
        <f t="shared" si="10"/>
        <v>0</v>
      </c>
      <c r="P102" s="63">
        <f t="shared" si="11"/>
        <v>0</v>
      </c>
      <c r="Q102" s="65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</row>
    <row r="103" spans="1:133" hidden="1" x14ac:dyDescent="0.2">
      <c r="A103" s="62"/>
      <c r="B103" s="61">
        <v>229</v>
      </c>
      <c r="C103" s="62" t="s">
        <v>232</v>
      </c>
      <c r="D103" s="63"/>
      <c r="E103" s="63"/>
      <c r="F103" s="63">
        <f t="shared" si="6"/>
        <v>0</v>
      </c>
      <c r="G103" s="63"/>
      <c r="H103" s="63"/>
      <c r="I103" s="63">
        <f t="shared" si="7"/>
        <v>0</v>
      </c>
      <c r="J103" s="65"/>
      <c r="K103" s="63"/>
      <c r="L103" s="63"/>
      <c r="M103" s="63"/>
      <c r="N103" s="63">
        <f t="shared" si="9"/>
        <v>0</v>
      </c>
      <c r="O103" s="63">
        <f t="shared" si="10"/>
        <v>0</v>
      </c>
      <c r="P103" s="63">
        <f t="shared" si="11"/>
        <v>0</v>
      </c>
      <c r="Q103" s="65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</row>
    <row r="104" spans="1:133" hidden="1" x14ac:dyDescent="0.2">
      <c r="A104" s="62"/>
      <c r="B104" s="61">
        <v>230</v>
      </c>
      <c r="C104" s="62" t="s">
        <v>233</v>
      </c>
      <c r="D104" s="63"/>
      <c r="E104" s="63"/>
      <c r="F104" s="63">
        <f t="shared" si="6"/>
        <v>0</v>
      </c>
      <c r="G104" s="63"/>
      <c r="H104" s="63"/>
      <c r="I104" s="63">
        <f t="shared" si="7"/>
        <v>0</v>
      </c>
      <c r="J104" s="65"/>
      <c r="K104" s="63"/>
      <c r="L104" s="63"/>
      <c r="M104" s="63"/>
      <c r="N104" s="63">
        <f t="shared" si="9"/>
        <v>0</v>
      </c>
      <c r="O104" s="63">
        <f t="shared" si="10"/>
        <v>0</v>
      </c>
      <c r="P104" s="63">
        <f t="shared" si="11"/>
        <v>0</v>
      </c>
      <c r="Q104" s="65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</row>
    <row r="105" spans="1:133" hidden="1" x14ac:dyDescent="0.2">
      <c r="A105" s="62"/>
      <c r="B105" s="61">
        <v>231</v>
      </c>
      <c r="C105" s="62" t="s">
        <v>234</v>
      </c>
      <c r="D105" s="63"/>
      <c r="E105" s="63"/>
      <c r="F105" s="63">
        <f t="shared" si="6"/>
        <v>0</v>
      </c>
      <c r="G105" s="63"/>
      <c r="H105" s="63"/>
      <c r="I105" s="63">
        <f t="shared" si="7"/>
        <v>0</v>
      </c>
      <c r="J105" s="65"/>
      <c r="K105" s="63"/>
      <c r="L105" s="63"/>
      <c r="M105" s="63"/>
      <c r="N105" s="63">
        <f t="shared" si="9"/>
        <v>0</v>
      </c>
      <c r="O105" s="63">
        <f t="shared" si="10"/>
        <v>0</v>
      </c>
      <c r="P105" s="63">
        <f t="shared" si="11"/>
        <v>0</v>
      </c>
      <c r="Q105" s="65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</row>
    <row r="106" spans="1:133" hidden="1" x14ac:dyDescent="0.2">
      <c r="A106" s="62"/>
      <c r="B106" s="61">
        <v>232</v>
      </c>
      <c r="C106" s="62" t="s">
        <v>235</v>
      </c>
      <c r="D106" s="63"/>
      <c r="E106" s="63"/>
      <c r="F106" s="63">
        <f t="shared" si="6"/>
        <v>0</v>
      </c>
      <c r="G106" s="63"/>
      <c r="H106" s="63"/>
      <c r="I106" s="63">
        <f t="shared" si="7"/>
        <v>0</v>
      </c>
      <c r="J106" s="65"/>
      <c r="K106" s="63"/>
      <c r="L106" s="63"/>
      <c r="M106" s="63"/>
      <c r="N106" s="63">
        <f t="shared" si="9"/>
        <v>0</v>
      </c>
      <c r="O106" s="63">
        <f t="shared" si="10"/>
        <v>0</v>
      </c>
      <c r="P106" s="63">
        <f t="shared" si="11"/>
        <v>0</v>
      </c>
      <c r="Q106" s="65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</row>
    <row r="107" spans="1:133" hidden="1" x14ac:dyDescent="0.2">
      <c r="A107" s="62"/>
      <c r="B107" s="61">
        <v>233</v>
      </c>
      <c r="C107" s="62" t="s">
        <v>236</v>
      </c>
      <c r="D107" s="63"/>
      <c r="E107" s="63"/>
      <c r="F107" s="63">
        <f t="shared" si="6"/>
        <v>0</v>
      </c>
      <c r="G107" s="63"/>
      <c r="H107" s="63"/>
      <c r="I107" s="63">
        <f t="shared" si="7"/>
        <v>0</v>
      </c>
      <c r="J107" s="65"/>
      <c r="K107" s="63"/>
      <c r="L107" s="63"/>
      <c r="M107" s="63"/>
      <c r="N107" s="63">
        <f t="shared" si="9"/>
        <v>0</v>
      </c>
      <c r="O107" s="63">
        <f t="shared" si="10"/>
        <v>0</v>
      </c>
      <c r="P107" s="63">
        <f t="shared" si="11"/>
        <v>0</v>
      </c>
      <c r="Q107" s="65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</row>
    <row r="108" spans="1:133" hidden="1" x14ac:dyDescent="0.2">
      <c r="A108" s="62"/>
      <c r="B108" s="61">
        <v>234</v>
      </c>
      <c r="C108" s="62" t="s">
        <v>237</v>
      </c>
      <c r="D108" s="63"/>
      <c r="E108" s="63"/>
      <c r="F108" s="63">
        <f t="shared" si="6"/>
        <v>0</v>
      </c>
      <c r="G108" s="63"/>
      <c r="H108" s="63"/>
      <c r="I108" s="63">
        <f t="shared" si="7"/>
        <v>0</v>
      </c>
      <c r="J108" s="65"/>
      <c r="K108" s="63"/>
      <c r="L108" s="63"/>
      <c r="M108" s="63"/>
      <c r="N108" s="63">
        <f t="shared" si="9"/>
        <v>0</v>
      </c>
      <c r="O108" s="63">
        <f t="shared" si="10"/>
        <v>0</v>
      </c>
      <c r="P108" s="63">
        <f t="shared" si="11"/>
        <v>0</v>
      </c>
      <c r="Q108" s="65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</row>
    <row r="109" spans="1:133" hidden="1" x14ac:dyDescent="0.2">
      <c r="A109" s="62"/>
      <c r="B109" s="61">
        <v>235</v>
      </c>
      <c r="C109" s="62" t="s">
        <v>238</v>
      </c>
      <c r="D109" s="63"/>
      <c r="E109" s="63"/>
      <c r="F109" s="63">
        <f t="shared" si="6"/>
        <v>0</v>
      </c>
      <c r="G109" s="63"/>
      <c r="H109" s="63"/>
      <c r="I109" s="63">
        <f t="shared" si="7"/>
        <v>0</v>
      </c>
      <c r="J109" s="65"/>
      <c r="K109" s="63"/>
      <c r="L109" s="63"/>
      <c r="M109" s="63"/>
      <c r="N109" s="63">
        <f t="shared" si="9"/>
        <v>0</v>
      </c>
      <c r="O109" s="63">
        <f t="shared" si="10"/>
        <v>0</v>
      </c>
      <c r="P109" s="63">
        <f t="shared" si="11"/>
        <v>0</v>
      </c>
      <c r="Q109" s="65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</row>
    <row r="110" spans="1:133" hidden="1" x14ac:dyDescent="0.2">
      <c r="A110" s="62"/>
      <c r="B110" s="61">
        <v>236</v>
      </c>
      <c r="C110" s="62" t="s">
        <v>239</v>
      </c>
      <c r="D110" s="63"/>
      <c r="E110" s="63"/>
      <c r="F110" s="63">
        <f t="shared" si="6"/>
        <v>0</v>
      </c>
      <c r="G110" s="63"/>
      <c r="H110" s="63"/>
      <c r="I110" s="63">
        <f t="shared" si="7"/>
        <v>0</v>
      </c>
      <c r="J110" s="65"/>
      <c r="K110" s="63"/>
      <c r="L110" s="63"/>
      <c r="M110" s="63"/>
      <c r="N110" s="63">
        <f t="shared" si="9"/>
        <v>0</v>
      </c>
      <c r="O110" s="63">
        <f t="shared" si="10"/>
        <v>0</v>
      </c>
      <c r="P110" s="63">
        <f t="shared" si="11"/>
        <v>0</v>
      </c>
      <c r="Q110" s="65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</row>
    <row r="111" spans="1:133" hidden="1" x14ac:dyDescent="0.2">
      <c r="A111" s="62"/>
      <c r="B111" s="61">
        <v>237</v>
      </c>
      <c r="C111" s="62" t="s">
        <v>240</v>
      </c>
      <c r="D111" s="63"/>
      <c r="E111" s="63"/>
      <c r="F111" s="63">
        <f t="shared" si="6"/>
        <v>0</v>
      </c>
      <c r="G111" s="63"/>
      <c r="H111" s="63"/>
      <c r="I111" s="63">
        <f t="shared" si="7"/>
        <v>0</v>
      </c>
      <c r="J111" s="65"/>
      <c r="K111" s="63"/>
      <c r="L111" s="63"/>
      <c r="M111" s="63"/>
      <c r="N111" s="63">
        <f t="shared" si="9"/>
        <v>0</v>
      </c>
      <c r="O111" s="63">
        <f t="shared" si="10"/>
        <v>0</v>
      </c>
      <c r="P111" s="63">
        <f t="shared" si="11"/>
        <v>0</v>
      </c>
      <c r="Q111" s="65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</row>
    <row r="112" spans="1:133" hidden="1" x14ac:dyDescent="0.2">
      <c r="A112" s="62"/>
      <c r="B112" s="61">
        <v>238</v>
      </c>
      <c r="C112" s="62" t="s">
        <v>241</v>
      </c>
      <c r="D112" s="63"/>
      <c r="E112" s="63"/>
      <c r="F112" s="63">
        <f t="shared" si="6"/>
        <v>0</v>
      </c>
      <c r="G112" s="63"/>
      <c r="H112" s="63"/>
      <c r="I112" s="63">
        <f t="shared" si="7"/>
        <v>0</v>
      </c>
      <c r="J112" s="65"/>
      <c r="K112" s="63"/>
      <c r="L112" s="63"/>
      <c r="M112" s="63"/>
      <c r="N112" s="63">
        <f t="shared" si="9"/>
        <v>0</v>
      </c>
      <c r="O112" s="63">
        <f t="shared" si="10"/>
        <v>0</v>
      </c>
      <c r="P112" s="63">
        <f t="shared" si="11"/>
        <v>0</v>
      </c>
      <c r="Q112" s="65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</row>
    <row r="113" spans="1:133" hidden="1" x14ac:dyDescent="0.2">
      <c r="A113" s="62"/>
      <c r="B113" s="61">
        <v>242</v>
      </c>
      <c r="C113" s="62" t="s">
        <v>242</v>
      </c>
      <c r="D113" s="63"/>
      <c r="E113" s="63"/>
      <c r="F113" s="63">
        <f t="shared" si="6"/>
        <v>0</v>
      </c>
      <c r="G113" s="63"/>
      <c r="H113" s="63"/>
      <c r="I113" s="63">
        <f t="shared" si="7"/>
        <v>0</v>
      </c>
      <c r="J113" s="65"/>
      <c r="K113" s="63"/>
      <c r="L113" s="63"/>
      <c r="M113" s="63"/>
      <c r="N113" s="63">
        <f t="shared" si="9"/>
        <v>0</v>
      </c>
      <c r="O113" s="63">
        <f t="shared" si="10"/>
        <v>0</v>
      </c>
      <c r="P113" s="63">
        <f t="shared" si="11"/>
        <v>0</v>
      </c>
      <c r="Q113" s="65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</row>
    <row r="114" spans="1:133" hidden="1" x14ac:dyDescent="0.2">
      <c r="A114" s="62"/>
      <c r="B114" s="61">
        <v>244</v>
      </c>
      <c r="C114" s="62" t="s">
        <v>243</v>
      </c>
      <c r="D114" s="63"/>
      <c r="E114" s="63"/>
      <c r="F114" s="63">
        <f t="shared" si="6"/>
        <v>0</v>
      </c>
      <c r="G114" s="63"/>
      <c r="H114" s="63"/>
      <c r="I114" s="63">
        <f t="shared" si="7"/>
        <v>0</v>
      </c>
      <c r="J114" s="65"/>
      <c r="K114" s="63"/>
      <c r="L114" s="63"/>
      <c r="M114" s="63"/>
      <c r="N114" s="63">
        <f t="shared" si="9"/>
        <v>0</v>
      </c>
      <c r="O114" s="63">
        <f t="shared" si="10"/>
        <v>0</v>
      </c>
      <c r="P114" s="63">
        <f t="shared" si="11"/>
        <v>0</v>
      </c>
      <c r="Q114" s="65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</row>
    <row r="115" spans="1:133" hidden="1" x14ac:dyDescent="0.2">
      <c r="A115" s="62"/>
      <c r="B115" s="61">
        <v>245</v>
      </c>
      <c r="C115" s="62" t="s">
        <v>244</v>
      </c>
      <c r="D115" s="63"/>
      <c r="E115" s="63"/>
      <c r="F115" s="63">
        <f t="shared" si="6"/>
        <v>0</v>
      </c>
      <c r="G115" s="63"/>
      <c r="H115" s="63"/>
      <c r="I115" s="63">
        <f t="shared" si="7"/>
        <v>0</v>
      </c>
      <c r="J115" s="65"/>
      <c r="K115" s="63"/>
      <c r="L115" s="63"/>
      <c r="M115" s="63"/>
      <c r="N115" s="63">
        <f t="shared" si="9"/>
        <v>0</v>
      </c>
      <c r="O115" s="63">
        <f t="shared" si="10"/>
        <v>0</v>
      </c>
      <c r="P115" s="63">
        <f t="shared" si="11"/>
        <v>0</v>
      </c>
      <c r="Q115" s="65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</row>
    <row r="116" spans="1:133" hidden="1" x14ac:dyDescent="0.2">
      <c r="A116" s="62"/>
      <c r="B116" s="61">
        <v>246</v>
      </c>
      <c r="C116" s="62" t="s">
        <v>245</v>
      </c>
      <c r="D116" s="63"/>
      <c r="E116" s="63"/>
      <c r="F116" s="63">
        <f t="shared" si="6"/>
        <v>0</v>
      </c>
      <c r="G116" s="63"/>
      <c r="H116" s="63"/>
      <c r="I116" s="63">
        <f t="shared" si="7"/>
        <v>0</v>
      </c>
      <c r="J116" s="65"/>
      <c r="K116" s="63"/>
      <c r="L116" s="63"/>
      <c r="M116" s="63"/>
      <c r="N116" s="63">
        <f t="shared" si="9"/>
        <v>0</v>
      </c>
      <c r="O116" s="63">
        <f t="shared" si="10"/>
        <v>0</v>
      </c>
      <c r="P116" s="63">
        <f t="shared" si="11"/>
        <v>0</v>
      </c>
      <c r="Q116" s="65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</row>
    <row r="117" spans="1:133" hidden="1" x14ac:dyDescent="0.2">
      <c r="A117" s="62"/>
      <c r="B117" s="61">
        <v>247</v>
      </c>
      <c r="C117" s="62" t="s">
        <v>246</v>
      </c>
      <c r="D117" s="63"/>
      <c r="E117" s="63"/>
      <c r="F117" s="63">
        <f t="shared" si="6"/>
        <v>0</v>
      </c>
      <c r="G117" s="63"/>
      <c r="H117" s="63"/>
      <c r="I117" s="63">
        <f t="shared" si="7"/>
        <v>0</v>
      </c>
      <c r="J117" s="65"/>
      <c r="K117" s="63"/>
      <c r="L117" s="63"/>
      <c r="M117" s="63"/>
      <c r="N117" s="63">
        <f t="shared" si="9"/>
        <v>0</v>
      </c>
      <c r="O117" s="63">
        <f t="shared" si="10"/>
        <v>0</v>
      </c>
      <c r="P117" s="63">
        <f t="shared" si="11"/>
        <v>0</v>
      </c>
      <c r="Q117" s="65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</row>
    <row r="118" spans="1:133" hidden="1" x14ac:dyDescent="0.2">
      <c r="A118" s="62"/>
      <c r="B118" s="61">
        <v>248</v>
      </c>
      <c r="C118" s="62" t="s">
        <v>247</v>
      </c>
      <c r="D118" s="63"/>
      <c r="E118" s="63"/>
      <c r="F118" s="63">
        <f t="shared" si="6"/>
        <v>0</v>
      </c>
      <c r="G118" s="63"/>
      <c r="H118" s="63"/>
      <c r="I118" s="63">
        <f t="shared" si="7"/>
        <v>0</v>
      </c>
      <c r="J118" s="65"/>
      <c r="K118" s="63"/>
      <c r="L118" s="63"/>
      <c r="M118" s="63"/>
      <c r="N118" s="63">
        <f t="shared" si="9"/>
        <v>0</v>
      </c>
      <c r="O118" s="63">
        <f t="shared" si="10"/>
        <v>0</v>
      </c>
      <c r="P118" s="63">
        <f t="shared" si="11"/>
        <v>0</v>
      </c>
      <c r="Q118" s="65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</row>
    <row r="119" spans="1:133" hidden="1" x14ac:dyDescent="0.2">
      <c r="A119" s="62"/>
      <c r="B119" s="61">
        <v>249</v>
      </c>
      <c r="C119" s="62" t="s">
        <v>248</v>
      </c>
      <c r="D119" s="63"/>
      <c r="E119" s="63"/>
      <c r="F119" s="63">
        <f t="shared" si="6"/>
        <v>0</v>
      </c>
      <c r="G119" s="63"/>
      <c r="H119" s="63"/>
      <c r="I119" s="63">
        <f t="shared" si="7"/>
        <v>0</v>
      </c>
      <c r="J119" s="65"/>
      <c r="K119" s="63"/>
      <c r="L119" s="63"/>
      <c r="M119" s="63"/>
      <c r="N119" s="63">
        <f t="shared" si="9"/>
        <v>0</v>
      </c>
      <c r="O119" s="63">
        <f t="shared" si="10"/>
        <v>0</v>
      </c>
      <c r="P119" s="63">
        <f t="shared" si="11"/>
        <v>0</v>
      </c>
      <c r="Q119" s="65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</row>
    <row r="120" spans="1:133" hidden="1" x14ac:dyDescent="0.2">
      <c r="A120" s="62"/>
      <c r="B120" s="61">
        <v>250</v>
      </c>
      <c r="C120" s="62" t="s">
        <v>249</v>
      </c>
      <c r="D120" s="63"/>
      <c r="E120" s="63"/>
      <c r="F120" s="63">
        <f t="shared" si="6"/>
        <v>0</v>
      </c>
      <c r="G120" s="63"/>
      <c r="H120" s="63"/>
      <c r="I120" s="63">
        <f t="shared" si="7"/>
        <v>0</v>
      </c>
      <c r="J120" s="65"/>
      <c r="K120" s="63"/>
      <c r="L120" s="63"/>
      <c r="M120" s="63"/>
      <c r="N120" s="63">
        <f t="shared" si="9"/>
        <v>0</v>
      </c>
      <c r="O120" s="63">
        <f t="shared" si="10"/>
        <v>0</v>
      </c>
      <c r="P120" s="63">
        <f t="shared" si="11"/>
        <v>0</v>
      </c>
      <c r="Q120" s="65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</row>
    <row r="121" spans="1:133" hidden="1" x14ac:dyDescent="0.2">
      <c r="A121" s="62"/>
      <c r="B121" s="61">
        <v>252</v>
      </c>
      <c r="C121" s="62" t="s">
        <v>250</v>
      </c>
      <c r="D121" s="63"/>
      <c r="E121" s="63"/>
      <c r="F121" s="63">
        <f t="shared" si="6"/>
        <v>0</v>
      </c>
      <c r="G121" s="63"/>
      <c r="H121" s="63"/>
      <c r="I121" s="63">
        <f t="shared" si="7"/>
        <v>0</v>
      </c>
      <c r="J121" s="65"/>
      <c r="K121" s="63"/>
      <c r="L121" s="63"/>
      <c r="M121" s="63"/>
      <c r="N121" s="63">
        <f t="shared" si="9"/>
        <v>0</v>
      </c>
      <c r="O121" s="63">
        <f t="shared" si="10"/>
        <v>0</v>
      </c>
      <c r="P121" s="63">
        <f t="shared" si="11"/>
        <v>0</v>
      </c>
      <c r="Q121" s="65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</row>
    <row r="122" spans="1:133" hidden="1" x14ac:dyDescent="0.2">
      <c r="A122" s="62"/>
      <c r="B122" s="61">
        <v>254</v>
      </c>
      <c r="C122" s="62" t="s">
        <v>251</v>
      </c>
      <c r="D122" s="63"/>
      <c r="E122" s="63"/>
      <c r="F122" s="63">
        <f t="shared" si="6"/>
        <v>0</v>
      </c>
      <c r="G122" s="63"/>
      <c r="H122" s="63"/>
      <c r="I122" s="63">
        <f t="shared" si="7"/>
        <v>0</v>
      </c>
      <c r="J122" s="65"/>
      <c r="K122" s="63"/>
      <c r="L122" s="63"/>
      <c r="M122" s="63"/>
      <c r="N122" s="63">
        <f t="shared" si="9"/>
        <v>0</v>
      </c>
      <c r="O122" s="63">
        <f t="shared" si="10"/>
        <v>0</v>
      </c>
      <c r="P122" s="63">
        <f t="shared" si="11"/>
        <v>0</v>
      </c>
      <c r="Q122" s="65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</row>
    <row r="123" spans="1:133" hidden="1" x14ac:dyDescent="0.2">
      <c r="A123" s="62"/>
      <c r="B123" s="61">
        <v>255</v>
      </c>
      <c r="C123" s="62" t="s">
        <v>252</v>
      </c>
      <c r="D123" s="63"/>
      <c r="E123" s="63"/>
      <c r="F123" s="63">
        <f t="shared" si="6"/>
        <v>0</v>
      </c>
      <c r="G123" s="63"/>
      <c r="H123" s="63"/>
      <c r="I123" s="63">
        <f t="shared" si="7"/>
        <v>0</v>
      </c>
      <c r="J123" s="65"/>
      <c r="K123" s="63"/>
      <c r="L123" s="63"/>
      <c r="M123" s="63"/>
      <c r="N123" s="63">
        <f t="shared" si="9"/>
        <v>0</v>
      </c>
      <c r="O123" s="63">
        <f t="shared" si="10"/>
        <v>0</v>
      </c>
      <c r="P123" s="63">
        <f t="shared" si="11"/>
        <v>0</v>
      </c>
      <c r="Q123" s="65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</row>
    <row r="124" spans="1:133" hidden="1" x14ac:dyDescent="0.2">
      <c r="A124" s="62"/>
      <c r="B124" s="61">
        <v>285</v>
      </c>
      <c r="C124" s="62" t="s">
        <v>253</v>
      </c>
      <c r="D124" s="63"/>
      <c r="E124" s="63"/>
      <c r="F124" s="63">
        <f t="shared" si="6"/>
        <v>0</v>
      </c>
      <c r="G124" s="63"/>
      <c r="H124" s="63"/>
      <c r="I124" s="63">
        <f t="shared" si="7"/>
        <v>0</v>
      </c>
      <c r="J124" s="65"/>
      <c r="K124" s="63"/>
      <c r="L124" s="63"/>
      <c r="M124" s="63"/>
      <c r="N124" s="63">
        <f t="shared" si="9"/>
        <v>0</v>
      </c>
      <c r="O124" s="63">
        <f t="shared" si="10"/>
        <v>0</v>
      </c>
      <c r="P124" s="63">
        <f t="shared" si="11"/>
        <v>0</v>
      </c>
      <c r="Q124" s="65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</row>
    <row r="125" spans="1:133" hidden="1" x14ac:dyDescent="0.2">
      <c r="A125" s="62"/>
      <c r="B125" s="61">
        <v>286</v>
      </c>
      <c r="C125" s="62" t="s">
        <v>254</v>
      </c>
      <c r="D125" s="63"/>
      <c r="E125" s="63"/>
      <c r="F125" s="63">
        <f t="shared" si="6"/>
        <v>0</v>
      </c>
      <c r="G125" s="63"/>
      <c r="H125" s="63"/>
      <c r="I125" s="63">
        <f t="shared" si="7"/>
        <v>0</v>
      </c>
      <c r="J125" s="65"/>
      <c r="K125" s="63"/>
      <c r="L125" s="63"/>
      <c r="M125" s="63"/>
      <c r="N125" s="63">
        <f t="shared" si="9"/>
        <v>0</v>
      </c>
      <c r="O125" s="63">
        <f t="shared" si="10"/>
        <v>0</v>
      </c>
      <c r="P125" s="63">
        <f t="shared" si="11"/>
        <v>0</v>
      </c>
      <c r="Q125" s="65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</row>
    <row r="126" spans="1:133" hidden="1" x14ac:dyDescent="0.2">
      <c r="A126" s="62"/>
      <c r="B126" s="61">
        <v>287</v>
      </c>
      <c r="C126" s="62" t="s">
        <v>255</v>
      </c>
      <c r="D126" s="63"/>
      <c r="E126" s="63"/>
      <c r="F126" s="63">
        <f t="shared" si="6"/>
        <v>0</v>
      </c>
      <c r="G126" s="63"/>
      <c r="H126" s="63"/>
      <c r="I126" s="63">
        <f t="shared" si="7"/>
        <v>0</v>
      </c>
      <c r="J126" s="65"/>
      <c r="K126" s="63"/>
      <c r="L126" s="63"/>
      <c r="M126" s="63"/>
      <c r="N126" s="63">
        <f t="shared" si="9"/>
        <v>0</v>
      </c>
      <c r="O126" s="63">
        <f t="shared" si="10"/>
        <v>0</v>
      </c>
      <c r="P126" s="63">
        <f t="shared" si="11"/>
        <v>0</v>
      </c>
      <c r="Q126" s="65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</row>
    <row r="127" spans="1:133" hidden="1" x14ac:dyDescent="0.2">
      <c r="A127" s="62"/>
      <c r="B127" s="61">
        <v>288</v>
      </c>
      <c r="C127" s="62" t="s">
        <v>256</v>
      </c>
      <c r="D127" s="63"/>
      <c r="E127" s="63"/>
      <c r="F127" s="63">
        <f t="shared" si="6"/>
        <v>0</v>
      </c>
      <c r="G127" s="63"/>
      <c r="H127" s="63"/>
      <c r="I127" s="63">
        <f t="shared" si="7"/>
        <v>0</v>
      </c>
      <c r="J127" s="65"/>
      <c r="K127" s="63"/>
      <c r="L127" s="63"/>
      <c r="M127" s="63"/>
      <c r="N127" s="63">
        <f t="shared" si="9"/>
        <v>0</v>
      </c>
      <c r="O127" s="63">
        <f t="shared" si="10"/>
        <v>0</v>
      </c>
      <c r="P127" s="63">
        <f t="shared" si="11"/>
        <v>0</v>
      </c>
      <c r="Q127" s="65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</row>
    <row r="128" spans="1:133" hidden="1" x14ac:dyDescent="0.2">
      <c r="A128" s="62"/>
      <c r="B128" s="61">
        <v>289</v>
      </c>
      <c r="C128" s="62" t="s">
        <v>257</v>
      </c>
      <c r="D128" s="63"/>
      <c r="E128" s="63"/>
      <c r="F128" s="63">
        <f t="shared" si="6"/>
        <v>0</v>
      </c>
      <c r="G128" s="63"/>
      <c r="H128" s="63"/>
      <c r="I128" s="63">
        <f t="shared" si="7"/>
        <v>0</v>
      </c>
      <c r="J128" s="65"/>
      <c r="K128" s="63"/>
      <c r="L128" s="63"/>
      <c r="M128" s="63"/>
      <c r="N128" s="63">
        <f t="shared" si="9"/>
        <v>0</v>
      </c>
      <c r="O128" s="63">
        <f t="shared" si="10"/>
        <v>0</v>
      </c>
      <c r="P128" s="63">
        <f t="shared" si="11"/>
        <v>0</v>
      </c>
      <c r="Q128" s="65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</row>
    <row r="129" spans="1:133" hidden="1" x14ac:dyDescent="0.2">
      <c r="A129" s="62"/>
      <c r="B129" s="61">
        <v>290</v>
      </c>
      <c r="C129" s="62" t="s">
        <v>258</v>
      </c>
      <c r="D129" s="63"/>
      <c r="E129" s="63"/>
      <c r="F129" s="63">
        <f t="shared" si="6"/>
        <v>0</v>
      </c>
      <c r="G129" s="63"/>
      <c r="H129" s="63"/>
      <c r="I129" s="63">
        <f t="shared" si="7"/>
        <v>0</v>
      </c>
      <c r="J129" s="65"/>
      <c r="K129" s="63"/>
      <c r="L129" s="63"/>
      <c r="M129" s="63"/>
      <c r="N129" s="63">
        <f t="shared" si="9"/>
        <v>0</v>
      </c>
      <c r="O129" s="63">
        <f t="shared" si="10"/>
        <v>0</v>
      </c>
      <c r="P129" s="63">
        <f t="shared" si="11"/>
        <v>0</v>
      </c>
      <c r="Q129" s="65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</row>
    <row r="130" spans="1:133" hidden="1" x14ac:dyDescent="0.2">
      <c r="A130" s="62"/>
      <c r="B130" s="61">
        <v>291</v>
      </c>
      <c r="C130" s="62" t="s">
        <v>259</v>
      </c>
      <c r="D130" s="63"/>
      <c r="E130" s="63"/>
      <c r="F130" s="63">
        <f t="shared" si="6"/>
        <v>0</v>
      </c>
      <c r="G130" s="63"/>
      <c r="H130" s="63"/>
      <c r="I130" s="63">
        <f t="shared" si="7"/>
        <v>0</v>
      </c>
      <c r="J130" s="65"/>
      <c r="K130" s="63"/>
      <c r="L130" s="63"/>
      <c r="M130" s="63"/>
      <c r="N130" s="63">
        <f t="shared" si="9"/>
        <v>0</v>
      </c>
      <c r="O130" s="63">
        <f t="shared" si="10"/>
        <v>0</v>
      </c>
      <c r="P130" s="63">
        <f t="shared" si="11"/>
        <v>0</v>
      </c>
      <c r="Q130" s="65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</row>
    <row r="131" spans="1:133" hidden="1" x14ac:dyDescent="0.2">
      <c r="A131" s="62"/>
      <c r="B131" s="61">
        <v>292</v>
      </c>
      <c r="C131" s="62" t="s">
        <v>260</v>
      </c>
      <c r="D131" s="63"/>
      <c r="E131" s="63"/>
      <c r="F131" s="63">
        <f t="shared" si="6"/>
        <v>0</v>
      </c>
      <c r="G131" s="63"/>
      <c r="H131" s="63"/>
      <c r="I131" s="63">
        <f t="shared" si="7"/>
        <v>0</v>
      </c>
      <c r="J131" s="65"/>
      <c r="K131" s="63"/>
      <c r="L131" s="63"/>
      <c r="M131" s="63"/>
      <c r="N131" s="63">
        <f t="shared" si="9"/>
        <v>0</v>
      </c>
      <c r="O131" s="63">
        <f t="shared" si="10"/>
        <v>0</v>
      </c>
      <c r="P131" s="63">
        <f t="shared" si="11"/>
        <v>0</v>
      </c>
      <c r="Q131" s="65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</row>
    <row r="132" spans="1:133" hidden="1" x14ac:dyDescent="0.2">
      <c r="A132" s="62"/>
      <c r="B132" s="61">
        <v>293</v>
      </c>
      <c r="C132" s="62" t="s">
        <v>261</v>
      </c>
      <c r="D132" s="63"/>
      <c r="E132" s="63"/>
      <c r="F132" s="63">
        <f t="shared" si="6"/>
        <v>0</v>
      </c>
      <c r="G132" s="63"/>
      <c r="H132" s="63"/>
      <c r="I132" s="63">
        <f t="shared" si="7"/>
        <v>0</v>
      </c>
      <c r="J132" s="65"/>
      <c r="K132" s="63"/>
      <c r="L132" s="63"/>
      <c r="M132" s="63"/>
      <c r="N132" s="63">
        <f t="shared" si="9"/>
        <v>0</v>
      </c>
      <c r="O132" s="63">
        <f t="shared" si="10"/>
        <v>0</v>
      </c>
      <c r="P132" s="63">
        <f t="shared" si="11"/>
        <v>0</v>
      </c>
      <c r="Q132" s="65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</row>
    <row r="133" spans="1:133" hidden="1" x14ac:dyDescent="0.2">
      <c r="A133" s="62"/>
      <c r="B133" s="61">
        <v>294</v>
      </c>
      <c r="C133" s="62" t="s">
        <v>262</v>
      </c>
      <c r="D133" s="63"/>
      <c r="E133" s="63"/>
      <c r="F133" s="63">
        <f t="shared" si="6"/>
        <v>0</v>
      </c>
      <c r="G133" s="63"/>
      <c r="H133" s="63"/>
      <c r="I133" s="63">
        <f t="shared" si="7"/>
        <v>0</v>
      </c>
      <c r="J133" s="65"/>
      <c r="K133" s="63"/>
      <c r="L133" s="63"/>
      <c r="M133" s="63"/>
      <c r="N133" s="63">
        <f t="shared" si="9"/>
        <v>0</v>
      </c>
      <c r="O133" s="63">
        <f t="shared" si="10"/>
        <v>0</v>
      </c>
      <c r="P133" s="63">
        <f t="shared" si="11"/>
        <v>0</v>
      </c>
      <c r="Q133" s="65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</row>
    <row r="134" spans="1:133" hidden="1" x14ac:dyDescent="0.2">
      <c r="A134" s="62"/>
      <c r="B134" s="61">
        <v>300</v>
      </c>
      <c r="C134" s="62" t="s">
        <v>263</v>
      </c>
      <c r="D134" s="63"/>
      <c r="E134" s="63"/>
      <c r="F134" s="63">
        <f t="shared" si="6"/>
        <v>0</v>
      </c>
      <c r="G134" s="63"/>
      <c r="H134" s="63"/>
      <c r="I134" s="63">
        <f t="shared" si="7"/>
        <v>0</v>
      </c>
      <c r="J134" s="65"/>
      <c r="K134" s="63"/>
      <c r="L134" s="63"/>
      <c r="M134" s="63"/>
      <c r="N134" s="63">
        <f t="shared" si="9"/>
        <v>0</v>
      </c>
      <c r="O134" s="63">
        <f t="shared" si="10"/>
        <v>0</v>
      </c>
      <c r="P134" s="63">
        <f t="shared" si="11"/>
        <v>0</v>
      </c>
      <c r="Q134" s="65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</row>
    <row r="135" spans="1:133" hidden="1" x14ac:dyDescent="0.2">
      <c r="A135" s="62"/>
      <c r="B135" s="61">
        <v>301</v>
      </c>
      <c r="C135" s="62" t="s">
        <v>264</v>
      </c>
      <c r="D135" s="63"/>
      <c r="E135" s="63"/>
      <c r="F135" s="63">
        <f t="shared" si="6"/>
        <v>0</v>
      </c>
      <c r="G135" s="63"/>
      <c r="H135" s="63"/>
      <c r="I135" s="63">
        <f t="shared" si="7"/>
        <v>0</v>
      </c>
      <c r="J135" s="65"/>
      <c r="K135" s="63"/>
      <c r="L135" s="63"/>
      <c r="M135" s="63"/>
      <c r="N135" s="63">
        <f t="shared" si="9"/>
        <v>0</v>
      </c>
      <c r="O135" s="63">
        <f t="shared" si="10"/>
        <v>0</v>
      </c>
      <c r="P135" s="63">
        <f t="shared" si="11"/>
        <v>0</v>
      </c>
      <c r="Q135" s="65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</row>
    <row r="136" spans="1:133" hidden="1" x14ac:dyDescent="0.2">
      <c r="A136" s="62"/>
      <c r="B136" s="61">
        <v>302</v>
      </c>
      <c r="C136" s="62" t="s">
        <v>265</v>
      </c>
      <c r="D136" s="63"/>
      <c r="E136" s="63"/>
      <c r="F136" s="63">
        <f t="shared" si="6"/>
        <v>0</v>
      </c>
      <c r="G136" s="63"/>
      <c r="H136" s="63"/>
      <c r="I136" s="63">
        <f t="shared" ref="I136:I154" si="12">G136+H136</f>
        <v>0</v>
      </c>
      <c r="J136" s="65"/>
      <c r="K136" s="63"/>
      <c r="L136" s="63"/>
      <c r="M136" s="63"/>
      <c r="N136" s="63">
        <f t="shared" si="9"/>
        <v>0</v>
      </c>
      <c r="O136" s="63">
        <f t="shared" ref="O136:O199" si="13">H136*100%</f>
        <v>0</v>
      </c>
      <c r="P136" s="63">
        <f t="shared" si="11"/>
        <v>0</v>
      </c>
      <c r="Q136" s="65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</row>
    <row r="137" spans="1:133" hidden="1" x14ac:dyDescent="0.2">
      <c r="A137" s="62"/>
      <c r="B137" s="61">
        <v>303</v>
      </c>
      <c r="C137" s="62" t="s">
        <v>266</v>
      </c>
      <c r="D137" s="63"/>
      <c r="E137" s="63"/>
      <c r="F137" s="63">
        <f t="shared" ref="F137:F200" si="14">+D137+E137</f>
        <v>0</v>
      </c>
      <c r="G137" s="63"/>
      <c r="H137" s="63"/>
      <c r="I137" s="63">
        <f t="shared" si="12"/>
        <v>0</v>
      </c>
      <c r="J137" s="65"/>
      <c r="K137" s="63"/>
      <c r="L137" s="63"/>
      <c r="M137" s="63"/>
      <c r="N137" s="63">
        <f t="shared" ref="N137:N200" si="15">+L137+M137</f>
        <v>0</v>
      </c>
      <c r="O137" s="63">
        <f t="shared" si="13"/>
        <v>0</v>
      </c>
      <c r="P137" s="63">
        <f t="shared" ref="P137:P200" si="16">+N137+O137</f>
        <v>0</v>
      </c>
      <c r="Q137" s="65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</row>
    <row r="138" spans="1:133" hidden="1" x14ac:dyDescent="0.2">
      <c r="A138" s="62"/>
      <c r="B138" s="61">
        <v>304</v>
      </c>
      <c r="C138" s="62" t="s">
        <v>267</v>
      </c>
      <c r="D138" s="63"/>
      <c r="E138" s="63"/>
      <c r="F138" s="63">
        <f t="shared" si="14"/>
        <v>0</v>
      </c>
      <c r="G138" s="63"/>
      <c r="H138" s="63"/>
      <c r="I138" s="63">
        <f t="shared" si="12"/>
        <v>0</v>
      </c>
      <c r="J138" s="65"/>
      <c r="K138" s="63"/>
      <c r="L138" s="63"/>
      <c r="M138" s="63"/>
      <c r="N138" s="63">
        <f t="shared" si="15"/>
        <v>0</v>
      </c>
      <c r="O138" s="63">
        <f t="shared" si="13"/>
        <v>0</v>
      </c>
      <c r="P138" s="63">
        <f t="shared" si="16"/>
        <v>0</v>
      </c>
      <c r="Q138" s="65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</row>
    <row r="139" spans="1:133" hidden="1" x14ac:dyDescent="0.2">
      <c r="A139" s="62"/>
      <c r="B139" s="61">
        <v>305</v>
      </c>
      <c r="C139" s="62" t="s">
        <v>268</v>
      </c>
      <c r="D139" s="63"/>
      <c r="E139" s="63"/>
      <c r="F139" s="63">
        <f t="shared" si="14"/>
        <v>0</v>
      </c>
      <c r="G139" s="63"/>
      <c r="H139" s="63"/>
      <c r="I139" s="63">
        <f t="shared" si="12"/>
        <v>0</v>
      </c>
      <c r="J139" s="65"/>
      <c r="K139" s="63"/>
      <c r="L139" s="63"/>
      <c r="M139" s="63"/>
      <c r="N139" s="63">
        <f t="shared" si="15"/>
        <v>0</v>
      </c>
      <c r="O139" s="63">
        <f t="shared" si="13"/>
        <v>0</v>
      </c>
      <c r="P139" s="63">
        <f t="shared" si="16"/>
        <v>0</v>
      </c>
      <c r="Q139" s="65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</row>
    <row r="140" spans="1:133" hidden="1" x14ac:dyDescent="0.2">
      <c r="A140" s="62"/>
      <c r="B140" s="61">
        <v>307</v>
      </c>
      <c r="C140" s="62" t="s">
        <v>269</v>
      </c>
      <c r="D140" s="63"/>
      <c r="E140" s="63"/>
      <c r="F140" s="63">
        <f t="shared" si="14"/>
        <v>0</v>
      </c>
      <c r="G140" s="63"/>
      <c r="H140" s="63"/>
      <c r="I140" s="63">
        <f t="shared" si="12"/>
        <v>0</v>
      </c>
      <c r="J140" s="65"/>
      <c r="K140" s="63"/>
      <c r="L140" s="63"/>
      <c r="M140" s="63"/>
      <c r="N140" s="63">
        <f t="shared" si="15"/>
        <v>0</v>
      </c>
      <c r="O140" s="63">
        <f t="shared" si="13"/>
        <v>0</v>
      </c>
      <c r="P140" s="63">
        <f t="shared" si="16"/>
        <v>0</v>
      </c>
      <c r="Q140" s="65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</row>
    <row r="141" spans="1:133" hidden="1" x14ac:dyDescent="0.2">
      <c r="A141" s="62"/>
      <c r="B141" s="61">
        <v>308</v>
      </c>
      <c r="C141" s="62" t="s">
        <v>270</v>
      </c>
      <c r="D141" s="63"/>
      <c r="E141" s="63"/>
      <c r="F141" s="63">
        <f t="shared" si="14"/>
        <v>0</v>
      </c>
      <c r="G141" s="63"/>
      <c r="H141" s="63"/>
      <c r="I141" s="63">
        <f t="shared" si="12"/>
        <v>0</v>
      </c>
      <c r="J141" s="65"/>
      <c r="K141" s="63"/>
      <c r="L141" s="63"/>
      <c r="M141" s="63"/>
      <c r="N141" s="63">
        <f t="shared" si="15"/>
        <v>0</v>
      </c>
      <c r="O141" s="63">
        <f t="shared" si="13"/>
        <v>0</v>
      </c>
      <c r="P141" s="63">
        <f t="shared" si="16"/>
        <v>0</v>
      </c>
      <c r="Q141" s="65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</row>
    <row r="142" spans="1:133" hidden="1" x14ac:dyDescent="0.2">
      <c r="A142" s="62"/>
      <c r="B142" s="61">
        <v>400</v>
      </c>
      <c r="C142" s="62" t="s">
        <v>271</v>
      </c>
      <c r="D142" s="63"/>
      <c r="E142" s="63"/>
      <c r="F142" s="63">
        <f t="shared" si="14"/>
        <v>0</v>
      </c>
      <c r="G142" s="63"/>
      <c r="H142" s="63"/>
      <c r="I142" s="63">
        <f t="shared" si="12"/>
        <v>0</v>
      </c>
      <c r="J142" s="65"/>
      <c r="K142" s="63"/>
      <c r="L142" s="63"/>
      <c r="M142" s="63"/>
      <c r="N142" s="63">
        <f t="shared" si="15"/>
        <v>0</v>
      </c>
      <c r="O142" s="63">
        <f t="shared" si="13"/>
        <v>0</v>
      </c>
      <c r="P142" s="63">
        <f t="shared" si="16"/>
        <v>0</v>
      </c>
      <c r="Q142" s="65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</row>
    <row r="143" spans="1:133" hidden="1" x14ac:dyDescent="0.2">
      <c r="A143" s="62"/>
      <c r="B143" s="61">
        <v>402</v>
      </c>
      <c r="C143" s="62" t="s">
        <v>272</v>
      </c>
      <c r="D143" s="63"/>
      <c r="E143" s="63"/>
      <c r="F143" s="63">
        <f t="shared" si="14"/>
        <v>0</v>
      </c>
      <c r="G143" s="63"/>
      <c r="H143" s="63"/>
      <c r="I143" s="63">
        <f t="shared" si="12"/>
        <v>0</v>
      </c>
      <c r="J143" s="65"/>
      <c r="K143" s="63"/>
      <c r="L143" s="63"/>
      <c r="M143" s="63"/>
      <c r="N143" s="63">
        <f t="shared" si="15"/>
        <v>0</v>
      </c>
      <c r="O143" s="63">
        <f t="shared" si="13"/>
        <v>0</v>
      </c>
      <c r="P143" s="63">
        <f t="shared" si="16"/>
        <v>0</v>
      </c>
      <c r="Q143" s="65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</row>
    <row r="144" spans="1:133" hidden="1" x14ac:dyDescent="0.2">
      <c r="A144" s="62"/>
      <c r="B144" s="61">
        <v>403</v>
      </c>
      <c r="C144" s="62" t="s">
        <v>273</v>
      </c>
      <c r="D144" s="63"/>
      <c r="E144" s="63"/>
      <c r="F144" s="63">
        <f t="shared" si="14"/>
        <v>0</v>
      </c>
      <c r="G144" s="63"/>
      <c r="H144" s="63"/>
      <c r="I144" s="63">
        <f t="shared" si="12"/>
        <v>0</v>
      </c>
      <c r="J144" s="65"/>
      <c r="K144" s="63"/>
      <c r="L144" s="63"/>
      <c r="M144" s="63"/>
      <c r="N144" s="63">
        <f t="shared" si="15"/>
        <v>0</v>
      </c>
      <c r="O144" s="63">
        <f t="shared" si="13"/>
        <v>0</v>
      </c>
      <c r="P144" s="63">
        <f t="shared" si="16"/>
        <v>0</v>
      </c>
      <c r="Q144" s="65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</row>
    <row r="145" spans="1:133" hidden="1" x14ac:dyDescent="0.2">
      <c r="A145" s="62"/>
      <c r="B145" s="61">
        <v>404</v>
      </c>
      <c r="C145" s="62" t="s">
        <v>274</v>
      </c>
      <c r="D145" s="63"/>
      <c r="E145" s="63"/>
      <c r="F145" s="63">
        <f t="shared" si="14"/>
        <v>0</v>
      </c>
      <c r="G145" s="63"/>
      <c r="H145" s="63"/>
      <c r="I145" s="63">
        <f t="shared" si="12"/>
        <v>0</v>
      </c>
      <c r="J145" s="65"/>
      <c r="K145" s="63"/>
      <c r="L145" s="63"/>
      <c r="M145" s="63"/>
      <c r="N145" s="63">
        <f t="shared" si="15"/>
        <v>0</v>
      </c>
      <c r="O145" s="63">
        <f t="shared" si="13"/>
        <v>0</v>
      </c>
      <c r="P145" s="63">
        <f t="shared" si="16"/>
        <v>0</v>
      </c>
      <c r="Q145" s="65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</row>
    <row r="146" spans="1:133" hidden="1" x14ac:dyDescent="0.2">
      <c r="A146" s="62"/>
      <c r="B146" s="61">
        <v>405</v>
      </c>
      <c r="C146" s="62" t="s">
        <v>275</v>
      </c>
      <c r="D146" s="63"/>
      <c r="E146" s="63"/>
      <c r="F146" s="63">
        <f t="shared" si="14"/>
        <v>0</v>
      </c>
      <c r="G146" s="63"/>
      <c r="H146" s="63"/>
      <c r="I146" s="63">
        <f t="shared" si="12"/>
        <v>0</v>
      </c>
      <c r="J146" s="65"/>
      <c r="K146" s="63"/>
      <c r="L146" s="63"/>
      <c r="M146" s="63"/>
      <c r="N146" s="63">
        <f t="shared" si="15"/>
        <v>0</v>
      </c>
      <c r="O146" s="63">
        <f t="shared" si="13"/>
        <v>0</v>
      </c>
      <c r="P146" s="63">
        <f t="shared" si="16"/>
        <v>0</v>
      </c>
      <c r="Q146" s="65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</row>
    <row r="147" spans="1:133" hidden="1" x14ac:dyDescent="0.2">
      <c r="A147" s="62"/>
      <c r="B147" s="61">
        <v>406</v>
      </c>
      <c r="C147" s="62" t="s">
        <v>276</v>
      </c>
      <c r="D147" s="63"/>
      <c r="E147" s="63"/>
      <c r="F147" s="63">
        <f t="shared" si="14"/>
        <v>0</v>
      </c>
      <c r="G147" s="63"/>
      <c r="H147" s="63"/>
      <c r="I147" s="63">
        <f t="shared" si="12"/>
        <v>0</v>
      </c>
      <c r="J147" s="65"/>
      <c r="K147" s="63"/>
      <c r="L147" s="63"/>
      <c r="M147" s="63"/>
      <c r="N147" s="63">
        <f t="shared" si="15"/>
        <v>0</v>
      </c>
      <c r="O147" s="63">
        <f t="shared" si="13"/>
        <v>0</v>
      </c>
      <c r="P147" s="63">
        <f t="shared" si="16"/>
        <v>0</v>
      </c>
      <c r="Q147" s="65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</row>
    <row r="148" spans="1:133" hidden="1" x14ac:dyDescent="0.2">
      <c r="A148" s="62"/>
      <c r="B148" s="61">
        <v>407</v>
      </c>
      <c r="C148" s="62" t="s">
        <v>277</v>
      </c>
      <c r="D148" s="63"/>
      <c r="E148" s="63"/>
      <c r="F148" s="63">
        <f t="shared" si="14"/>
        <v>0</v>
      </c>
      <c r="G148" s="63"/>
      <c r="H148" s="63"/>
      <c r="I148" s="63">
        <f t="shared" si="12"/>
        <v>0</v>
      </c>
      <c r="J148" s="65"/>
      <c r="K148" s="63"/>
      <c r="L148" s="63"/>
      <c r="M148" s="63"/>
      <c r="N148" s="63">
        <f t="shared" si="15"/>
        <v>0</v>
      </c>
      <c r="O148" s="63">
        <f t="shared" si="13"/>
        <v>0</v>
      </c>
      <c r="P148" s="63">
        <f t="shared" si="16"/>
        <v>0</v>
      </c>
      <c r="Q148" s="65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</row>
    <row r="149" spans="1:133" hidden="1" x14ac:dyDescent="0.2">
      <c r="A149" s="62"/>
      <c r="B149" s="61">
        <v>409</v>
      </c>
      <c r="C149" s="62" t="s">
        <v>278</v>
      </c>
      <c r="D149" s="63"/>
      <c r="E149" s="63"/>
      <c r="F149" s="63">
        <f t="shared" si="14"/>
        <v>0</v>
      </c>
      <c r="G149" s="63"/>
      <c r="H149" s="63"/>
      <c r="I149" s="63">
        <f t="shared" si="12"/>
        <v>0</v>
      </c>
      <c r="J149" s="65"/>
      <c r="K149" s="63"/>
      <c r="L149" s="63"/>
      <c r="M149" s="63"/>
      <c r="N149" s="63">
        <f t="shared" si="15"/>
        <v>0</v>
      </c>
      <c r="O149" s="63">
        <f t="shared" si="13"/>
        <v>0</v>
      </c>
      <c r="P149" s="63">
        <f t="shared" si="16"/>
        <v>0</v>
      </c>
      <c r="Q149" s="65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</row>
    <row r="150" spans="1:133" hidden="1" x14ac:dyDescent="0.2">
      <c r="A150" s="62"/>
      <c r="B150" s="61">
        <v>411</v>
      </c>
      <c r="C150" s="62" t="s">
        <v>279</v>
      </c>
      <c r="D150" s="63"/>
      <c r="E150" s="63"/>
      <c r="F150" s="63">
        <f t="shared" si="14"/>
        <v>0</v>
      </c>
      <c r="G150" s="63"/>
      <c r="H150" s="63"/>
      <c r="I150" s="63">
        <f t="shared" si="12"/>
        <v>0</v>
      </c>
      <c r="J150" s="65"/>
      <c r="K150" s="63"/>
      <c r="L150" s="63"/>
      <c r="M150" s="63"/>
      <c r="N150" s="63">
        <f t="shared" si="15"/>
        <v>0</v>
      </c>
      <c r="O150" s="63">
        <f t="shared" si="13"/>
        <v>0</v>
      </c>
      <c r="P150" s="63">
        <f t="shared" si="16"/>
        <v>0</v>
      </c>
      <c r="Q150" s="65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</row>
    <row r="151" spans="1:133" hidden="1" x14ac:dyDescent="0.2">
      <c r="A151" s="62"/>
      <c r="B151" s="61">
        <v>414</v>
      </c>
      <c r="C151" s="62" t="s">
        <v>280</v>
      </c>
      <c r="D151" s="63"/>
      <c r="E151" s="63"/>
      <c r="F151" s="63">
        <f t="shared" si="14"/>
        <v>0</v>
      </c>
      <c r="G151" s="63"/>
      <c r="H151" s="63"/>
      <c r="I151" s="63">
        <f t="shared" si="12"/>
        <v>0</v>
      </c>
      <c r="J151" s="65"/>
      <c r="K151" s="63"/>
      <c r="L151" s="63"/>
      <c r="M151" s="63"/>
      <c r="N151" s="63">
        <f t="shared" si="15"/>
        <v>0</v>
      </c>
      <c r="O151" s="63">
        <f t="shared" si="13"/>
        <v>0</v>
      </c>
      <c r="P151" s="63">
        <f t="shared" si="16"/>
        <v>0</v>
      </c>
      <c r="Q151" s="65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</row>
    <row r="152" spans="1:133" hidden="1" x14ac:dyDescent="0.2">
      <c r="A152" s="62"/>
      <c r="B152" s="61">
        <v>416</v>
      </c>
      <c r="C152" s="62" t="s">
        <v>281</v>
      </c>
      <c r="D152" s="63"/>
      <c r="E152" s="63"/>
      <c r="F152" s="63">
        <f t="shared" si="14"/>
        <v>0</v>
      </c>
      <c r="G152" s="63"/>
      <c r="H152" s="63"/>
      <c r="I152" s="63">
        <f t="shared" si="12"/>
        <v>0</v>
      </c>
      <c r="J152" s="65"/>
      <c r="K152" s="63"/>
      <c r="L152" s="63"/>
      <c r="M152" s="63"/>
      <c r="N152" s="63">
        <f t="shared" si="15"/>
        <v>0</v>
      </c>
      <c r="O152" s="63">
        <f t="shared" si="13"/>
        <v>0</v>
      </c>
      <c r="P152" s="63">
        <f t="shared" si="16"/>
        <v>0</v>
      </c>
      <c r="Q152" s="65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</row>
    <row r="153" spans="1:133" hidden="1" x14ac:dyDescent="0.2">
      <c r="A153" s="62"/>
      <c r="B153" s="61">
        <v>501</v>
      </c>
      <c r="C153" s="62" t="s">
        <v>282</v>
      </c>
      <c r="D153" s="63"/>
      <c r="E153" s="63"/>
      <c r="F153" s="63">
        <f t="shared" si="14"/>
        <v>0</v>
      </c>
      <c r="G153" s="63"/>
      <c r="H153" s="63"/>
      <c r="I153" s="63">
        <f t="shared" si="12"/>
        <v>0</v>
      </c>
      <c r="J153" s="65"/>
      <c r="K153" s="63"/>
      <c r="L153" s="63"/>
      <c r="M153" s="63"/>
      <c r="N153" s="63">
        <f t="shared" si="15"/>
        <v>0</v>
      </c>
      <c r="O153" s="63">
        <f t="shared" si="13"/>
        <v>0</v>
      </c>
      <c r="P153" s="63">
        <f t="shared" si="16"/>
        <v>0</v>
      </c>
      <c r="Q153" s="65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</row>
    <row r="154" spans="1:133" hidden="1" x14ac:dyDescent="0.2">
      <c r="A154" s="62"/>
      <c r="B154" s="61">
        <v>502</v>
      </c>
      <c r="C154" s="62" t="s">
        <v>283</v>
      </c>
      <c r="D154" s="63"/>
      <c r="E154" s="63"/>
      <c r="F154" s="63">
        <f t="shared" si="14"/>
        <v>0</v>
      </c>
      <c r="G154" s="63"/>
      <c r="H154" s="63"/>
      <c r="I154" s="63">
        <f t="shared" si="12"/>
        <v>0</v>
      </c>
      <c r="J154" s="65"/>
      <c r="K154" s="63"/>
      <c r="L154" s="63"/>
      <c r="M154" s="63"/>
      <c r="N154" s="63">
        <f t="shared" si="15"/>
        <v>0</v>
      </c>
      <c r="O154" s="63">
        <f t="shared" si="13"/>
        <v>0</v>
      </c>
      <c r="P154" s="63">
        <f t="shared" si="16"/>
        <v>0</v>
      </c>
      <c r="Q154" s="65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</row>
    <row r="155" spans="1:133" hidden="1" x14ac:dyDescent="0.2">
      <c r="A155" s="62"/>
      <c r="B155" s="61">
        <v>503</v>
      </c>
      <c r="C155" s="62" t="s">
        <v>284</v>
      </c>
      <c r="D155" s="63"/>
      <c r="E155" s="63"/>
      <c r="F155" s="63">
        <f t="shared" si="14"/>
        <v>0</v>
      </c>
      <c r="G155" s="63"/>
      <c r="H155" s="63"/>
      <c r="I155" s="63"/>
      <c r="J155" s="65"/>
      <c r="K155" s="63"/>
      <c r="L155" s="63"/>
      <c r="M155" s="63"/>
      <c r="N155" s="63">
        <f t="shared" si="15"/>
        <v>0</v>
      </c>
      <c r="O155" s="63">
        <f t="shared" si="13"/>
        <v>0</v>
      </c>
      <c r="P155" s="63">
        <f t="shared" si="16"/>
        <v>0</v>
      </c>
      <c r="Q155" s="65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</row>
    <row r="156" spans="1:133" hidden="1" x14ac:dyDescent="0.2">
      <c r="A156" s="62"/>
      <c r="B156" s="61">
        <v>504</v>
      </c>
      <c r="C156" s="62" t="s">
        <v>285</v>
      </c>
      <c r="D156" s="63"/>
      <c r="E156" s="63"/>
      <c r="F156" s="63">
        <f t="shared" si="14"/>
        <v>0</v>
      </c>
      <c r="G156" s="63"/>
      <c r="H156" s="63"/>
      <c r="I156" s="63"/>
      <c r="J156" s="65"/>
      <c r="K156" s="63"/>
      <c r="L156" s="63"/>
      <c r="M156" s="63"/>
      <c r="N156" s="63">
        <f t="shared" si="15"/>
        <v>0</v>
      </c>
      <c r="O156" s="63">
        <f t="shared" si="13"/>
        <v>0</v>
      </c>
      <c r="P156" s="63">
        <f t="shared" si="16"/>
        <v>0</v>
      </c>
      <c r="Q156" s="65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</row>
    <row r="157" spans="1:133" hidden="1" x14ac:dyDescent="0.2">
      <c r="A157" s="62"/>
      <c r="B157" s="61">
        <v>505</v>
      </c>
      <c r="C157" s="62" t="s">
        <v>286</v>
      </c>
      <c r="D157" s="63"/>
      <c r="E157" s="63"/>
      <c r="F157" s="63">
        <f t="shared" si="14"/>
        <v>0</v>
      </c>
      <c r="G157" s="63"/>
      <c r="H157" s="63"/>
      <c r="I157" s="63"/>
      <c r="J157" s="65"/>
      <c r="K157" s="63"/>
      <c r="L157" s="63"/>
      <c r="M157" s="63"/>
      <c r="N157" s="63">
        <f t="shared" si="15"/>
        <v>0</v>
      </c>
      <c r="O157" s="63">
        <f t="shared" si="13"/>
        <v>0</v>
      </c>
      <c r="P157" s="63">
        <f t="shared" si="16"/>
        <v>0</v>
      </c>
      <c r="Q157" s="65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</row>
    <row r="158" spans="1:133" hidden="1" x14ac:dyDescent="0.2">
      <c r="A158" s="62"/>
      <c r="B158" s="61">
        <v>506</v>
      </c>
      <c r="C158" s="62" t="s">
        <v>287</v>
      </c>
      <c r="D158" s="63"/>
      <c r="E158" s="63"/>
      <c r="F158" s="63">
        <f t="shared" si="14"/>
        <v>0</v>
      </c>
      <c r="G158" s="63"/>
      <c r="H158" s="63"/>
      <c r="I158" s="63"/>
      <c r="J158" s="65"/>
      <c r="K158" s="63"/>
      <c r="L158" s="63"/>
      <c r="M158" s="63"/>
      <c r="N158" s="63">
        <f t="shared" si="15"/>
        <v>0</v>
      </c>
      <c r="O158" s="63">
        <f t="shared" si="13"/>
        <v>0</v>
      </c>
      <c r="P158" s="63">
        <f t="shared" si="16"/>
        <v>0</v>
      </c>
      <c r="Q158" s="65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</row>
    <row r="159" spans="1:133" hidden="1" x14ac:dyDescent="0.2">
      <c r="A159" s="62"/>
      <c r="B159" s="61">
        <v>509</v>
      </c>
      <c r="C159" s="62" t="s">
        <v>288</v>
      </c>
      <c r="D159" s="63"/>
      <c r="E159" s="63"/>
      <c r="F159" s="63">
        <f t="shared" si="14"/>
        <v>0</v>
      </c>
      <c r="G159" s="63"/>
      <c r="H159" s="63"/>
      <c r="I159" s="63"/>
      <c r="J159" s="65"/>
      <c r="K159" s="63"/>
      <c r="L159" s="63"/>
      <c r="M159" s="63"/>
      <c r="N159" s="63">
        <f t="shared" si="15"/>
        <v>0</v>
      </c>
      <c r="O159" s="63">
        <f t="shared" si="13"/>
        <v>0</v>
      </c>
      <c r="P159" s="63">
        <f t="shared" si="16"/>
        <v>0</v>
      </c>
      <c r="Q159" s="65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</row>
    <row r="160" spans="1:133" hidden="1" x14ac:dyDescent="0.2">
      <c r="A160" s="62"/>
      <c r="B160" s="61">
        <v>510</v>
      </c>
      <c r="C160" s="62" t="s">
        <v>289</v>
      </c>
      <c r="D160" s="63"/>
      <c r="E160" s="63"/>
      <c r="F160" s="63">
        <f t="shared" si="14"/>
        <v>0</v>
      </c>
      <c r="G160" s="63"/>
      <c r="H160" s="63"/>
      <c r="I160" s="63"/>
      <c r="J160" s="65"/>
      <c r="K160" s="63"/>
      <c r="L160" s="63"/>
      <c r="M160" s="63"/>
      <c r="N160" s="63">
        <f t="shared" si="15"/>
        <v>0</v>
      </c>
      <c r="O160" s="63">
        <f t="shared" si="13"/>
        <v>0</v>
      </c>
      <c r="P160" s="63">
        <f t="shared" si="16"/>
        <v>0</v>
      </c>
      <c r="Q160" s="65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</row>
    <row r="161" spans="1:133" hidden="1" x14ac:dyDescent="0.2">
      <c r="A161" s="62"/>
      <c r="B161" s="61">
        <v>511</v>
      </c>
      <c r="C161" s="62" t="s">
        <v>290</v>
      </c>
      <c r="D161" s="63"/>
      <c r="E161" s="63"/>
      <c r="F161" s="63">
        <f t="shared" si="14"/>
        <v>0</v>
      </c>
      <c r="G161" s="63"/>
      <c r="H161" s="63"/>
      <c r="I161" s="63"/>
      <c r="J161" s="65"/>
      <c r="K161" s="63"/>
      <c r="L161" s="63"/>
      <c r="M161" s="63"/>
      <c r="N161" s="63">
        <f t="shared" si="15"/>
        <v>0</v>
      </c>
      <c r="O161" s="63">
        <f t="shared" si="13"/>
        <v>0</v>
      </c>
      <c r="P161" s="63">
        <f t="shared" si="16"/>
        <v>0</v>
      </c>
      <c r="Q161" s="65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</row>
    <row r="162" spans="1:133" hidden="1" x14ac:dyDescent="0.2">
      <c r="A162" s="62"/>
      <c r="B162" s="61">
        <v>512</v>
      </c>
      <c r="C162" s="62" t="s">
        <v>291</v>
      </c>
      <c r="D162" s="63"/>
      <c r="E162" s="63"/>
      <c r="F162" s="63">
        <f t="shared" si="14"/>
        <v>0</v>
      </c>
      <c r="G162" s="63"/>
      <c r="H162" s="63"/>
      <c r="I162" s="63"/>
      <c r="J162" s="65"/>
      <c r="K162" s="63"/>
      <c r="L162" s="63"/>
      <c r="M162" s="63"/>
      <c r="N162" s="63">
        <f t="shared" si="15"/>
        <v>0</v>
      </c>
      <c r="O162" s="63">
        <f t="shared" si="13"/>
        <v>0</v>
      </c>
      <c r="P162" s="63">
        <f t="shared" si="16"/>
        <v>0</v>
      </c>
      <c r="Q162" s="65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</row>
    <row r="163" spans="1:133" hidden="1" x14ac:dyDescent="0.2">
      <c r="A163" s="62"/>
      <c r="B163" s="61">
        <v>513</v>
      </c>
      <c r="C163" s="62" t="s">
        <v>292</v>
      </c>
      <c r="D163" s="63"/>
      <c r="E163" s="63"/>
      <c r="F163" s="63">
        <f t="shared" si="14"/>
        <v>0</v>
      </c>
      <c r="G163" s="63"/>
      <c r="H163" s="63"/>
      <c r="I163" s="63"/>
      <c r="J163" s="65"/>
      <c r="K163" s="63"/>
      <c r="L163" s="63"/>
      <c r="M163" s="63"/>
      <c r="N163" s="63">
        <f t="shared" si="15"/>
        <v>0</v>
      </c>
      <c r="O163" s="63">
        <f t="shared" si="13"/>
        <v>0</v>
      </c>
      <c r="P163" s="63">
        <f t="shared" si="16"/>
        <v>0</v>
      </c>
      <c r="Q163" s="65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</row>
    <row r="164" spans="1:133" hidden="1" x14ac:dyDescent="0.2">
      <c r="A164" s="62"/>
      <c r="B164" s="61">
        <v>514</v>
      </c>
      <c r="C164" s="62" t="s">
        <v>293</v>
      </c>
      <c r="D164" s="63"/>
      <c r="E164" s="63"/>
      <c r="F164" s="63">
        <f t="shared" si="14"/>
        <v>0</v>
      </c>
      <c r="G164" s="63"/>
      <c r="H164" s="63"/>
      <c r="I164" s="63"/>
      <c r="J164" s="65"/>
      <c r="K164" s="63"/>
      <c r="L164" s="63"/>
      <c r="M164" s="63"/>
      <c r="N164" s="63">
        <f t="shared" si="15"/>
        <v>0</v>
      </c>
      <c r="O164" s="63">
        <f t="shared" si="13"/>
        <v>0</v>
      </c>
      <c r="P164" s="63">
        <f t="shared" si="16"/>
        <v>0</v>
      </c>
      <c r="Q164" s="65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</row>
    <row r="165" spans="1:133" hidden="1" x14ac:dyDescent="0.2">
      <c r="A165" s="62"/>
      <c r="B165" s="61">
        <v>515</v>
      </c>
      <c r="C165" s="62" t="s">
        <v>294</v>
      </c>
      <c r="D165" s="63"/>
      <c r="E165" s="63"/>
      <c r="F165" s="63">
        <f t="shared" si="14"/>
        <v>0</v>
      </c>
      <c r="G165" s="63"/>
      <c r="H165" s="63"/>
      <c r="I165" s="63"/>
      <c r="J165" s="65"/>
      <c r="K165" s="63"/>
      <c r="L165" s="63"/>
      <c r="M165" s="63"/>
      <c r="N165" s="63">
        <f t="shared" si="15"/>
        <v>0</v>
      </c>
      <c r="O165" s="63">
        <f t="shared" si="13"/>
        <v>0</v>
      </c>
      <c r="P165" s="63">
        <f t="shared" si="16"/>
        <v>0</v>
      </c>
      <c r="Q165" s="65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</row>
    <row r="166" spans="1:133" hidden="1" x14ac:dyDescent="0.2">
      <c r="A166" s="62"/>
      <c r="B166" s="61">
        <v>516</v>
      </c>
      <c r="C166" s="62" t="s">
        <v>295</v>
      </c>
      <c r="D166" s="63"/>
      <c r="E166" s="63"/>
      <c r="F166" s="63">
        <f t="shared" si="14"/>
        <v>0</v>
      </c>
      <c r="G166" s="63"/>
      <c r="H166" s="63"/>
      <c r="I166" s="63"/>
      <c r="J166" s="65"/>
      <c r="K166" s="63"/>
      <c r="L166" s="63"/>
      <c r="M166" s="63"/>
      <c r="N166" s="63">
        <f t="shared" si="15"/>
        <v>0</v>
      </c>
      <c r="O166" s="63">
        <f t="shared" si="13"/>
        <v>0</v>
      </c>
      <c r="P166" s="63">
        <f t="shared" si="16"/>
        <v>0</v>
      </c>
      <c r="Q166" s="65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</row>
    <row r="167" spans="1:133" hidden="1" x14ac:dyDescent="0.2">
      <c r="A167" s="62"/>
      <c r="B167" s="61">
        <v>517</v>
      </c>
      <c r="C167" s="62" t="s">
        <v>296</v>
      </c>
      <c r="D167" s="63"/>
      <c r="E167" s="63"/>
      <c r="F167" s="63">
        <f t="shared" si="14"/>
        <v>0</v>
      </c>
      <c r="G167" s="63"/>
      <c r="H167" s="63"/>
      <c r="I167" s="63"/>
      <c r="J167" s="65"/>
      <c r="K167" s="63"/>
      <c r="L167" s="63"/>
      <c r="M167" s="63"/>
      <c r="N167" s="63">
        <f t="shared" si="15"/>
        <v>0</v>
      </c>
      <c r="O167" s="63">
        <f t="shared" si="13"/>
        <v>0</v>
      </c>
      <c r="P167" s="63">
        <f t="shared" si="16"/>
        <v>0</v>
      </c>
      <c r="Q167" s="65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</row>
    <row r="168" spans="1:133" hidden="1" x14ac:dyDescent="0.2">
      <c r="A168" s="62"/>
      <c r="B168" s="61">
        <v>518</v>
      </c>
      <c r="C168" s="62" t="s">
        <v>297</v>
      </c>
      <c r="D168" s="63"/>
      <c r="E168" s="63"/>
      <c r="F168" s="63">
        <f t="shared" si="14"/>
        <v>0</v>
      </c>
      <c r="G168" s="63"/>
      <c r="H168" s="63"/>
      <c r="I168" s="63"/>
      <c r="J168" s="65"/>
      <c r="K168" s="63"/>
      <c r="L168" s="63"/>
      <c r="M168" s="63"/>
      <c r="N168" s="63">
        <f t="shared" si="15"/>
        <v>0</v>
      </c>
      <c r="O168" s="63">
        <f t="shared" si="13"/>
        <v>0</v>
      </c>
      <c r="P168" s="63">
        <f t="shared" si="16"/>
        <v>0</v>
      </c>
      <c r="Q168" s="65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</row>
    <row r="169" spans="1:133" hidden="1" x14ac:dyDescent="0.2">
      <c r="A169" s="62"/>
      <c r="B169" s="61">
        <v>519</v>
      </c>
      <c r="C169" s="62" t="s">
        <v>298</v>
      </c>
      <c r="D169" s="63"/>
      <c r="E169" s="63"/>
      <c r="F169" s="63">
        <f t="shared" si="14"/>
        <v>0</v>
      </c>
      <c r="G169" s="63"/>
      <c r="H169" s="63"/>
      <c r="I169" s="63"/>
      <c r="J169" s="65"/>
      <c r="K169" s="63"/>
      <c r="L169" s="63"/>
      <c r="M169" s="63"/>
      <c r="N169" s="63">
        <f t="shared" si="15"/>
        <v>0</v>
      </c>
      <c r="O169" s="63">
        <f t="shared" si="13"/>
        <v>0</v>
      </c>
      <c r="P169" s="63">
        <f t="shared" si="16"/>
        <v>0</v>
      </c>
      <c r="Q169" s="65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</row>
    <row r="170" spans="1:133" hidden="1" x14ac:dyDescent="0.2">
      <c r="A170" s="62"/>
      <c r="B170" s="61">
        <v>520</v>
      </c>
      <c r="C170" s="62" t="s">
        <v>299</v>
      </c>
      <c r="D170" s="63"/>
      <c r="E170" s="63"/>
      <c r="F170" s="63">
        <f t="shared" si="14"/>
        <v>0</v>
      </c>
      <c r="G170" s="63"/>
      <c r="H170" s="63"/>
      <c r="I170" s="63"/>
      <c r="J170" s="65"/>
      <c r="K170" s="63"/>
      <c r="L170" s="63"/>
      <c r="M170" s="63"/>
      <c r="N170" s="63">
        <f t="shared" si="15"/>
        <v>0</v>
      </c>
      <c r="O170" s="63">
        <f t="shared" si="13"/>
        <v>0</v>
      </c>
      <c r="P170" s="63">
        <f t="shared" si="16"/>
        <v>0</v>
      </c>
      <c r="Q170" s="65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</row>
    <row r="171" spans="1:133" hidden="1" x14ac:dyDescent="0.2">
      <c r="A171" s="62"/>
      <c r="B171" s="61">
        <v>521</v>
      </c>
      <c r="C171" s="62" t="s">
        <v>300</v>
      </c>
      <c r="D171" s="63"/>
      <c r="E171" s="63"/>
      <c r="F171" s="63">
        <f t="shared" si="14"/>
        <v>0</v>
      </c>
      <c r="G171" s="63"/>
      <c r="H171" s="63"/>
      <c r="I171" s="63"/>
      <c r="J171" s="65"/>
      <c r="K171" s="63"/>
      <c r="L171" s="63"/>
      <c r="M171" s="63"/>
      <c r="N171" s="63">
        <f t="shared" si="15"/>
        <v>0</v>
      </c>
      <c r="O171" s="63">
        <f t="shared" si="13"/>
        <v>0</v>
      </c>
      <c r="P171" s="63">
        <f t="shared" si="16"/>
        <v>0</v>
      </c>
      <c r="Q171" s="65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</row>
    <row r="172" spans="1:133" hidden="1" x14ac:dyDescent="0.2">
      <c r="A172" s="62"/>
      <c r="B172" s="61">
        <v>522</v>
      </c>
      <c r="C172" s="62" t="s">
        <v>301</v>
      </c>
      <c r="D172" s="63"/>
      <c r="E172" s="63"/>
      <c r="F172" s="63">
        <f t="shared" si="14"/>
        <v>0</v>
      </c>
      <c r="G172" s="63"/>
      <c r="H172" s="63"/>
      <c r="I172" s="63"/>
      <c r="J172" s="65"/>
      <c r="K172" s="63"/>
      <c r="L172" s="63"/>
      <c r="M172" s="63"/>
      <c r="N172" s="63">
        <f t="shared" si="15"/>
        <v>0</v>
      </c>
      <c r="O172" s="63">
        <f t="shared" si="13"/>
        <v>0</v>
      </c>
      <c r="P172" s="63">
        <f t="shared" si="16"/>
        <v>0</v>
      </c>
      <c r="Q172" s="65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</row>
    <row r="173" spans="1:133" hidden="1" x14ac:dyDescent="0.2">
      <c r="A173" s="62"/>
      <c r="B173" s="61">
        <v>523</v>
      </c>
      <c r="C173" s="62" t="s">
        <v>302</v>
      </c>
      <c r="D173" s="63"/>
      <c r="E173" s="63"/>
      <c r="F173" s="63">
        <f t="shared" si="14"/>
        <v>0</v>
      </c>
      <c r="G173" s="63"/>
      <c r="H173" s="63"/>
      <c r="I173" s="63"/>
      <c r="J173" s="65"/>
      <c r="K173" s="63"/>
      <c r="L173" s="63"/>
      <c r="M173" s="63"/>
      <c r="N173" s="63">
        <f t="shared" si="15"/>
        <v>0</v>
      </c>
      <c r="O173" s="63">
        <f t="shared" si="13"/>
        <v>0</v>
      </c>
      <c r="P173" s="63">
        <f t="shared" si="16"/>
        <v>0</v>
      </c>
      <c r="Q173" s="65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</row>
    <row r="174" spans="1:133" hidden="1" x14ac:dyDescent="0.2">
      <c r="A174" s="62"/>
      <c r="B174" s="61">
        <v>529</v>
      </c>
      <c r="C174" s="62" t="s">
        <v>303</v>
      </c>
      <c r="D174" s="63"/>
      <c r="E174" s="63"/>
      <c r="F174" s="63">
        <f t="shared" si="14"/>
        <v>0</v>
      </c>
      <c r="G174" s="63"/>
      <c r="H174" s="63"/>
      <c r="I174" s="63"/>
      <c r="J174" s="65"/>
      <c r="K174" s="63"/>
      <c r="L174" s="63"/>
      <c r="M174" s="63"/>
      <c r="N174" s="63">
        <f t="shared" si="15"/>
        <v>0</v>
      </c>
      <c r="O174" s="63">
        <f t="shared" si="13"/>
        <v>0</v>
      </c>
      <c r="P174" s="63">
        <f t="shared" si="16"/>
        <v>0</v>
      </c>
      <c r="Q174" s="65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</row>
    <row r="175" spans="1:133" hidden="1" x14ac:dyDescent="0.2">
      <c r="A175" s="62"/>
      <c r="B175" s="61">
        <v>530</v>
      </c>
      <c r="C175" s="62" t="s">
        <v>304</v>
      </c>
      <c r="D175" s="63"/>
      <c r="E175" s="63"/>
      <c r="F175" s="63">
        <f t="shared" si="14"/>
        <v>0</v>
      </c>
      <c r="G175" s="63"/>
      <c r="H175" s="63"/>
      <c r="I175" s="63"/>
      <c r="J175" s="65"/>
      <c r="K175" s="63"/>
      <c r="L175" s="63"/>
      <c r="M175" s="63"/>
      <c r="N175" s="63">
        <f t="shared" si="15"/>
        <v>0</v>
      </c>
      <c r="O175" s="63">
        <f t="shared" si="13"/>
        <v>0</v>
      </c>
      <c r="P175" s="63">
        <f t="shared" si="16"/>
        <v>0</v>
      </c>
      <c r="Q175" s="65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</row>
    <row r="176" spans="1:133" hidden="1" x14ac:dyDescent="0.2">
      <c r="A176" s="62"/>
      <c r="B176" s="61">
        <v>531</v>
      </c>
      <c r="C176" s="62" t="s">
        <v>305</v>
      </c>
      <c r="D176" s="63"/>
      <c r="E176" s="63"/>
      <c r="F176" s="63">
        <f t="shared" si="14"/>
        <v>0</v>
      </c>
      <c r="G176" s="63"/>
      <c r="H176" s="63"/>
      <c r="I176" s="63"/>
      <c r="J176" s="65"/>
      <c r="K176" s="63"/>
      <c r="L176" s="63"/>
      <c r="M176" s="63"/>
      <c r="N176" s="63">
        <f t="shared" si="15"/>
        <v>0</v>
      </c>
      <c r="O176" s="63">
        <f t="shared" si="13"/>
        <v>0</v>
      </c>
      <c r="P176" s="63">
        <f t="shared" si="16"/>
        <v>0</v>
      </c>
      <c r="Q176" s="65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</row>
    <row r="177" spans="1:133" hidden="1" x14ac:dyDescent="0.2">
      <c r="A177" s="62"/>
      <c r="B177" s="61">
        <v>533</v>
      </c>
      <c r="C177" s="62" t="s">
        <v>306</v>
      </c>
      <c r="D177" s="63"/>
      <c r="E177" s="63"/>
      <c r="F177" s="63">
        <f t="shared" si="14"/>
        <v>0</v>
      </c>
      <c r="G177" s="63"/>
      <c r="H177" s="63"/>
      <c r="I177" s="63"/>
      <c r="J177" s="65"/>
      <c r="K177" s="63"/>
      <c r="L177" s="63"/>
      <c r="M177" s="63"/>
      <c r="N177" s="63">
        <f t="shared" si="15"/>
        <v>0</v>
      </c>
      <c r="O177" s="63">
        <f t="shared" si="13"/>
        <v>0</v>
      </c>
      <c r="P177" s="63">
        <f t="shared" si="16"/>
        <v>0</v>
      </c>
      <c r="Q177" s="65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</row>
    <row r="178" spans="1:133" hidden="1" x14ac:dyDescent="0.2">
      <c r="A178" s="62"/>
      <c r="B178" s="61">
        <v>534</v>
      </c>
      <c r="C178" s="62" t="s">
        <v>307</v>
      </c>
      <c r="D178" s="63"/>
      <c r="E178" s="63"/>
      <c r="F178" s="63">
        <f t="shared" si="14"/>
        <v>0</v>
      </c>
      <c r="G178" s="63"/>
      <c r="H178" s="63"/>
      <c r="I178" s="63"/>
      <c r="J178" s="65"/>
      <c r="K178" s="63"/>
      <c r="L178" s="63"/>
      <c r="M178" s="63"/>
      <c r="N178" s="63">
        <f t="shared" si="15"/>
        <v>0</v>
      </c>
      <c r="O178" s="63">
        <f t="shared" si="13"/>
        <v>0</v>
      </c>
      <c r="P178" s="63">
        <f t="shared" si="16"/>
        <v>0</v>
      </c>
      <c r="Q178" s="65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</row>
    <row r="179" spans="1:133" hidden="1" x14ac:dyDescent="0.2">
      <c r="A179" s="62"/>
      <c r="B179" s="61">
        <v>535</v>
      </c>
      <c r="C179" s="62" t="s">
        <v>308</v>
      </c>
      <c r="D179" s="63"/>
      <c r="E179" s="63"/>
      <c r="F179" s="63">
        <f t="shared" si="14"/>
        <v>0</v>
      </c>
      <c r="G179" s="63"/>
      <c r="H179" s="63"/>
      <c r="I179" s="63"/>
      <c r="J179" s="65"/>
      <c r="K179" s="63"/>
      <c r="L179" s="63"/>
      <c r="M179" s="63"/>
      <c r="N179" s="63">
        <f t="shared" si="15"/>
        <v>0</v>
      </c>
      <c r="O179" s="63">
        <f t="shared" si="13"/>
        <v>0</v>
      </c>
      <c r="P179" s="63">
        <f t="shared" si="16"/>
        <v>0</v>
      </c>
      <c r="Q179" s="65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</row>
    <row r="180" spans="1:133" hidden="1" x14ac:dyDescent="0.2">
      <c r="A180" s="62"/>
      <c r="B180" s="61">
        <v>536</v>
      </c>
      <c r="C180" s="62" t="s">
        <v>309</v>
      </c>
      <c r="D180" s="63"/>
      <c r="E180" s="63"/>
      <c r="F180" s="63">
        <f t="shared" si="14"/>
        <v>0</v>
      </c>
      <c r="G180" s="63"/>
      <c r="H180" s="63"/>
      <c r="I180" s="63"/>
      <c r="J180" s="65"/>
      <c r="K180" s="63"/>
      <c r="L180" s="63"/>
      <c r="M180" s="63"/>
      <c r="N180" s="63">
        <f t="shared" si="15"/>
        <v>0</v>
      </c>
      <c r="O180" s="63">
        <f t="shared" si="13"/>
        <v>0</v>
      </c>
      <c r="P180" s="63">
        <f t="shared" si="16"/>
        <v>0</v>
      </c>
      <c r="Q180" s="65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</row>
    <row r="181" spans="1:133" hidden="1" x14ac:dyDescent="0.2">
      <c r="A181" s="62"/>
      <c r="B181" s="61">
        <v>537</v>
      </c>
      <c r="C181" s="62" t="s">
        <v>310</v>
      </c>
      <c r="D181" s="63"/>
      <c r="E181" s="63"/>
      <c r="F181" s="63">
        <f t="shared" si="14"/>
        <v>0</v>
      </c>
      <c r="G181" s="63"/>
      <c r="H181" s="63"/>
      <c r="I181" s="63"/>
      <c r="J181" s="65"/>
      <c r="K181" s="63"/>
      <c r="L181" s="63"/>
      <c r="M181" s="63"/>
      <c r="N181" s="63">
        <f t="shared" si="15"/>
        <v>0</v>
      </c>
      <c r="O181" s="63">
        <f t="shared" si="13"/>
        <v>0</v>
      </c>
      <c r="P181" s="63">
        <f t="shared" si="16"/>
        <v>0</v>
      </c>
      <c r="Q181" s="65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</row>
    <row r="182" spans="1:133" hidden="1" x14ac:dyDescent="0.2">
      <c r="A182" s="62"/>
      <c r="B182" s="61">
        <v>538</v>
      </c>
      <c r="C182" s="62" t="s">
        <v>311</v>
      </c>
      <c r="D182" s="63"/>
      <c r="E182" s="63"/>
      <c r="F182" s="63">
        <f t="shared" si="14"/>
        <v>0</v>
      </c>
      <c r="G182" s="63"/>
      <c r="H182" s="63"/>
      <c r="I182" s="63"/>
      <c r="J182" s="65"/>
      <c r="K182" s="63"/>
      <c r="L182" s="63"/>
      <c r="M182" s="63"/>
      <c r="N182" s="63">
        <f t="shared" si="15"/>
        <v>0</v>
      </c>
      <c r="O182" s="63">
        <f t="shared" si="13"/>
        <v>0</v>
      </c>
      <c r="P182" s="63">
        <f t="shared" si="16"/>
        <v>0</v>
      </c>
      <c r="Q182" s="65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</row>
    <row r="183" spans="1:133" hidden="1" x14ac:dyDescent="0.2">
      <c r="A183" s="62"/>
      <c r="B183" s="61">
        <v>540</v>
      </c>
      <c r="C183" s="62" t="s">
        <v>312</v>
      </c>
      <c r="D183" s="63"/>
      <c r="E183" s="63"/>
      <c r="F183" s="63">
        <f t="shared" si="14"/>
        <v>0</v>
      </c>
      <c r="G183" s="63"/>
      <c r="H183" s="63"/>
      <c r="I183" s="63"/>
      <c r="J183" s="65"/>
      <c r="K183" s="63"/>
      <c r="L183" s="63">
        <f t="shared" ref="L183:L221" si="17">E183*100%</f>
        <v>0</v>
      </c>
      <c r="M183" s="63"/>
      <c r="N183" s="63">
        <f t="shared" si="15"/>
        <v>0</v>
      </c>
      <c r="O183" s="63">
        <f t="shared" si="13"/>
        <v>0</v>
      </c>
      <c r="P183" s="63">
        <f t="shared" si="16"/>
        <v>0</v>
      </c>
      <c r="Q183" s="65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</row>
    <row r="184" spans="1:133" hidden="1" x14ac:dyDescent="0.2">
      <c r="A184" s="62"/>
      <c r="B184" s="61">
        <v>541</v>
      </c>
      <c r="C184" s="62" t="s">
        <v>313</v>
      </c>
      <c r="D184" s="63"/>
      <c r="E184" s="63"/>
      <c r="F184" s="63">
        <f t="shared" si="14"/>
        <v>0</v>
      </c>
      <c r="G184" s="63"/>
      <c r="H184" s="63"/>
      <c r="I184" s="63"/>
      <c r="J184" s="65"/>
      <c r="K184" s="63"/>
      <c r="L184" s="63">
        <f t="shared" si="17"/>
        <v>0</v>
      </c>
      <c r="M184" s="63"/>
      <c r="N184" s="63">
        <f t="shared" si="15"/>
        <v>0</v>
      </c>
      <c r="O184" s="63">
        <f t="shared" si="13"/>
        <v>0</v>
      </c>
      <c r="P184" s="63">
        <f t="shared" si="16"/>
        <v>0</v>
      </c>
      <c r="Q184" s="65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</row>
    <row r="185" spans="1:133" hidden="1" x14ac:dyDescent="0.2">
      <c r="A185" s="62"/>
      <c r="B185" s="61">
        <v>542</v>
      </c>
      <c r="C185" s="62" t="s">
        <v>314</v>
      </c>
      <c r="D185" s="63"/>
      <c r="E185" s="63"/>
      <c r="F185" s="63">
        <f t="shared" si="14"/>
        <v>0</v>
      </c>
      <c r="G185" s="63"/>
      <c r="H185" s="63"/>
      <c r="I185" s="63"/>
      <c r="J185" s="65"/>
      <c r="K185" s="63"/>
      <c r="L185" s="63">
        <f t="shared" si="17"/>
        <v>0</v>
      </c>
      <c r="M185" s="63"/>
      <c r="N185" s="63">
        <f t="shared" si="15"/>
        <v>0</v>
      </c>
      <c r="O185" s="63">
        <f t="shared" si="13"/>
        <v>0</v>
      </c>
      <c r="P185" s="63">
        <f t="shared" si="16"/>
        <v>0</v>
      </c>
      <c r="Q185" s="65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</row>
    <row r="186" spans="1:133" hidden="1" x14ac:dyDescent="0.2">
      <c r="A186" s="62"/>
      <c r="B186" s="61">
        <v>543</v>
      </c>
      <c r="C186" s="62" t="s">
        <v>315</v>
      </c>
      <c r="D186" s="63"/>
      <c r="E186" s="63"/>
      <c r="F186" s="63">
        <f t="shared" si="14"/>
        <v>0</v>
      </c>
      <c r="G186" s="63"/>
      <c r="H186" s="63"/>
      <c r="I186" s="63"/>
      <c r="J186" s="65"/>
      <c r="K186" s="63"/>
      <c r="L186" s="63">
        <f t="shared" si="17"/>
        <v>0</v>
      </c>
      <c r="M186" s="63"/>
      <c r="N186" s="63">
        <f t="shared" si="15"/>
        <v>0</v>
      </c>
      <c r="O186" s="63">
        <f t="shared" si="13"/>
        <v>0</v>
      </c>
      <c r="P186" s="63">
        <f t="shared" si="16"/>
        <v>0</v>
      </c>
      <c r="Q186" s="65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</row>
    <row r="187" spans="1:133" hidden="1" x14ac:dyDescent="0.2">
      <c r="A187" s="62"/>
      <c r="B187" s="61">
        <v>544</v>
      </c>
      <c r="C187" s="62" t="s">
        <v>316</v>
      </c>
      <c r="D187" s="63"/>
      <c r="E187" s="63"/>
      <c r="F187" s="63">
        <f t="shared" si="14"/>
        <v>0</v>
      </c>
      <c r="G187" s="63"/>
      <c r="H187" s="63"/>
      <c r="I187" s="63"/>
      <c r="J187" s="65"/>
      <c r="K187" s="63"/>
      <c r="L187" s="63">
        <f t="shared" si="17"/>
        <v>0</v>
      </c>
      <c r="M187" s="63"/>
      <c r="N187" s="63">
        <f t="shared" si="15"/>
        <v>0</v>
      </c>
      <c r="O187" s="63">
        <f t="shared" si="13"/>
        <v>0</v>
      </c>
      <c r="P187" s="63">
        <f t="shared" si="16"/>
        <v>0</v>
      </c>
      <c r="Q187" s="65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</row>
    <row r="188" spans="1:133" hidden="1" x14ac:dyDescent="0.2">
      <c r="A188" s="62"/>
      <c r="B188" s="61">
        <v>545</v>
      </c>
      <c r="C188" s="62" t="s">
        <v>317</v>
      </c>
      <c r="D188" s="63"/>
      <c r="E188" s="63"/>
      <c r="F188" s="63">
        <f t="shared" si="14"/>
        <v>0</v>
      </c>
      <c r="G188" s="63"/>
      <c r="H188" s="63"/>
      <c r="I188" s="63"/>
      <c r="J188" s="65"/>
      <c r="K188" s="63"/>
      <c r="L188" s="63">
        <f t="shared" si="17"/>
        <v>0</v>
      </c>
      <c r="M188" s="63"/>
      <c r="N188" s="63">
        <f t="shared" si="15"/>
        <v>0</v>
      </c>
      <c r="O188" s="63">
        <f t="shared" si="13"/>
        <v>0</v>
      </c>
      <c r="P188" s="63">
        <f t="shared" si="16"/>
        <v>0</v>
      </c>
      <c r="Q188" s="65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</row>
    <row r="189" spans="1:133" hidden="1" x14ac:dyDescent="0.2">
      <c r="A189" s="62"/>
      <c r="B189" s="61">
        <v>546</v>
      </c>
      <c r="C189" s="62" t="s">
        <v>318</v>
      </c>
      <c r="D189" s="63"/>
      <c r="E189" s="63"/>
      <c r="F189" s="63">
        <f t="shared" si="14"/>
        <v>0</v>
      </c>
      <c r="G189" s="63"/>
      <c r="H189" s="63"/>
      <c r="I189" s="63"/>
      <c r="J189" s="65"/>
      <c r="K189" s="63"/>
      <c r="L189" s="63">
        <f t="shared" si="17"/>
        <v>0</v>
      </c>
      <c r="M189" s="63"/>
      <c r="N189" s="63">
        <f t="shared" si="15"/>
        <v>0</v>
      </c>
      <c r="O189" s="63">
        <f t="shared" si="13"/>
        <v>0</v>
      </c>
      <c r="P189" s="63">
        <f t="shared" si="16"/>
        <v>0</v>
      </c>
      <c r="Q189" s="65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</row>
    <row r="190" spans="1:133" hidden="1" x14ac:dyDescent="0.2">
      <c r="A190" s="62"/>
      <c r="B190" s="61">
        <v>547</v>
      </c>
      <c r="C190" s="62" t="s">
        <v>319</v>
      </c>
      <c r="D190" s="63"/>
      <c r="E190" s="63"/>
      <c r="F190" s="63">
        <f t="shared" si="14"/>
        <v>0</v>
      </c>
      <c r="G190" s="63"/>
      <c r="H190" s="63"/>
      <c r="I190" s="63"/>
      <c r="J190" s="65"/>
      <c r="K190" s="63"/>
      <c r="L190" s="63">
        <f t="shared" si="17"/>
        <v>0</v>
      </c>
      <c r="M190" s="63"/>
      <c r="N190" s="63">
        <f t="shared" si="15"/>
        <v>0</v>
      </c>
      <c r="O190" s="63">
        <f t="shared" si="13"/>
        <v>0</v>
      </c>
      <c r="P190" s="63">
        <f t="shared" si="16"/>
        <v>0</v>
      </c>
      <c r="Q190" s="65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</row>
    <row r="191" spans="1:133" hidden="1" x14ac:dyDescent="0.2">
      <c r="A191" s="62"/>
      <c r="B191" s="61">
        <v>548</v>
      </c>
      <c r="C191" s="62" t="s">
        <v>320</v>
      </c>
      <c r="D191" s="63"/>
      <c r="E191" s="63"/>
      <c r="F191" s="63">
        <f t="shared" si="14"/>
        <v>0</v>
      </c>
      <c r="G191" s="63"/>
      <c r="H191" s="63"/>
      <c r="I191" s="63"/>
      <c r="J191" s="65"/>
      <c r="K191" s="63"/>
      <c r="L191" s="63">
        <f t="shared" si="17"/>
        <v>0</v>
      </c>
      <c r="M191" s="63"/>
      <c r="N191" s="63">
        <f t="shared" si="15"/>
        <v>0</v>
      </c>
      <c r="O191" s="63">
        <f t="shared" si="13"/>
        <v>0</v>
      </c>
      <c r="P191" s="63">
        <f t="shared" si="16"/>
        <v>0</v>
      </c>
      <c r="Q191" s="65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</row>
    <row r="192" spans="1:133" hidden="1" x14ac:dyDescent="0.2">
      <c r="A192" s="62"/>
      <c r="B192" s="61">
        <v>549</v>
      </c>
      <c r="C192" s="62" t="s">
        <v>321</v>
      </c>
      <c r="D192" s="63"/>
      <c r="E192" s="63"/>
      <c r="F192" s="63">
        <f t="shared" si="14"/>
        <v>0</v>
      </c>
      <c r="G192" s="63"/>
      <c r="H192" s="63"/>
      <c r="I192" s="63"/>
      <c r="J192" s="65"/>
      <c r="K192" s="63"/>
      <c r="L192" s="63">
        <f t="shared" si="17"/>
        <v>0</v>
      </c>
      <c r="M192" s="63"/>
      <c r="N192" s="63">
        <f t="shared" si="15"/>
        <v>0</v>
      </c>
      <c r="O192" s="63">
        <f t="shared" si="13"/>
        <v>0</v>
      </c>
      <c r="P192" s="63">
        <f t="shared" si="16"/>
        <v>0</v>
      </c>
      <c r="Q192" s="65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</row>
    <row r="193" spans="1:133" hidden="1" x14ac:dyDescent="0.2">
      <c r="A193" s="62"/>
      <c r="B193" s="61">
        <v>550</v>
      </c>
      <c r="C193" s="62" t="s">
        <v>322</v>
      </c>
      <c r="D193" s="63"/>
      <c r="E193" s="63"/>
      <c r="F193" s="63">
        <f t="shared" si="14"/>
        <v>0</v>
      </c>
      <c r="G193" s="63"/>
      <c r="H193" s="63"/>
      <c r="I193" s="63"/>
      <c r="J193" s="65"/>
      <c r="K193" s="63"/>
      <c r="L193" s="63">
        <f t="shared" si="17"/>
        <v>0</v>
      </c>
      <c r="M193" s="63"/>
      <c r="N193" s="63">
        <f t="shared" si="15"/>
        <v>0</v>
      </c>
      <c r="O193" s="63">
        <f t="shared" si="13"/>
        <v>0</v>
      </c>
      <c r="P193" s="63">
        <f t="shared" si="16"/>
        <v>0</v>
      </c>
      <c r="Q193" s="65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</row>
    <row r="194" spans="1:133" hidden="1" x14ac:dyDescent="0.2">
      <c r="A194" s="62"/>
      <c r="B194" s="61">
        <v>557</v>
      </c>
      <c r="C194" s="62" t="s">
        <v>323</v>
      </c>
      <c r="D194" s="63"/>
      <c r="E194" s="63"/>
      <c r="F194" s="63">
        <f t="shared" si="14"/>
        <v>0</v>
      </c>
      <c r="G194" s="63"/>
      <c r="H194" s="63"/>
      <c r="I194" s="63"/>
      <c r="J194" s="65"/>
      <c r="K194" s="63"/>
      <c r="L194" s="63">
        <f t="shared" si="17"/>
        <v>0</v>
      </c>
      <c r="M194" s="63"/>
      <c r="N194" s="63">
        <f t="shared" si="15"/>
        <v>0</v>
      </c>
      <c r="O194" s="63">
        <f t="shared" si="13"/>
        <v>0</v>
      </c>
      <c r="P194" s="63">
        <f t="shared" si="16"/>
        <v>0</v>
      </c>
      <c r="Q194" s="65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</row>
    <row r="195" spans="1:133" hidden="1" x14ac:dyDescent="0.2">
      <c r="A195" s="62"/>
      <c r="B195" s="61">
        <v>558</v>
      </c>
      <c r="C195" s="62" t="s">
        <v>324</v>
      </c>
      <c r="D195" s="63"/>
      <c r="E195" s="63"/>
      <c r="F195" s="63">
        <f t="shared" si="14"/>
        <v>0</v>
      </c>
      <c r="G195" s="63"/>
      <c r="H195" s="63"/>
      <c r="I195" s="63"/>
      <c r="J195" s="65"/>
      <c r="K195" s="63"/>
      <c r="L195" s="63">
        <f t="shared" si="17"/>
        <v>0</v>
      </c>
      <c r="M195" s="63"/>
      <c r="N195" s="63">
        <f t="shared" si="15"/>
        <v>0</v>
      </c>
      <c r="O195" s="63">
        <f t="shared" si="13"/>
        <v>0</v>
      </c>
      <c r="P195" s="63">
        <f t="shared" si="16"/>
        <v>0</v>
      </c>
      <c r="Q195" s="65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</row>
    <row r="196" spans="1:133" hidden="1" x14ac:dyDescent="0.2">
      <c r="A196" s="62"/>
      <c r="B196" s="61">
        <v>561</v>
      </c>
      <c r="C196" s="62" t="s">
        <v>325</v>
      </c>
      <c r="D196" s="63"/>
      <c r="E196" s="63"/>
      <c r="F196" s="63">
        <f t="shared" si="14"/>
        <v>0</v>
      </c>
      <c r="G196" s="63"/>
      <c r="H196" s="63"/>
      <c r="I196" s="63"/>
      <c r="J196" s="65"/>
      <c r="K196" s="63"/>
      <c r="L196" s="63">
        <f t="shared" si="17"/>
        <v>0</v>
      </c>
      <c r="M196" s="63"/>
      <c r="N196" s="63">
        <f t="shared" si="15"/>
        <v>0</v>
      </c>
      <c r="O196" s="63">
        <f t="shared" si="13"/>
        <v>0</v>
      </c>
      <c r="P196" s="63">
        <f t="shared" si="16"/>
        <v>0</v>
      </c>
      <c r="Q196" s="65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</row>
    <row r="197" spans="1:133" hidden="1" x14ac:dyDescent="0.2">
      <c r="A197" s="62"/>
      <c r="B197" s="61">
        <v>562</v>
      </c>
      <c r="C197" s="62" t="s">
        <v>326</v>
      </c>
      <c r="D197" s="63"/>
      <c r="E197" s="63"/>
      <c r="F197" s="63">
        <f t="shared" si="14"/>
        <v>0</v>
      </c>
      <c r="G197" s="63"/>
      <c r="H197" s="63"/>
      <c r="I197" s="63"/>
      <c r="J197" s="65"/>
      <c r="K197" s="63"/>
      <c r="L197" s="63">
        <f t="shared" si="17"/>
        <v>0</v>
      </c>
      <c r="M197" s="63"/>
      <c r="N197" s="63">
        <f t="shared" si="15"/>
        <v>0</v>
      </c>
      <c r="O197" s="63">
        <f t="shared" si="13"/>
        <v>0</v>
      </c>
      <c r="P197" s="63">
        <f t="shared" si="16"/>
        <v>0</v>
      </c>
      <c r="Q197" s="65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</row>
    <row r="198" spans="1:133" hidden="1" x14ac:dyDescent="0.2">
      <c r="A198" s="62"/>
      <c r="B198" s="61">
        <v>563</v>
      </c>
      <c r="C198" s="62" t="s">
        <v>327</v>
      </c>
      <c r="D198" s="63"/>
      <c r="E198" s="63"/>
      <c r="F198" s="63">
        <f t="shared" si="14"/>
        <v>0</v>
      </c>
      <c r="G198" s="63"/>
      <c r="H198" s="63"/>
      <c r="I198" s="63"/>
      <c r="J198" s="65"/>
      <c r="K198" s="63"/>
      <c r="L198" s="63">
        <f t="shared" si="17"/>
        <v>0</v>
      </c>
      <c r="M198" s="63"/>
      <c r="N198" s="63">
        <f t="shared" si="15"/>
        <v>0</v>
      </c>
      <c r="O198" s="63">
        <f t="shared" si="13"/>
        <v>0</v>
      </c>
      <c r="P198" s="63">
        <f t="shared" si="16"/>
        <v>0</v>
      </c>
      <c r="Q198" s="65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</row>
    <row r="199" spans="1:133" hidden="1" x14ac:dyDescent="0.2">
      <c r="A199" s="62"/>
      <c r="B199" s="61">
        <v>564</v>
      </c>
      <c r="C199" s="62" t="s">
        <v>328</v>
      </c>
      <c r="D199" s="63"/>
      <c r="E199" s="63"/>
      <c r="F199" s="63">
        <f t="shared" si="14"/>
        <v>0</v>
      </c>
      <c r="G199" s="63"/>
      <c r="H199" s="63"/>
      <c r="I199" s="63"/>
      <c r="J199" s="65"/>
      <c r="K199" s="63"/>
      <c r="L199" s="63">
        <f t="shared" si="17"/>
        <v>0</v>
      </c>
      <c r="M199" s="63"/>
      <c r="N199" s="63">
        <f t="shared" si="15"/>
        <v>0</v>
      </c>
      <c r="O199" s="63">
        <f t="shared" si="13"/>
        <v>0</v>
      </c>
      <c r="P199" s="63">
        <f t="shared" si="16"/>
        <v>0</v>
      </c>
      <c r="Q199" s="65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</row>
    <row r="200" spans="1:133" hidden="1" x14ac:dyDescent="0.2">
      <c r="A200" s="62"/>
      <c r="B200" s="61">
        <v>565</v>
      </c>
      <c r="C200" s="62" t="s">
        <v>329</v>
      </c>
      <c r="D200" s="63"/>
      <c r="E200" s="63"/>
      <c r="F200" s="63">
        <f t="shared" si="14"/>
        <v>0</v>
      </c>
      <c r="G200" s="63"/>
      <c r="H200" s="63"/>
      <c r="I200" s="63"/>
      <c r="J200" s="65"/>
      <c r="K200" s="63"/>
      <c r="L200" s="63">
        <f t="shared" si="17"/>
        <v>0</v>
      </c>
      <c r="M200" s="63"/>
      <c r="N200" s="63">
        <f t="shared" si="15"/>
        <v>0</v>
      </c>
      <c r="O200" s="63">
        <f t="shared" ref="O200:O221" si="18">H200*100%</f>
        <v>0</v>
      </c>
      <c r="P200" s="63">
        <f t="shared" si="16"/>
        <v>0</v>
      </c>
      <c r="Q200" s="65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</row>
    <row r="201" spans="1:133" hidden="1" x14ac:dyDescent="0.2">
      <c r="A201" s="62"/>
      <c r="B201" s="61">
        <v>566</v>
      </c>
      <c r="C201" s="62" t="s">
        <v>330</v>
      </c>
      <c r="D201" s="63"/>
      <c r="E201" s="63"/>
      <c r="F201" s="63">
        <f t="shared" ref="F201:F221" si="19">+D201+E201</f>
        <v>0</v>
      </c>
      <c r="G201" s="63"/>
      <c r="H201" s="63"/>
      <c r="I201" s="63"/>
      <c r="J201" s="65"/>
      <c r="K201" s="63"/>
      <c r="L201" s="63">
        <f t="shared" si="17"/>
        <v>0</v>
      </c>
      <c r="M201" s="63"/>
      <c r="N201" s="63">
        <f t="shared" ref="N201:N221" si="20">+L201+M201</f>
        <v>0</v>
      </c>
      <c r="O201" s="63">
        <f t="shared" si="18"/>
        <v>0</v>
      </c>
      <c r="P201" s="63">
        <f t="shared" ref="P201:P221" si="21">+N201+O201</f>
        <v>0</v>
      </c>
      <c r="Q201" s="65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</row>
    <row r="202" spans="1:133" hidden="1" x14ac:dyDescent="0.2">
      <c r="A202" s="62"/>
      <c r="B202" s="61">
        <v>567</v>
      </c>
      <c r="C202" s="62" t="s">
        <v>331</v>
      </c>
      <c r="D202" s="63"/>
      <c r="E202" s="63"/>
      <c r="F202" s="63">
        <f t="shared" si="19"/>
        <v>0</v>
      </c>
      <c r="G202" s="63"/>
      <c r="H202" s="63"/>
      <c r="I202" s="63"/>
      <c r="J202" s="65"/>
      <c r="K202" s="63"/>
      <c r="L202" s="63">
        <f t="shared" si="17"/>
        <v>0</v>
      </c>
      <c r="M202" s="63"/>
      <c r="N202" s="63">
        <f t="shared" si="20"/>
        <v>0</v>
      </c>
      <c r="O202" s="63">
        <f t="shared" si="18"/>
        <v>0</v>
      </c>
      <c r="P202" s="63">
        <f t="shared" si="21"/>
        <v>0</v>
      </c>
      <c r="Q202" s="65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</row>
    <row r="203" spans="1:133" hidden="1" x14ac:dyDescent="0.2">
      <c r="A203" s="62"/>
      <c r="B203" s="61">
        <v>568</v>
      </c>
      <c r="C203" s="62" t="s">
        <v>332</v>
      </c>
      <c r="D203" s="63"/>
      <c r="E203" s="63"/>
      <c r="F203" s="63">
        <f t="shared" si="19"/>
        <v>0</v>
      </c>
      <c r="G203" s="63"/>
      <c r="H203" s="63"/>
      <c r="I203" s="63"/>
      <c r="J203" s="65"/>
      <c r="K203" s="63"/>
      <c r="L203" s="63">
        <f t="shared" si="17"/>
        <v>0</v>
      </c>
      <c r="M203" s="63"/>
      <c r="N203" s="63">
        <f t="shared" si="20"/>
        <v>0</v>
      </c>
      <c r="O203" s="63">
        <f t="shared" si="18"/>
        <v>0</v>
      </c>
      <c r="P203" s="63">
        <f t="shared" si="21"/>
        <v>0</v>
      </c>
      <c r="Q203" s="65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</row>
    <row r="204" spans="1:133" hidden="1" x14ac:dyDescent="0.2">
      <c r="A204" s="62"/>
      <c r="B204" s="61">
        <v>570</v>
      </c>
      <c r="C204" s="62" t="s">
        <v>333</v>
      </c>
      <c r="D204" s="63"/>
      <c r="E204" s="63"/>
      <c r="F204" s="63">
        <f t="shared" si="19"/>
        <v>0</v>
      </c>
      <c r="G204" s="63"/>
      <c r="H204" s="63"/>
      <c r="I204" s="63"/>
      <c r="J204" s="65"/>
      <c r="K204" s="63"/>
      <c r="L204" s="63">
        <f t="shared" si="17"/>
        <v>0</v>
      </c>
      <c r="M204" s="63"/>
      <c r="N204" s="63">
        <f t="shared" si="20"/>
        <v>0</v>
      </c>
      <c r="O204" s="63">
        <f t="shared" si="18"/>
        <v>0</v>
      </c>
      <c r="P204" s="63">
        <f t="shared" si="21"/>
        <v>0</v>
      </c>
      <c r="Q204" s="65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</row>
    <row r="205" spans="1:133" hidden="1" x14ac:dyDescent="0.2">
      <c r="A205" s="62"/>
      <c r="B205" s="61">
        <v>571</v>
      </c>
      <c r="C205" s="62" t="s">
        <v>334</v>
      </c>
      <c r="D205" s="63"/>
      <c r="E205" s="63"/>
      <c r="F205" s="63">
        <f t="shared" si="19"/>
        <v>0</v>
      </c>
      <c r="G205" s="63"/>
      <c r="H205" s="63"/>
      <c r="I205" s="63"/>
      <c r="J205" s="65"/>
      <c r="K205" s="63"/>
      <c r="L205" s="63">
        <f t="shared" si="17"/>
        <v>0</v>
      </c>
      <c r="M205" s="63"/>
      <c r="N205" s="63">
        <f t="shared" si="20"/>
        <v>0</v>
      </c>
      <c r="O205" s="63">
        <f t="shared" si="18"/>
        <v>0</v>
      </c>
      <c r="P205" s="63">
        <f t="shared" si="21"/>
        <v>0</v>
      </c>
      <c r="Q205" s="65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</row>
    <row r="206" spans="1:133" hidden="1" x14ac:dyDescent="0.2">
      <c r="A206" s="62"/>
      <c r="B206" s="61">
        <v>573</v>
      </c>
      <c r="C206" s="62" t="s">
        <v>335</v>
      </c>
      <c r="D206" s="63"/>
      <c r="E206" s="63"/>
      <c r="F206" s="63">
        <f t="shared" si="19"/>
        <v>0</v>
      </c>
      <c r="G206" s="63"/>
      <c r="H206" s="63"/>
      <c r="I206" s="63"/>
      <c r="J206" s="65"/>
      <c r="K206" s="63"/>
      <c r="L206" s="63">
        <f t="shared" si="17"/>
        <v>0</v>
      </c>
      <c r="M206" s="63"/>
      <c r="N206" s="63">
        <f t="shared" si="20"/>
        <v>0</v>
      </c>
      <c r="O206" s="63">
        <f t="shared" si="18"/>
        <v>0</v>
      </c>
      <c r="P206" s="63">
        <f t="shared" si="21"/>
        <v>0</v>
      </c>
      <c r="Q206" s="65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</row>
    <row r="207" spans="1:133" hidden="1" x14ac:dyDescent="0.2">
      <c r="A207" s="62"/>
      <c r="B207" s="61">
        <v>574</v>
      </c>
      <c r="C207" s="62" t="s">
        <v>336</v>
      </c>
      <c r="D207" s="63"/>
      <c r="E207" s="63"/>
      <c r="F207" s="63">
        <f t="shared" si="19"/>
        <v>0</v>
      </c>
      <c r="G207" s="63"/>
      <c r="H207" s="63"/>
      <c r="I207" s="63"/>
      <c r="J207" s="65"/>
      <c r="K207" s="63"/>
      <c r="L207" s="63">
        <f t="shared" si="17"/>
        <v>0</v>
      </c>
      <c r="M207" s="63"/>
      <c r="N207" s="63">
        <f t="shared" si="20"/>
        <v>0</v>
      </c>
      <c r="O207" s="63">
        <f t="shared" si="18"/>
        <v>0</v>
      </c>
      <c r="P207" s="63">
        <f t="shared" si="21"/>
        <v>0</v>
      </c>
      <c r="Q207" s="65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</row>
    <row r="208" spans="1:133" hidden="1" x14ac:dyDescent="0.2">
      <c r="A208" s="62"/>
      <c r="B208" s="61">
        <v>575</v>
      </c>
      <c r="C208" s="62" t="s">
        <v>337</v>
      </c>
      <c r="D208" s="63"/>
      <c r="E208" s="63"/>
      <c r="F208" s="63">
        <f t="shared" si="19"/>
        <v>0</v>
      </c>
      <c r="G208" s="63"/>
      <c r="H208" s="63"/>
      <c r="I208" s="63"/>
      <c r="J208" s="65"/>
      <c r="K208" s="63"/>
      <c r="L208" s="63">
        <f t="shared" si="17"/>
        <v>0</v>
      </c>
      <c r="M208" s="63"/>
      <c r="N208" s="63">
        <f t="shared" si="20"/>
        <v>0</v>
      </c>
      <c r="O208" s="63">
        <f t="shared" si="18"/>
        <v>0</v>
      </c>
      <c r="P208" s="63">
        <f t="shared" si="21"/>
        <v>0</v>
      </c>
      <c r="Q208" s="65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</row>
    <row r="209" spans="1:133" hidden="1" x14ac:dyDescent="0.2">
      <c r="A209" s="62"/>
      <c r="B209" s="61">
        <v>600</v>
      </c>
      <c r="C209" s="62" t="s">
        <v>338</v>
      </c>
      <c r="D209" s="63"/>
      <c r="E209" s="63"/>
      <c r="F209" s="63">
        <f t="shared" si="19"/>
        <v>0</v>
      </c>
      <c r="G209" s="63"/>
      <c r="H209" s="63"/>
      <c r="I209" s="63"/>
      <c r="J209" s="65"/>
      <c r="K209" s="63"/>
      <c r="L209" s="63">
        <f t="shared" si="17"/>
        <v>0</v>
      </c>
      <c r="M209" s="63"/>
      <c r="N209" s="63">
        <f t="shared" si="20"/>
        <v>0</v>
      </c>
      <c r="O209" s="63">
        <f t="shared" si="18"/>
        <v>0</v>
      </c>
      <c r="P209" s="63">
        <f t="shared" si="21"/>
        <v>0</v>
      </c>
      <c r="Q209" s="65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</row>
    <row r="210" spans="1:133" hidden="1" x14ac:dyDescent="0.2">
      <c r="A210" s="62"/>
      <c r="B210" s="61">
        <v>601</v>
      </c>
      <c r="C210" s="62" t="s">
        <v>339</v>
      </c>
      <c r="D210" s="63"/>
      <c r="E210" s="63"/>
      <c r="F210" s="63">
        <f t="shared" si="19"/>
        <v>0</v>
      </c>
      <c r="G210" s="63"/>
      <c r="H210" s="63"/>
      <c r="I210" s="63"/>
      <c r="J210" s="65"/>
      <c r="K210" s="63"/>
      <c r="L210" s="63">
        <f t="shared" si="17"/>
        <v>0</v>
      </c>
      <c r="M210" s="63"/>
      <c r="N210" s="63">
        <f t="shared" si="20"/>
        <v>0</v>
      </c>
      <c r="O210" s="63">
        <f t="shared" si="18"/>
        <v>0</v>
      </c>
      <c r="P210" s="63">
        <f t="shared" si="21"/>
        <v>0</v>
      </c>
      <c r="Q210" s="65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</row>
    <row r="211" spans="1:133" hidden="1" x14ac:dyDescent="0.2">
      <c r="A211" s="62"/>
      <c r="B211" s="61">
        <v>602</v>
      </c>
      <c r="C211" s="62" t="s">
        <v>340</v>
      </c>
      <c r="D211" s="63"/>
      <c r="E211" s="63"/>
      <c r="F211" s="63">
        <f t="shared" si="19"/>
        <v>0</v>
      </c>
      <c r="G211" s="63"/>
      <c r="H211" s="63"/>
      <c r="I211" s="63"/>
      <c r="J211" s="65"/>
      <c r="K211" s="63"/>
      <c r="L211" s="63">
        <f t="shared" si="17"/>
        <v>0</v>
      </c>
      <c r="M211" s="63"/>
      <c r="N211" s="63">
        <f t="shared" si="20"/>
        <v>0</v>
      </c>
      <c r="O211" s="63">
        <f t="shared" si="18"/>
        <v>0</v>
      </c>
      <c r="P211" s="63">
        <f t="shared" si="21"/>
        <v>0</v>
      </c>
      <c r="Q211" s="65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G211" s="47"/>
      <c r="CH211" s="47"/>
      <c r="CI211" s="47"/>
      <c r="CJ211" s="47"/>
      <c r="CK211" s="47"/>
      <c r="CL211" s="47"/>
      <c r="CM211" s="47"/>
      <c r="CN211" s="47"/>
      <c r="CO211" s="47"/>
      <c r="CP211" s="4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</row>
    <row r="212" spans="1:133" hidden="1" x14ac:dyDescent="0.2">
      <c r="A212" s="62"/>
      <c r="B212" s="61">
        <v>603</v>
      </c>
      <c r="C212" s="62" t="s">
        <v>341</v>
      </c>
      <c r="D212" s="63"/>
      <c r="E212" s="63"/>
      <c r="F212" s="63">
        <f t="shared" si="19"/>
        <v>0</v>
      </c>
      <c r="G212" s="63"/>
      <c r="H212" s="63"/>
      <c r="I212" s="63"/>
      <c r="J212" s="65"/>
      <c r="K212" s="63"/>
      <c r="L212" s="63">
        <f t="shared" si="17"/>
        <v>0</v>
      </c>
      <c r="M212" s="63"/>
      <c r="N212" s="63">
        <f t="shared" si="20"/>
        <v>0</v>
      </c>
      <c r="O212" s="63">
        <f t="shared" si="18"/>
        <v>0</v>
      </c>
      <c r="P212" s="63">
        <f t="shared" si="21"/>
        <v>0</v>
      </c>
      <c r="Q212" s="65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</row>
    <row r="213" spans="1:133" hidden="1" x14ac:dyDescent="0.2">
      <c r="A213" s="62"/>
      <c r="B213" s="61">
        <v>604</v>
      </c>
      <c r="C213" s="62" t="s">
        <v>342</v>
      </c>
      <c r="D213" s="63"/>
      <c r="E213" s="63"/>
      <c r="F213" s="63">
        <f t="shared" si="19"/>
        <v>0</v>
      </c>
      <c r="G213" s="63"/>
      <c r="H213" s="63"/>
      <c r="I213" s="63"/>
      <c r="J213" s="65"/>
      <c r="K213" s="63"/>
      <c r="L213" s="63">
        <f t="shared" si="17"/>
        <v>0</v>
      </c>
      <c r="M213" s="63"/>
      <c r="N213" s="63">
        <f t="shared" si="20"/>
        <v>0</v>
      </c>
      <c r="O213" s="63">
        <f t="shared" si="18"/>
        <v>0</v>
      </c>
      <c r="P213" s="63">
        <f t="shared" si="21"/>
        <v>0</v>
      </c>
      <c r="Q213" s="65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G213" s="47"/>
      <c r="CH213" s="47"/>
      <c r="CI213" s="47"/>
      <c r="CJ213" s="47"/>
      <c r="CK213" s="47"/>
      <c r="CL213" s="47"/>
      <c r="CM213" s="47"/>
      <c r="CN213" s="47"/>
      <c r="CO213" s="47"/>
      <c r="CP213" s="4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</row>
    <row r="214" spans="1:133" hidden="1" x14ac:dyDescent="0.2">
      <c r="A214" s="62"/>
      <c r="B214" s="61">
        <v>606</v>
      </c>
      <c r="C214" s="62" t="s">
        <v>343</v>
      </c>
      <c r="D214" s="63"/>
      <c r="E214" s="63"/>
      <c r="F214" s="63">
        <f t="shared" si="19"/>
        <v>0</v>
      </c>
      <c r="G214" s="63"/>
      <c r="H214" s="63"/>
      <c r="I214" s="63"/>
      <c r="J214" s="65"/>
      <c r="K214" s="63"/>
      <c r="L214" s="63">
        <f t="shared" si="17"/>
        <v>0</v>
      </c>
      <c r="M214" s="63"/>
      <c r="N214" s="63">
        <f t="shared" si="20"/>
        <v>0</v>
      </c>
      <c r="O214" s="63">
        <f t="shared" si="18"/>
        <v>0</v>
      </c>
      <c r="P214" s="63">
        <f t="shared" si="21"/>
        <v>0</v>
      </c>
      <c r="Q214" s="65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</row>
    <row r="215" spans="1:133" hidden="1" x14ac:dyDescent="0.2">
      <c r="A215" s="62"/>
      <c r="B215" s="61">
        <v>607</v>
      </c>
      <c r="C215" s="62" t="s">
        <v>344</v>
      </c>
      <c r="D215" s="63"/>
      <c r="E215" s="63"/>
      <c r="F215" s="63">
        <f t="shared" si="19"/>
        <v>0</v>
      </c>
      <c r="G215" s="63"/>
      <c r="H215" s="63"/>
      <c r="I215" s="63"/>
      <c r="J215" s="65"/>
      <c r="K215" s="63"/>
      <c r="L215" s="63">
        <f t="shared" si="17"/>
        <v>0</v>
      </c>
      <c r="M215" s="63"/>
      <c r="N215" s="63">
        <f t="shared" si="20"/>
        <v>0</v>
      </c>
      <c r="O215" s="63">
        <f t="shared" si="18"/>
        <v>0</v>
      </c>
      <c r="P215" s="63">
        <f t="shared" si="21"/>
        <v>0</v>
      </c>
      <c r="Q215" s="65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G215" s="47"/>
      <c r="CH215" s="47"/>
      <c r="CI215" s="47"/>
      <c r="CJ215" s="47"/>
      <c r="CK215" s="47"/>
      <c r="CL215" s="47"/>
      <c r="CM215" s="47"/>
      <c r="CN215" s="47"/>
      <c r="CO215" s="47"/>
      <c r="CP215" s="4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</row>
    <row r="216" spans="1:133" hidden="1" x14ac:dyDescent="0.2">
      <c r="A216" s="62"/>
      <c r="B216" s="61">
        <v>608</v>
      </c>
      <c r="C216" s="62" t="s">
        <v>345</v>
      </c>
      <c r="D216" s="63"/>
      <c r="E216" s="63"/>
      <c r="F216" s="63">
        <f t="shared" si="19"/>
        <v>0</v>
      </c>
      <c r="G216" s="63"/>
      <c r="H216" s="63"/>
      <c r="I216" s="63"/>
      <c r="J216" s="65"/>
      <c r="K216" s="63"/>
      <c r="L216" s="63">
        <f t="shared" si="17"/>
        <v>0</v>
      </c>
      <c r="M216" s="63"/>
      <c r="N216" s="63">
        <f t="shared" si="20"/>
        <v>0</v>
      </c>
      <c r="O216" s="63">
        <f t="shared" si="18"/>
        <v>0</v>
      </c>
      <c r="P216" s="63">
        <f t="shared" si="21"/>
        <v>0</v>
      </c>
      <c r="Q216" s="65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G216" s="47"/>
      <c r="CH216" s="47"/>
      <c r="CI216" s="47"/>
      <c r="CJ216" s="47"/>
      <c r="CK216" s="47"/>
      <c r="CL216" s="47"/>
      <c r="CM216" s="47"/>
      <c r="CN216" s="47"/>
      <c r="CO216" s="47"/>
      <c r="CP216" s="4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</row>
    <row r="217" spans="1:133" hidden="1" x14ac:dyDescent="0.2">
      <c r="A217" s="62"/>
      <c r="B217" s="61">
        <v>609</v>
      </c>
      <c r="C217" s="62" t="s">
        <v>346</v>
      </c>
      <c r="D217" s="63"/>
      <c r="E217" s="63"/>
      <c r="F217" s="63">
        <f t="shared" si="19"/>
        <v>0</v>
      </c>
      <c r="G217" s="63"/>
      <c r="H217" s="63"/>
      <c r="I217" s="63"/>
      <c r="J217" s="65"/>
      <c r="K217" s="63"/>
      <c r="L217" s="63">
        <f t="shared" si="17"/>
        <v>0</v>
      </c>
      <c r="M217" s="63"/>
      <c r="N217" s="63">
        <f t="shared" si="20"/>
        <v>0</v>
      </c>
      <c r="O217" s="63">
        <f t="shared" si="18"/>
        <v>0</v>
      </c>
      <c r="P217" s="63">
        <f t="shared" si="21"/>
        <v>0</v>
      </c>
      <c r="Q217" s="65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G217" s="47"/>
      <c r="CH217" s="47"/>
      <c r="CI217" s="47"/>
      <c r="CJ217" s="47"/>
      <c r="CK217" s="47"/>
      <c r="CL217" s="47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</row>
    <row r="218" spans="1:133" hidden="1" x14ac:dyDescent="0.2">
      <c r="A218" s="62"/>
      <c r="B218" s="61">
        <v>610</v>
      </c>
      <c r="C218" s="62" t="s">
        <v>347</v>
      </c>
      <c r="D218" s="63"/>
      <c r="E218" s="63"/>
      <c r="F218" s="63">
        <f t="shared" si="19"/>
        <v>0</v>
      </c>
      <c r="G218" s="63"/>
      <c r="H218" s="63"/>
      <c r="I218" s="63"/>
      <c r="J218" s="65"/>
      <c r="K218" s="63"/>
      <c r="L218" s="63">
        <f t="shared" si="17"/>
        <v>0</v>
      </c>
      <c r="M218" s="63"/>
      <c r="N218" s="63">
        <f t="shared" si="20"/>
        <v>0</v>
      </c>
      <c r="O218" s="63">
        <f t="shared" si="18"/>
        <v>0</v>
      </c>
      <c r="P218" s="63">
        <f t="shared" si="21"/>
        <v>0</v>
      </c>
      <c r="Q218" s="65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</row>
    <row r="219" spans="1:133" hidden="1" x14ac:dyDescent="0.2">
      <c r="A219" s="62"/>
      <c r="B219" s="61">
        <v>611</v>
      </c>
      <c r="C219" s="62" t="s">
        <v>348</v>
      </c>
      <c r="D219" s="63"/>
      <c r="E219" s="63"/>
      <c r="F219" s="63">
        <f t="shared" si="19"/>
        <v>0</v>
      </c>
      <c r="G219" s="63"/>
      <c r="H219" s="63"/>
      <c r="I219" s="63"/>
      <c r="J219" s="65"/>
      <c r="K219" s="63"/>
      <c r="L219" s="63">
        <f t="shared" si="17"/>
        <v>0</v>
      </c>
      <c r="M219" s="63"/>
      <c r="N219" s="63">
        <f t="shared" si="20"/>
        <v>0</v>
      </c>
      <c r="O219" s="63">
        <f t="shared" si="18"/>
        <v>0</v>
      </c>
      <c r="P219" s="63">
        <f t="shared" si="21"/>
        <v>0</v>
      </c>
      <c r="Q219" s="65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G219" s="47"/>
      <c r="CH219" s="47"/>
      <c r="CI219" s="47"/>
      <c r="CJ219" s="47"/>
      <c r="CK219" s="47"/>
      <c r="CL219" s="47"/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</row>
    <row r="220" spans="1:133" hidden="1" x14ac:dyDescent="0.2">
      <c r="A220" s="62"/>
      <c r="B220" s="61">
        <v>612</v>
      </c>
      <c r="C220" s="62" t="s">
        <v>349</v>
      </c>
      <c r="D220" s="63"/>
      <c r="E220" s="63"/>
      <c r="F220" s="63">
        <f t="shared" si="19"/>
        <v>0</v>
      </c>
      <c r="G220" s="63"/>
      <c r="H220" s="63"/>
      <c r="I220" s="63"/>
      <c r="J220" s="65"/>
      <c r="K220" s="63"/>
      <c r="L220" s="63">
        <f t="shared" si="17"/>
        <v>0</v>
      </c>
      <c r="M220" s="63"/>
      <c r="N220" s="63">
        <f t="shared" si="20"/>
        <v>0</v>
      </c>
      <c r="O220" s="63">
        <f t="shared" si="18"/>
        <v>0</v>
      </c>
      <c r="P220" s="63">
        <f t="shared" si="21"/>
        <v>0</v>
      </c>
      <c r="Q220" s="65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G220" s="47"/>
      <c r="CH220" s="47"/>
      <c r="CI220" s="47"/>
      <c r="CJ220" s="47"/>
      <c r="CK220" s="47"/>
      <c r="CL220" s="47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</row>
    <row r="221" spans="1:133" hidden="1" x14ac:dyDescent="0.2">
      <c r="A221" s="62"/>
      <c r="B221" s="61">
        <v>617</v>
      </c>
      <c r="C221" s="62" t="s">
        <v>350</v>
      </c>
      <c r="D221" s="63"/>
      <c r="E221" s="63"/>
      <c r="F221" s="63">
        <f t="shared" si="19"/>
        <v>0</v>
      </c>
      <c r="G221" s="63"/>
      <c r="H221" s="63"/>
      <c r="I221" s="63"/>
      <c r="J221" s="65"/>
      <c r="K221" s="63"/>
      <c r="L221" s="63">
        <f t="shared" si="17"/>
        <v>0</v>
      </c>
      <c r="M221" s="63"/>
      <c r="N221" s="63">
        <f t="shared" si="20"/>
        <v>0</v>
      </c>
      <c r="O221" s="63">
        <f t="shared" si="18"/>
        <v>0</v>
      </c>
      <c r="P221" s="63">
        <f t="shared" si="21"/>
        <v>0</v>
      </c>
      <c r="Q221" s="65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G221" s="47"/>
      <c r="CH221" s="47"/>
      <c r="CI221" s="47"/>
      <c r="CJ221" s="47"/>
      <c r="CK221" s="47"/>
      <c r="CL221" s="47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</row>
    <row r="222" spans="1:133" s="71" customFormat="1" x14ac:dyDescent="0.2">
      <c r="A222" s="67"/>
      <c r="B222" s="67"/>
      <c r="C222" s="67" t="s">
        <v>351</v>
      </c>
      <c r="D222" s="68">
        <f>SUM(D7:D221)</f>
        <v>4924780</v>
      </c>
      <c r="E222" s="68">
        <f t="shared" ref="E222:I222" si="22">SUM(E7:E221)</f>
        <v>0</v>
      </c>
      <c r="F222" s="68">
        <f t="shared" si="22"/>
        <v>4924780</v>
      </c>
      <c r="G222" s="68">
        <f t="shared" si="22"/>
        <v>5145738</v>
      </c>
      <c r="H222" s="68">
        <f t="shared" si="22"/>
        <v>0</v>
      </c>
      <c r="I222" s="68">
        <f t="shared" si="22"/>
        <v>5145738</v>
      </c>
      <c r="J222" s="70"/>
      <c r="K222" s="68"/>
      <c r="L222" s="63">
        <f>SUM(L7:L221)</f>
        <v>-153330</v>
      </c>
      <c r="M222" s="63">
        <f t="shared" ref="M222:BX222" si="23">SUM(M7:M221)</f>
        <v>0</v>
      </c>
      <c r="N222" s="63">
        <f t="shared" si="23"/>
        <v>153330</v>
      </c>
      <c r="O222" s="63">
        <f t="shared" si="23"/>
        <v>-153330</v>
      </c>
      <c r="P222" s="63">
        <f t="shared" si="23"/>
        <v>0</v>
      </c>
      <c r="Q222" s="65">
        <f t="shared" si="23"/>
        <v>153330</v>
      </c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89"/>
      <c r="BE222" s="89"/>
      <c r="BF222" s="89"/>
      <c r="BG222" s="89"/>
      <c r="BH222" s="89"/>
      <c r="BI222" s="89"/>
      <c r="BJ222" s="89"/>
      <c r="BK222" s="89"/>
      <c r="BL222" s="89"/>
      <c r="BM222" s="89"/>
      <c r="BN222" s="89"/>
      <c r="BO222" s="89"/>
      <c r="BP222" s="89"/>
      <c r="BQ222" s="89"/>
      <c r="BR222" s="89"/>
      <c r="BS222" s="89"/>
      <c r="BT222" s="89"/>
      <c r="BU222" s="89"/>
      <c r="BV222" s="89"/>
      <c r="BW222" s="89"/>
      <c r="BX222" s="89"/>
      <c r="BY222" s="89"/>
      <c r="BZ222" s="89"/>
      <c r="CA222" s="89"/>
      <c r="CB222" s="89"/>
      <c r="CC222" s="89"/>
      <c r="CD222" s="89"/>
      <c r="CE222" s="89"/>
      <c r="CF222" s="89"/>
      <c r="CG222" s="89"/>
      <c r="CH222" s="89"/>
      <c r="CI222" s="89"/>
      <c r="CJ222" s="89"/>
      <c r="CK222" s="89"/>
      <c r="CL222" s="89"/>
      <c r="CM222" s="89"/>
      <c r="CN222" s="89"/>
      <c r="CO222" s="89"/>
      <c r="CP222" s="89"/>
      <c r="CQ222" s="89"/>
      <c r="CR222" s="89"/>
      <c r="CS222" s="89"/>
      <c r="CT222" s="89"/>
      <c r="CU222" s="89"/>
      <c r="CV222" s="89"/>
      <c r="CW222" s="89"/>
      <c r="CX222" s="89"/>
      <c r="CY222" s="89"/>
      <c r="CZ222" s="89"/>
      <c r="DA222" s="89"/>
      <c r="DB222" s="89"/>
      <c r="DC222" s="89"/>
      <c r="DD222" s="89"/>
      <c r="DE222" s="89"/>
      <c r="DF222" s="89"/>
      <c r="DG222" s="89"/>
      <c r="DH222" s="89"/>
      <c r="DI222" s="89"/>
      <c r="DJ222" s="89"/>
      <c r="DK222" s="89"/>
      <c r="DL222" s="89"/>
      <c r="DM222" s="89"/>
      <c r="DN222" s="89"/>
      <c r="DO222" s="89"/>
      <c r="DP222" s="89"/>
      <c r="DQ222" s="89"/>
      <c r="DR222" s="89"/>
      <c r="DS222" s="89"/>
      <c r="DT222" s="89"/>
      <c r="DU222" s="89"/>
      <c r="DV222" s="89"/>
      <c r="DW222" s="89"/>
      <c r="DX222" s="89"/>
      <c r="DY222" s="89"/>
      <c r="DZ222" s="89"/>
      <c r="EA222" s="89"/>
      <c r="EB222" s="89"/>
      <c r="EC222" s="89"/>
    </row>
    <row r="223" spans="1:133" x14ac:dyDescent="0.2">
      <c r="A223" s="72" t="s">
        <v>352</v>
      </c>
      <c r="B223" s="62"/>
      <c r="C223" s="62"/>
      <c r="D223" s="63"/>
      <c r="E223" s="63"/>
      <c r="F223" s="63"/>
      <c r="G223" s="63">
        <f>+'[2]9500-7209-SFY23-A'!E221</f>
        <v>0</v>
      </c>
      <c r="H223" s="63"/>
      <c r="I223" s="63"/>
      <c r="J223" s="65"/>
      <c r="K223" s="63"/>
      <c r="L223" s="63"/>
      <c r="M223" s="63"/>
      <c r="N223" s="63"/>
      <c r="O223" s="63"/>
      <c r="P223" s="63"/>
      <c r="Q223" s="65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47"/>
      <c r="AQ223" s="47"/>
      <c r="AR223" s="47"/>
      <c r="AS223" s="47"/>
      <c r="AT223" s="47"/>
      <c r="AU223" s="47"/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  <c r="BZ223" s="47"/>
      <c r="CA223" s="47"/>
      <c r="CB223" s="47"/>
      <c r="CC223" s="47"/>
      <c r="CD223" s="47"/>
      <c r="CE223" s="47"/>
      <c r="CF223" s="47"/>
      <c r="CG223" s="47"/>
      <c r="CH223" s="47"/>
      <c r="CI223" s="47"/>
      <c r="CJ223" s="47"/>
      <c r="CK223" s="47"/>
      <c r="CL223" s="47"/>
      <c r="CM223" s="47"/>
      <c r="CN223" s="47"/>
      <c r="CO223" s="47"/>
      <c r="CP223" s="4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</row>
    <row r="224" spans="1:133" x14ac:dyDescent="0.2">
      <c r="A224" s="60">
        <v>408050</v>
      </c>
      <c r="B224" s="73" t="s">
        <v>353</v>
      </c>
      <c r="C224" s="62" t="s">
        <v>354</v>
      </c>
      <c r="D224" s="63">
        <f>'[3]2960'!$K$238</f>
        <v>3053503.111417606</v>
      </c>
      <c r="E224" s="63">
        <v>-153330</v>
      </c>
      <c r="F224" s="63">
        <f>SUM(D224:E224)</f>
        <v>2900173.111417606</v>
      </c>
      <c r="G224" s="63">
        <f>'[3]2960'!$W$238</f>
        <v>3176184.7869391288</v>
      </c>
      <c r="H224" s="63">
        <v>-153330</v>
      </c>
      <c r="I224" s="63">
        <f>SUM(G224:H224)</f>
        <v>3022854.7869391288</v>
      </c>
      <c r="J224" s="63"/>
      <c r="K224" s="74" t="s">
        <v>355</v>
      </c>
      <c r="L224" s="75">
        <f>L222-E224</f>
        <v>0</v>
      </c>
      <c r="M224" s="76"/>
      <c r="N224" s="77"/>
      <c r="O224" s="75">
        <f>O222-H224</f>
        <v>0</v>
      </c>
      <c r="P224" s="76"/>
      <c r="Q224" s="7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G224" s="47"/>
      <c r="CH224" s="47"/>
      <c r="CI224" s="47"/>
      <c r="CJ224" s="47"/>
      <c r="CK224" s="47"/>
      <c r="CL224" s="47"/>
      <c r="CM224" s="47"/>
      <c r="CN224" s="47"/>
      <c r="CO224" s="47"/>
      <c r="CP224" s="4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</row>
    <row r="225" spans="1:133" x14ac:dyDescent="0.2">
      <c r="A225" s="62"/>
      <c r="B225" s="62"/>
      <c r="C225" s="62" t="s">
        <v>356</v>
      </c>
      <c r="D225" s="63">
        <f>'[3]2960'!$K$239</f>
        <v>0</v>
      </c>
      <c r="E225" s="63"/>
      <c r="F225" s="63">
        <f>SUM(D225:E225)</f>
        <v>0</v>
      </c>
      <c r="G225" s="63">
        <f>'[3]2960'!$W$239</f>
        <v>0</v>
      </c>
      <c r="H225" s="63"/>
      <c r="I225" s="63">
        <f t="shared" ref="I225" si="24">SUM(G225:H225)</f>
        <v>0</v>
      </c>
      <c r="J225" s="63"/>
      <c r="K225" s="74" t="s">
        <v>355</v>
      </c>
      <c r="L225" s="76"/>
      <c r="M225" s="75">
        <f>M222-E225</f>
        <v>0</v>
      </c>
      <c r="N225" s="77"/>
      <c r="O225" s="76"/>
      <c r="P225" s="75">
        <f>P222-H225</f>
        <v>0</v>
      </c>
      <c r="Q225" s="7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G225" s="47"/>
      <c r="CH225" s="47"/>
      <c r="CI225" s="47"/>
      <c r="CJ225" s="47"/>
      <c r="CK225" s="47"/>
      <c r="CL225" s="47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</row>
    <row r="226" spans="1:133" ht="13.5" thickBot="1" x14ac:dyDescent="0.25">
      <c r="A226" s="62"/>
      <c r="B226" s="60" t="s">
        <v>357</v>
      </c>
      <c r="C226" s="62" t="s">
        <v>358</v>
      </c>
      <c r="D226" s="63">
        <f>'[3]2960'!$K$240</f>
        <v>1871276.8885823942</v>
      </c>
      <c r="E226" s="63">
        <f>E222-E224</f>
        <v>153330</v>
      </c>
      <c r="F226" s="63">
        <f>SUM(D226:E226)</f>
        <v>2024606.8885823942</v>
      </c>
      <c r="G226" s="63">
        <f>'[3]2960'!$W$240</f>
        <v>1976024.2130608712</v>
      </c>
      <c r="H226" s="63">
        <f>H222-H224</f>
        <v>153330</v>
      </c>
      <c r="I226" s="63">
        <f>SUM(G226:H226)</f>
        <v>2129354.2130608712</v>
      </c>
      <c r="J226" s="63"/>
      <c r="K226" s="78" t="s">
        <v>355</v>
      </c>
      <c r="L226" s="79"/>
      <c r="M226" s="79"/>
      <c r="N226" s="81">
        <f>N222-E226</f>
        <v>0</v>
      </c>
      <c r="O226" s="79"/>
      <c r="P226" s="79"/>
      <c r="Q226" s="81">
        <f>Q222-H226</f>
        <v>0</v>
      </c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G226" s="47"/>
      <c r="CH226" s="47"/>
      <c r="CI226" s="47"/>
      <c r="CJ226" s="47"/>
      <c r="CK226" s="47"/>
      <c r="CL226" s="47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</row>
    <row r="227" spans="1:133" x14ac:dyDescent="0.2">
      <c r="A227" s="62"/>
      <c r="B227" s="62"/>
      <c r="C227" s="67" t="s">
        <v>359</v>
      </c>
      <c r="D227" s="68">
        <f>SUM(D224:D226)</f>
        <v>4924780</v>
      </c>
      <c r="E227" s="68">
        <f t="shared" ref="E227:H227" si="25">SUM(E224:E226)</f>
        <v>0</v>
      </c>
      <c r="F227" s="68">
        <f>SUM(F224:F226)</f>
        <v>4924780</v>
      </c>
      <c r="G227" s="68">
        <f t="shared" si="25"/>
        <v>5152209</v>
      </c>
      <c r="H227" s="68">
        <f t="shared" si="25"/>
        <v>0</v>
      </c>
      <c r="I227" s="68">
        <f>SUM(I224:I226)</f>
        <v>5152209</v>
      </c>
      <c r="J227" s="63"/>
      <c r="K227" s="63"/>
      <c r="L227" s="47"/>
      <c r="M227" s="47"/>
      <c r="N227" s="47"/>
      <c r="O227" s="63"/>
      <c r="P227" s="63"/>
      <c r="Q227" s="63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G227" s="47"/>
      <c r="CH227" s="47"/>
      <c r="CI227" s="47"/>
      <c r="CJ227" s="47"/>
      <c r="CK227" s="47"/>
      <c r="CL227" s="47"/>
      <c r="CM227" s="47"/>
      <c r="CN227" s="47"/>
      <c r="CO227" s="47"/>
      <c r="CP227" s="4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</row>
    <row r="228" spans="1:133" x14ac:dyDescent="0.2"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</row>
    <row r="229" spans="1:133" x14ac:dyDescent="0.2">
      <c r="D229" s="47"/>
      <c r="E229" s="47"/>
      <c r="F229" s="47"/>
      <c r="G229" s="47"/>
      <c r="H229" s="47"/>
      <c r="I229" s="47"/>
      <c r="J229" s="47"/>
      <c r="K229" s="47"/>
      <c r="L229" s="84"/>
      <c r="M229" s="84"/>
      <c r="N229" s="84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</row>
    <row r="230" spans="1:133" ht="12.75" customHeight="1" x14ac:dyDescent="0.25">
      <c r="A230" s="82" t="s">
        <v>360</v>
      </c>
      <c r="B230" s="229" t="s">
        <v>382</v>
      </c>
      <c r="C230" s="229"/>
      <c r="D230" s="229"/>
      <c r="E230" s="229"/>
      <c r="F230" s="229"/>
      <c r="G230" s="229"/>
      <c r="H230" s="229"/>
      <c r="I230" s="229"/>
      <c r="J230" s="229"/>
      <c r="K230" s="229"/>
      <c r="L230" s="229"/>
      <c r="M230" s="229"/>
      <c r="N230" s="229"/>
      <c r="O230" s="99"/>
      <c r="P230" s="99"/>
      <c r="Q230" s="99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</row>
    <row r="231" spans="1:133" ht="12.75" customHeight="1" x14ac:dyDescent="0.25">
      <c r="A231" s="83"/>
      <c r="B231" s="229"/>
      <c r="C231" s="229"/>
      <c r="D231" s="229"/>
      <c r="E231" s="229"/>
      <c r="F231" s="229"/>
      <c r="G231" s="229"/>
      <c r="H231" s="229"/>
      <c r="I231" s="229"/>
      <c r="J231" s="229"/>
      <c r="K231" s="229"/>
      <c r="L231" s="229"/>
      <c r="M231" s="229"/>
      <c r="N231" s="229"/>
      <c r="O231" s="99"/>
      <c r="P231" s="99"/>
      <c r="Q231" s="99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G231" s="47"/>
      <c r="CH231" s="47"/>
      <c r="CI231" s="47"/>
      <c r="CJ231" s="47"/>
      <c r="CK231" s="47"/>
      <c r="CL231" s="47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</row>
    <row r="232" spans="1:133" ht="12.75" customHeight="1" x14ac:dyDescent="0.25">
      <c r="A232" s="83"/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99"/>
      <c r="P232" s="99"/>
      <c r="Q232" s="99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G232" s="47"/>
      <c r="CH232" s="47"/>
      <c r="CI232" s="47"/>
      <c r="CJ232" s="47"/>
      <c r="CK232" s="47"/>
      <c r="CL232" s="47"/>
      <c r="CM232" s="47"/>
      <c r="CN232" s="47"/>
      <c r="CO232" s="47"/>
      <c r="CP232" s="4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</row>
    <row r="233" spans="1:133" ht="12.75" customHeight="1" x14ac:dyDescent="0.25">
      <c r="A233" s="83"/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99"/>
      <c r="P233" s="99"/>
      <c r="Q233" s="99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G233" s="47"/>
      <c r="CH233" s="47"/>
      <c r="CI233" s="47"/>
      <c r="CJ233" s="47"/>
      <c r="CK233" s="47"/>
      <c r="CL233" s="47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</row>
    <row r="234" spans="1:133" ht="12.75" customHeight="1" x14ac:dyDescent="0.25">
      <c r="A234" s="83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G234" s="47"/>
      <c r="CH234" s="47"/>
      <c r="CI234" s="47"/>
      <c r="CJ234" s="47"/>
      <c r="CK234" s="47"/>
      <c r="CL234" s="47"/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</row>
    <row r="235" spans="1:133" x14ac:dyDescent="0.2"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</row>
    <row r="236" spans="1:133" x14ac:dyDescent="0.2"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G236" s="47"/>
      <c r="CH236" s="47"/>
      <c r="CI236" s="47"/>
      <c r="CJ236" s="47"/>
      <c r="CK236" s="47"/>
      <c r="CL236" s="47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</row>
    <row r="237" spans="1:133" x14ac:dyDescent="0.2"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G237" s="47"/>
      <c r="CH237" s="47"/>
      <c r="CI237" s="47"/>
      <c r="CJ237" s="47"/>
      <c r="CK237" s="47"/>
      <c r="CL237" s="47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</row>
    <row r="238" spans="1:133" x14ac:dyDescent="0.2"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G238" s="47"/>
      <c r="CH238" s="47"/>
      <c r="CI238" s="47"/>
      <c r="CJ238" s="47"/>
      <c r="CK238" s="47"/>
      <c r="CL238" s="47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</row>
    <row r="239" spans="1:133" x14ac:dyDescent="0.2"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G239" s="47"/>
      <c r="CH239" s="47"/>
      <c r="CI239" s="47"/>
      <c r="CJ239" s="47"/>
      <c r="CK239" s="47"/>
      <c r="CL239" s="47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</row>
    <row r="240" spans="1:133" x14ac:dyDescent="0.2"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</row>
    <row r="241" spans="4:133" x14ac:dyDescent="0.2"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</row>
    <row r="242" spans="4:133" x14ac:dyDescent="0.2"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G242" s="47"/>
      <c r="CH242" s="47"/>
      <c r="CI242" s="47"/>
      <c r="CJ242" s="47"/>
      <c r="CK242" s="47"/>
      <c r="CL242" s="47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</row>
    <row r="243" spans="4:133" x14ac:dyDescent="0.2"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</row>
    <row r="244" spans="4:133" x14ac:dyDescent="0.2"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</row>
    <row r="245" spans="4:133" x14ac:dyDescent="0.2"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</row>
    <row r="246" spans="4:133" x14ac:dyDescent="0.2"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</row>
    <row r="247" spans="4:133" x14ac:dyDescent="0.2"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</row>
    <row r="248" spans="4:133" x14ac:dyDescent="0.2"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</row>
    <row r="249" spans="4:133" x14ac:dyDescent="0.2"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</row>
    <row r="250" spans="4:133" x14ac:dyDescent="0.2"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</row>
    <row r="251" spans="4:133" x14ac:dyDescent="0.2"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</row>
    <row r="252" spans="4:133" x14ac:dyDescent="0.2"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</row>
    <row r="253" spans="4:133" x14ac:dyDescent="0.2"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</row>
    <row r="254" spans="4:133" x14ac:dyDescent="0.2"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</row>
    <row r="255" spans="4:133" x14ac:dyDescent="0.2"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</row>
    <row r="256" spans="4:133" x14ac:dyDescent="0.2"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</row>
    <row r="257" spans="4:133" x14ac:dyDescent="0.2"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</row>
    <row r="258" spans="4:133" x14ac:dyDescent="0.2"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</row>
    <row r="259" spans="4:133" x14ac:dyDescent="0.2"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G259" s="47"/>
      <c r="CH259" s="47"/>
      <c r="CI259" s="47"/>
      <c r="CJ259" s="47"/>
      <c r="CK259" s="47"/>
      <c r="CL259" s="47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</row>
    <row r="260" spans="4:133" x14ac:dyDescent="0.2"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</row>
    <row r="261" spans="4:133" x14ac:dyDescent="0.2"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G261" s="47"/>
      <c r="CH261" s="47"/>
      <c r="CI261" s="47"/>
      <c r="CJ261" s="47"/>
      <c r="CK261" s="47"/>
      <c r="CL261" s="47"/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</row>
    <row r="262" spans="4:133" x14ac:dyDescent="0.2"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</row>
    <row r="263" spans="4:133" x14ac:dyDescent="0.2"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G263" s="47"/>
      <c r="CH263" s="47"/>
      <c r="CI263" s="47"/>
      <c r="CJ263" s="47"/>
      <c r="CK263" s="47"/>
      <c r="CL263" s="47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</row>
    <row r="264" spans="4:133" x14ac:dyDescent="0.2"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</row>
    <row r="265" spans="4:133" x14ac:dyDescent="0.2"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</row>
    <row r="266" spans="4:133" x14ac:dyDescent="0.2"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</row>
    <row r="267" spans="4:133" x14ac:dyDescent="0.2"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</row>
    <row r="268" spans="4:133" x14ac:dyDescent="0.2"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</row>
    <row r="269" spans="4:133" x14ac:dyDescent="0.2"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</row>
    <row r="270" spans="4:133" x14ac:dyDescent="0.2"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</row>
    <row r="271" spans="4:133" x14ac:dyDescent="0.2"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</row>
    <row r="272" spans="4:133" x14ac:dyDescent="0.2"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</row>
    <row r="273" spans="4:133" x14ac:dyDescent="0.2"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</row>
    <row r="274" spans="4:133" x14ac:dyDescent="0.2"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</row>
    <row r="275" spans="4:133" x14ac:dyDescent="0.2"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</row>
    <row r="276" spans="4:133" x14ac:dyDescent="0.2"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</row>
    <row r="277" spans="4:133" x14ac:dyDescent="0.2"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</row>
    <row r="278" spans="4:133" x14ac:dyDescent="0.2"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</row>
    <row r="279" spans="4:133" x14ac:dyDescent="0.2"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</row>
    <row r="280" spans="4:133" x14ac:dyDescent="0.2"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</row>
    <row r="281" spans="4:133" x14ac:dyDescent="0.2"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</row>
    <row r="282" spans="4:133" x14ac:dyDescent="0.2"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</row>
    <row r="283" spans="4:133" x14ac:dyDescent="0.2"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</row>
    <row r="284" spans="4:133" x14ac:dyDescent="0.2"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</row>
    <row r="285" spans="4:133" x14ac:dyDescent="0.2"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</row>
    <row r="286" spans="4:133" x14ac:dyDescent="0.2"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</row>
    <row r="287" spans="4:133" x14ac:dyDescent="0.2"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</row>
    <row r="288" spans="4:133" x14ac:dyDescent="0.2"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</row>
    <row r="289" spans="4:133" x14ac:dyDescent="0.2"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</row>
    <row r="290" spans="4:133" x14ac:dyDescent="0.2"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G290" s="47"/>
      <c r="CH290" s="47"/>
      <c r="CI290" s="47"/>
      <c r="CJ290" s="47"/>
      <c r="CK290" s="47"/>
      <c r="CL290" s="47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</row>
    <row r="291" spans="4:133" x14ac:dyDescent="0.2"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</row>
    <row r="292" spans="4:133" x14ac:dyDescent="0.2"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G292" s="47"/>
      <c r="CH292" s="47"/>
      <c r="CI292" s="47"/>
      <c r="CJ292" s="47"/>
      <c r="CK292" s="47"/>
      <c r="CL292" s="47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</row>
    <row r="293" spans="4:133" x14ac:dyDescent="0.2"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</row>
    <row r="294" spans="4:133" x14ac:dyDescent="0.2"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47"/>
      <c r="AQ294" s="47"/>
      <c r="AR294" s="47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G294" s="47"/>
      <c r="CH294" s="47"/>
      <c r="CI294" s="47"/>
      <c r="CJ294" s="47"/>
      <c r="CK294" s="47"/>
      <c r="CL294" s="47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</row>
    <row r="295" spans="4:133" x14ac:dyDescent="0.2"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</row>
    <row r="296" spans="4:133" x14ac:dyDescent="0.2"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  <c r="AR296" s="47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G296" s="47"/>
      <c r="CH296" s="47"/>
      <c r="CI296" s="47"/>
      <c r="CJ296" s="47"/>
      <c r="CK296" s="47"/>
      <c r="CL296" s="47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</row>
    <row r="297" spans="4:133" x14ac:dyDescent="0.2"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</row>
    <row r="298" spans="4:133" x14ac:dyDescent="0.2"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G298" s="47"/>
      <c r="CH298" s="47"/>
      <c r="CI298" s="47"/>
      <c r="CJ298" s="47"/>
      <c r="CK298" s="47"/>
      <c r="CL298" s="47"/>
      <c r="CM298" s="47"/>
      <c r="CN298" s="47"/>
      <c r="CO298" s="47"/>
      <c r="CP298" s="4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</row>
    <row r="299" spans="4:133" x14ac:dyDescent="0.2"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</row>
    <row r="300" spans="4:133" x14ac:dyDescent="0.2"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</row>
    <row r="301" spans="4:133" x14ac:dyDescent="0.2"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</row>
    <row r="302" spans="4:133" x14ac:dyDescent="0.2"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</row>
    <row r="303" spans="4:133" x14ac:dyDescent="0.2"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</row>
    <row r="304" spans="4:133" x14ac:dyDescent="0.2"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</row>
    <row r="305" spans="4:133" x14ac:dyDescent="0.2"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</row>
    <row r="306" spans="4:133" x14ac:dyDescent="0.2"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</row>
    <row r="307" spans="4:133" x14ac:dyDescent="0.2"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</row>
    <row r="308" spans="4:133" x14ac:dyDescent="0.2"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</row>
    <row r="309" spans="4:133" x14ac:dyDescent="0.2"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</row>
    <row r="310" spans="4:133" x14ac:dyDescent="0.2"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</row>
    <row r="311" spans="4:133" x14ac:dyDescent="0.2"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</row>
    <row r="312" spans="4:133" x14ac:dyDescent="0.2"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</row>
    <row r="313" spans="4:133" x14ac:dyDescent="0.2"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</row>
    <row r="314" spans="4:133" x14ac:dyDescent="0.2"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</row>
    <row r="315" spans="4:133" x14ac:dyDescent="0.2"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</row>
    <row r="316" spans="4:133" x14ac:dyDescent="0.2"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</row>
    <row r="317" spans="4:133" x14ac:dyDescent="0.2"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</row>
    <row r="318" spans="4:133" x14ac:dyDescent="0.2"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</row>
    <row r="319" spans="4:133" x14ac:dyDescent="0.2"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</row>
    <row r="320" spans="4:133" x14ac:dyDescent="0.2"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</row>
    <row r="321" spans="4:133" x14ac:dyDescent="0.2"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</row>
    <row r="322" spans="4:133" x14ac:dyDescent="0.2"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</row>
    <row r="323" spans="4:133" x14ac:dyDescent="0.2"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G323" s="47"/>
      <c r="CH323" s="47"/>
      <c r="CI323" s="47"/>
      <c r="CJ323" s="47"/>
      <c r="CK323" s="47"/>
      <c r="CL323" s="47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</row>
    <row r="324" spans="4:133" x14ac:dyDescent="0.2"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G324" s="47"/>
      <c r="CH324" s="47"/>
      <c r="CI324" s="47"/>
      <c r="CJ324" s="47"/>
      <c r="CK324" s="47"/>
      <c r="CL324" s="47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</row>
    <row r="325" spans="4:133" x14ac:dyDescent="0.2"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</row>
    <row r="326" spans="4:133" x14ac:dyDescent="0.2"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</row>
    <row r="327" spans="4:133" x14ac:dyDescent="0.2"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</row>
    <row r="328" spans="4:133" x14ac:dyDescent="0.2"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</row>
    <row r="329" spans="4:133" x14ac:dyDescent="0.2"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G329" s="47"/>
      <c r="CH329" s="47"/>
      <c r="CI329" s="47"/>
      <c r="CJ329" s="47"/>
      <c r="CK329" s="47"/>
      <c r="CL329" s="47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</row>
    <row r="330" spans="4:133" x14ac:dyDescent="0.2"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</row>
    <row r="331" spans="4:133" x14ac:dyDescent="0.2"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</row>
    <row r="332" spans="4:133" x14ac:dyDescent="0.2"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</row>
    <row r="333" spans="4:133" x14ac:dyDescent="0.2"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</row>
    <row r="334" spans="4:133" x14ac:dyDescent="0.2"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</row>
    <row r="335" spans="4:133" x14ac:dyDescent="0.2"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</row>
    <row r="336" spans="4:133" x14ac:dyDescent="0.2"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</row>
    <row r="337" spans="4:133" x14ac:dyDescent="0.2"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</row>
    <row r="338" spans="4:133" x14ac:dyDescent="0.2"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</row>
    <row r="339" spans="4:133" x14ac:dyDescent="0.2"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G339" s="47"/>
      <c r="CH339" s="47"/>
      <c r="CI339" s="47"/>
      <c r="CJ339" s="47"/>
      <c r="CK339" s="47"/>
      <c r="CL339" s="47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</row>
    <row r="340" spans="4:133" x14ac:dyDescent="0.2"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</row>
    <row r="341" spans="4:133" x14ac:dyDescent="0.2"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G341" s="47"/>
      <c r="CH341" s="47"/>
      <c r="CI341" s="47"/>
      <c r="CJ341" s="47"/>
      <c r="CK341" s="47"/>
      <c r="CL341" s="47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</row>
    <row r="342" spans="4:133" x14ac:dyDescent="0.2"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</row>
    <row r="343" spans="4:133" x14ac:dyDescent="0.2"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G343" s="47"/>
      <c r="CH343" s="47"/>
      <c r="CI343" s="47"/>
      <c r="CJ343" s="47"/>
      <c r="CK343" s="47"/>
      <c r="CL343" s="47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</row>
    <row r="344" spans="4:133" x14ac:dyDescent="0.2"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G344" s="47"/>
      <c r="CH344" s="47"/>
      <c r="CI344" s="47"/>
      <c r="CJ344" s="47"/>
      <c r="CK344" s="47"/>
      <c r="CL344" s="47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</row>
    <row r="345" spans="4:133" x14ac:dyDescent="0.2"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</row>
    <row r="346" spans="4:133" x14ac:dyDescent="0.2"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G346" s="47"/>
      <c r="CH346" s="47"/>
      <c r="CI346" s="47"/>
      <c r="CJ346" s="47"/>
      <c r="CK346" s="47"/>
      <c r="CL346" s="47"/>
      <c r="CM346" s="47"/>
      <c r="CN346" s="47"/>
      <c r="CO346" s="47"/>
      <c r="CP346" s="4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</row>
    <row r="347" spans="4:133" x14ac:dyDescent="0.2"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</row>
    <row r="348" spans="4:133" x14ac:dyDescent="0.2"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</row>
    <row r="349" spans="4:133" x14ac:dyDescent="0.2"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</row>
    <row r="350" spans="4:133" x14ac:dyDescent="0.2"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</row>
    <row r="351" spans="4:133" x14ac:dyDescent="0.2"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</row>
    <row r="352" spans="4:133" x14ac:dyDescent="0.2"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G352" s="47"/>
      <c r="CH352" s="47"/>
      <c r="CI352" s="47"/>
      <c r="CJ352" s="47"/>
      <c r="CK352" s="47"/>
      <c r="CL352" s="47"/>
      <c r="CM352" s="47"/>
      <c r="CN352" s="47"/>
      <c r="CO352" s="47"/>
      <c r="CP352" s="4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</row>
    <row r="353" spans="4:133" x14ac:dyDescent="0.2"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</row>
    <row r="354" spans="4:133" x14ac:dyDescent="0.2"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G354" s="47"/>
      <c r="CH354" s="47"/>
      <c r="CI354" s="47"/>
      <c r="CJ354" s="47"/>
      <c r="CK354" s="47"/>
      <c r="CL354" s="47"/>
      <c r="CM354" s="47"/>
      <c r="CN354" s="47"/>
      <c r="CO354" s="47"/>
      <c r="CP354" s="4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</row>
    <row r="355" spans="4:133" x14ac:dyDescent="0.2"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</row>
    <row r="356" spans="4:133" x14ac:dyDescent="0.2"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G356" s="47"/>
      <c r="CH356" s="47"/>
      <c r="CI356" s="47"/>
      <c r="CJ356" s="47"/>
      <c r="CK356" s="47"/>
      <c r="CL356" s="47"/>
      <c r="CM356" s="47"/>
      <c r="CN356" s="47"/>
      <c r="CO356" s="47"/>
      <c r="CP356" s="4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</row>
    <row r="357" spans="4:133" x14ac:dyDescent="0.2"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</row>
    <row r="358" spans="4:133" x14ac:dyDescent="0.2"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G358" s="47"/>
      <c r="CH358" s="47"/>
      <c r="CI358" s="47"/>
      <c r="CJ358" s="47"/>
      <c r="CK358" s="47"/>
      <c r="CL358" s="47"/>
      <c r="CM358" s="47"/>
      <c r="CN358" s="47"/>
      <c r="CO358" s="47"/>
      <c r="CP358" s="4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</row>
    <row r="359" spans="4:133" x14ac:dyDescent="0.2"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</row>
    <row r="360" spans="4:133" x14ac:dyDescent="0.2"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G360" s="47"/>
      <c r="CH360" s="47"/>
      <c r="CI360" s="47"/>
      <c r="CJ360" s="47"/>
      <c r="CK360" s="47"/>
      <c r="CL360" s="47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</row>
    <row r="361" spans="4:133" x14ac:dyDescent="0.2"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</row>
    <row r="362" spans="4:133" x14ac:dyDescent="0.2"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G362" s="47"/>
      <c r="CH362" s="47"/>
      <c r="CI362" s="47"/>
      <c r="CJ362" s="47"/>
      <c r="CK362" s="47"/>
      <c r="CL362" s="47"/>
      <c r="CM362" s="47"/>
      <c r="CN362" s="47"/>
      <c r="CO362" s="47"/>
      <c r="CP362" s="4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</row>
    <row r="363" spans="4:133" x14ac:dyDescent="0.2"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</row>
    <row r="364" spans="4:133" x14ac:dyDescent="0.2"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G364" s="47"/>
      <c r="CH364" s="47"/>
      <c r="CI364" s="47"/>
      <c r="CJ364" s="47"/>
      <c r="CK364" s="47"/>
      <c r="CL364" s="47"/>
      <c r="CM364" s="47"/>
      <c r="CN364" s="47"/>
      <c r="CO364" s="47"/>
      <c r="CP364" s="4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</row>
    <row r="365" spans="4:133" x14ac:dyDescent="0.2"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</row>
    <row r="366" spans="4:133" x14ac:dyDescent="0.2"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G366" s="47"/>
      <c r="CH366" s="47"/>
      <c r="CI366" s="47"/>
      <c r="CJ366" s="47"/>
      <c r="CK366" s="47"/>
      <c r="CL366" s="47"/>
      <c r="CM366" s="47"/>
      <c r="CN366" s="47"/>
      <c r="CO366" s="47"/>
      <c r="CP366" s="4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</row>
    <row r="367" spans="4:133" x14ac:dyDescent="0.2"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</row>
    <row r="368" spans="4:133" x14ac:dyDescent="0.2"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G368" s="47"/>
      <c r="CH368" s="47"/>
      <c r="CI368" s="47"/>
      <c r="CJ368" s="47"/>
      <c r="CK368" s="47"/>
      <c r="CL368" s="47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</row>
    <row r="369" spans="4:133" x14ac:dyDescent="0.2"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</row>
    <row r="370" spans="4:133" x14ac:dyDescent="0.2"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G370" s="47"/>
      <c r="CH370" s="47"/>
      <c r="CI370" s="47"/>
      <c r="CJ370" s="47"/>
      <c r="CK370" s="47"/>
      <c r="CL370" s="47"/>
      <c r="CM370" s="47"/>
      <c r="CN370" s="47"/>
      <c r="CO370" s="47"/>
      <c r="CP370" s="4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</row>
    <row r="371" spans="4:133" x14ac:dyDescent="0.2"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G371" s="47"/>
      <c r="CH371" s="47"/>
      <c r="CI371" s="47"/>
      <c r="CJ371" s="47"/>
      <c r="CK371" s="47"/>
      <c r="CL371" s="47"/>
      <c r="CM371" s="47"/>
      <c r="CN371" s="47"/>
      <c r="CO371" s="47"/>
      <c r="CP371" s="4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</row>
    <row r="372" spans="4:133" x14ac:dyDescent="0.2"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47"/>
      <c r="AQ372" s="47"/>
      <c r="AR372" s="47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G372" s="47"/>
      <c r="CH372" s="47"/>
      <c r="CI372" s="47"/>
      <c r="CJ372" s="47"/>
      <c r="CK372" s="47"/>
      <c r="CL372" s="47"/>
      <c r="CM372" s="47"/>
      <c r="CN372" s="47"/>
      <c r="CO372" s="47"/>
      <c r="CP372" s="4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</row>
    <row r="373" spans="4:133" x14ac:dyDescent="0.2"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</row>
    <row r="374" spans="4:133" x14ac:dyDescent="0.2"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47"/>
      <c r="AQ374" s="47"/>
      <c r="AR374" s="47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G374" s="47"/>
      <c r="CH374" s="47"/>
      <c r="CI374" s="47"/>
      <c r="CJ374" s="47"/>
      <c r="CK374" s="47"/>
      <c r="CL374" s="47"/>
      <c r="CM374" s="47"/>
      <c r="CN374" s="47"/>
      <c r="CO374" s="47"/>
      <c r="CP374" s="4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</row>
    <row r="375" spans="4:133" x14ac:dyDescent="0.2"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G375" s="47"/>
      <c r="CH375" s="47"/>
      <c r="CI375" s="47"/>
      <c r="CJ375" s="47"/>
      <c r="CK375" s="47"/>
      <c r="CL375" s="47"/>
      <c r="CM375" s="47"/>
      <c r="CN375" s="47"/>
      <c r="CO375" s="47"/>
      <c r="CP375" s="4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</row>
    <row r="376" spans="4:133" x14ac:dyDescent="0.2"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G376" s="47"/>
      <c r="CH376" s="47"/>
      <c r="CI376" s="47"/>
      <c r="CJ376" s="47"/>
      <c r="CK376" s="47"/>
      <c r="CL376" s="47"/>
      <c r="CM376" s="47"/>
      <c r="CN376" s="47"/>
      <c r="CO376" s="47"/>
      <c r="CP376" s="4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</row>
    <row r="377" spans="4:133" x14ac:dyDescent="0.2"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</row>
    <row r="378" spans="4:133" x14ac:dyDescent="0.2"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G378" s="47"/>
      <c r="CH378" s="47"/>
      <c r="CI378" s="47"/>
      <c r="CJ378" s="47"/>
      <c r="CK378" s="47"/>
      <c r="CL378" s="47"/>
      <c r="CM378" s="47"/>
      <c r="CN378" s="47"/>
      <c r="CO378" s="47"/>
      <c r="CP378" s="4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</row>
    <row r="379" spans="4:133" x14ac:dyDescent="0.2"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</row>
    <row r="380" spans="4:133" x14ac:dyDescent="0.2"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</row>
    <row r="381" spans="4:133" x14ac:dyDescent="0.2"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G381" s="47"/>
      <c r="CH381" s="47"/>
      <c r="CI381" s="47"/>
      <c r="CJ381" s="47"/>
      <c r="CK381" s="47"/>
      <c r="CL381" s="47"/>
      <c r="CM381" s="47"/>
      <c r="CN381" s="47"/>
      <c r="CO381" s="47"/>
      <c r="CP381" s="4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</row>
    <row r="382" spans="4:133" x14ac:dyDescent="0.2"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G382" s="47"/>
      <c r="CH382" s="47"/>
      <c r="CI382" s="47"/>
      <c r="CJ382" s="47"/>
      <c r="CK382" s="47"/>
      <c r="CL382" s="47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</row>
    <row r="383" spans="4:133" x14ac:dyDescent="0.2"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G383" s="47"/>
      <c r="CH383" s="47"/>
      <c r="CI383" s="47"/>
      <c r="CJ383" s="47"/>
      <c r="CK383" s="47"/>
      <c r="CL383" s="47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</row>
    <row r="384" spans="4:133" x14ac:dyDescent="0.2"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</row>
    <row r="385" spans="4:133" x14ac:dyDescent="0.2"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</row>
    <row r="386" spans="4:133" x14ac:dyDescent="0.2"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G386" s="47"/>
      <c r="CH386" s="47"/>
      <c r="CI386" s="47"/>
      <c r="CJ386" s="47"/>
      <c r="CK386" s="47"/>
      <c r="CL386" s="47"/>
      <c r="CM386" s="47"/>
      <c r="CN386" s="47"/>
      <c r="CO386" s="47"/>
      <c r="CP386" s="4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</row>
    <row r="387" spans="4:133" x14ac:dyDescent="0.2"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G387" s="47"/>
      <c r="CH387" s="47"/>
      <c r="CI387" s="47"/>
      <c r="CJ387" s="47"/>
      <c r="CK387" s="47"/>
      <c r="CL387" s="47"/>
      <c r="CM387" s="47"/>
      <c r="CN387" s="47"/>
      <c r="CO387" s="47"/>
      <c r="CP387" s="4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</row>
    <row r="388" spans="4:133" x14ac:dyDescent="0.2"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G388" s="47"/>
      <c r="CH388" s="47"/>
      <c r="CI388" s="47"/>
      <c r="CJ388" s="47"/>
      <c r="CK388" s="47"/>
      <c r="CL388" s="47"/>
      <c r="CM388" s="47"/>
      <c r="CN388" s="47"/>
      <c r="CO388" s="47"/>
      <c r="CP388" s="4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</row>
    <row r="389" spans="4:133" x14ac:dyDescent="0.2"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G389" s="47"/>
      <c r="CH389" s="47"/>
      <c r="CI389" s="47"/>
      <c r="CJ389" s="47"/>
      <c r="CK389" s="47"/>
      <c r="CL389" s="47"/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</row>
    <row r="390" spans="4:133" x14ac:dyDescent="0.2"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</row>
    <row r="391" spans="4:133" x14ac:dyDescent="0.2"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</row>
    <row r="392" spans="4:133" x14ac:dyDescent="0.2"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</row>
    <row r="393" spans="4:133" x14ac:dyDescent="0.2"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G393" s="47"/>
      <c r="CH393" s="47"/>
      <c r="CI393" s="47"/>
      <c r="CJ393" s="47"/>
      <c r="CK393" s="47"/>
      <c r="CL393" s="47"/>
      <c r="CM393" s="47"/>
      <c r="CN393" s="47"/>
      <c r="CO393" s="47"/>
      <c r="CP393" s="4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</row>
    <row r="394" spans="4:133" x14ac:dyDescent="0.2"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</row>
    <row r="395" spans="4:133" x14ac:dyDescent="0.2"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</row>
    <row r="396" spans="4:133" x14ac:dyDescent="0.2"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</row>
    <row r="397" spans="4:133" x14ac:dyDescent="0.2"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</row>
    <row r="398" spans="4:133" x14ac:dyDescent="0.2"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</row>
    <row r="399" spans="4:133" x14ac:dyDescent="0.2"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</row>
    <row r="400" spans="4:133" x14ac:dyDescent="0.2"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</row>
    <row r="401" spans="4:133" x14ac:dyDescent="0.2"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</row>
    <row r="402" spans="4:133" x14ac:dyDescent="0.2"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</row>
    <row r="403" spans="4:133" x14ac:dyDescent="0.2"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</row>
    <row r="404" spans="4:133" x14ac:dyDescent="0.2"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</row>
    <row r="405" spans="4:133" x14ac:dyDescent="0.2"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</row>
    <row r="406" spans="4:133" x14ac:dyDescent="0.2"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</row>
    <row r="407" spans="4:133" x14ac:dyDescent="0.2"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</row>
    <row r="408" spans="4:133" x14ac:dyDescent="0.2"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</row>
    <row r="409" spans="4:133" x14ac:dyDescent="0.2"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</row>
    <row r="410" spans="4:133" x14ac:dyDescent="0.2"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</row>
    <row r="411" spans="4:133" x14ac:dyDescent="0.2"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</row>
    <row r="412" spans="4:133" x14ac:dyDescent="0.2"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</row>
    <row r="413" spans="4:133" x14ac:dyDescent="0.2"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</row>
    <row r="414" spans="4:133" x14ac:dyDescent="0.2"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</row>
    <row r="415" spans="4:133" x14ac:dyDescent="0.2"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</row>
    <row r="416" spans="4:133" x14ac:dyDescent="0.2"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</row>
    <row r="417" spans="4:133" x14ac:dyDescent="0.2"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</row>
    <row r="418" spans="4:133" x14ac:dyDescent="0.2"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</row>
    <row r="419" spans="4:133" x14ac:dyDescent="0.2"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</row>
    <row r="420" spans="4:133" x14ac:dyDescent="0.2"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47"/>
      <c r="AQ420" s="47"/>
      <c r="AR420" s="47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G420" s="47"/>
      <c r="CH420" s="47"/>
      <c r="CI420" s="47"/>
      <c r="CJ420" s="47"/>
      <c r="CK420" s="47"/>
      <c r="CL420" s="47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</row>
    <row r="421" spans="4:133" x14ac:dyDescent="0.2"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</row>
    <row r="422" spans="4:133" x14ac:dyDescent="0.2"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G422" s="47"/>
      <c r="CH422" s="47"/>
      <c r="CI422" s="47"/>
      <c r="CJ422" s="47"/>
      <c r="CK422" s="47"/>
      <c r="CL422" s="47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</row>
    <row r="423" spans="4:133" x14ac:dyDescent="0.2"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47"/>
      <c r="AQ423" s="47"/>
      <c r="AR423" s="47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</row>
    <row r="424" spans="4:133" x14ac:dyDescent="0.2"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</row>
    <row r="425" spans="4:133" x14ac:dyDescent="0.2"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47"/>
      <c r="AQ425" s="47"/>
      <c r="AR425" s="47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</row>
    <row r="426" spans="4:133" x14ac:dyDescent="0.2"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G426" s="47"/>
      <c r="CH426" s="47"/>
      <c r="CI426" s="47"/>
      <c r="CJ426" s="47"/>
      <c r="CK426" s="47"/>
      <c r="CL426" s="47"/>
      <c r="CM426" s="47"/>
      <c r="CN426" s="47"/>
      <c r="CO426" s="47"/>
      <c r="CP426" s="4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</row>
    <row r="427" spans="4:133" x14ac:dyDescent="0.2"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</row>
    <row r="428" spans="4:133" x14ac:dyDescent="0.2"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G428" s="47"/>
      <c r="CH428" s="47"/>
      <c r="CI428" s="47"/>
      <c r="CJ428" s="47"/>
      <c r="CK428" s="47"/>
      <c r="CL428" s="47"/>
      <c r="CM428" s="47"/>
      <c r="CN428" s="47"/>
      <c r="CO428" s="47"/>
      <c r="CP428" s="4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</row>
    <row r="429" spans="4:133" x14ac:dyDescent="0.2"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</row>
    <row r="430" spans="4:133" x14ac:dyDescent="0.2"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G430" s="47"/>
      <c r="CH430" s="47"/>
      <c r="CI430" s="47"/>
      <c r="CJ430" s="47"/>
      <c r="CK430" s="47"/>
      <c r="CL430" s="47"/>
      <c r="CM430" s="47"/>
      <c r="CN430" s="47"/>
      <c r="CO430" s="47"/>
      <c r="CP430" s="4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</row>
    <row r="431" spans="4:133" x14ac:dyDescent="0.2"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</row>
    <row r="432" spans="4:133" x14ac:dyDescent="0.2"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G432" s="47"/>
      <c r="CH432" s="47"/>
      <c r="CI432" s="47"/>
      <c r="CJ432" s="47"/>
      <c r="CK432" s="47"/>
      <c r="CL432" s="47"/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</row>
    <row r="433" spans="4:133" x14ac:dyDescent="0.2"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</row>
    <row r="434" spans="4:133" x14ac:dyDescent="0.2"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G434" s="47"/>
      <c r="CH434" s="47"/>
      <c r="CI434" s="47"/>
      <c r="CJ434" s="47"/>
      <c r="CK434" s="47"/>
      <c r="CL434" s="47"/>
      <c r="CM434" s="47"/>
      <c r="CN434" s="47"/>
      <c r="CO434" s="47"/>
      <c r="CP434" s="4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</row>
    <row r="435" spans="4:133" x14ac:dyDescent="0.2"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47"/>
      <c r="AQ435" s="47"/>
      <c r="AR435" s="47"/>
      <c r="AS435" s="47"/>
      <c r="AT435" s="47"/>
      <c r="AU435" s="47"/>
      <c r="AV435" s="47"/>
      <c r="AW435" s="47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G435" s="47"/>
      <c r="CH435" s="47"/>
      <c r="CI435" s="47"/>
      <c r="CJ435" s="47"/>
      <c r="CK435" s="47"/>
      <c r="CL435" s="47"/>
      <c r="CM435" s="47"/>
      <c r="CN435" s="47"/>
      <c r="CO435" s="47"/>
      <c r="CP435" s="4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</row>
    <row r="436" spans="4:133" x14ac:dyDescent="0.2"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47"/>
      <c r="AQ436" s="47"/>
      <c r="AR436" s="47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G436" s="47"/>
      <c r="CH436" s="47"/>
      <c r="CI436" s="47"/>
      <c r="CJ436" s="47"/>
      <c r="CK436" s="47"/>
      <c r="CL436" s="47"/>
      <c r="CM436" s="47"/>
      <c r="CN436" s="47"/>
      <c r="CO436" s="47"/>
      <c r="CP436" s="4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</row>
    <row r="437" spans="4:133" x14ac:dyDescent="0.2"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47"/>
      <c r="AQ437" s="47"/>
      <c r="AR437" s="47"/>
      <c r="AS437" s="47"/>
      <c r="AT437" s="47"/>
      <c r="AU437" s="47"/>
      <c r="AV437" s="47"/>
      <c r="AW437" s="47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G437" s="47"/>
      <c r="CH437" s="47"/>
      <c r="CI437" s="47"/>
      <c r="CJ437" s="47"/>
      <c r="CK437" s="47"/>
      <c r="CL437" s="47"/>
      <c r="CM437" s="47"/>
      <c r="CN437" s="47"/>
      <c r="CO437" s="47"/>
      <c r="CP437" s="4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</row>
    <row r="438" spans="4:133" x14ac:dyDescent="0.2"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</row>
    <row r="439" spans="4:133" x14ac:dyDescent="0.2"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47"/>
      <c r="AQ439" s="47"/>
      <c r="AR439" s="47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G439" s="47"/>
      <c r="CH439" s="47"/>
      <c r="CI439" s="47"/>
      <c r="CJ439" s="47"/>
      <c r="CK439" s="47"/>
      <c r="CL439" s="47"/>
      <c r="CM439" s="47"/>
      <c r="CN439" s="47"/>
      <c r="CO439" s="47"/>
      <c r="CP439" s="4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</row>
    <row r="440" spans="4:133" x14ac:dyDescent="0.2"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47"/>
      <c r="AQ440" s="47"/>
      <c r="AR440" s="47"/>
      <c r="AS440" s="47"/>
      <c r="AT440" s="47"/>
      <c r="AU440" s="47"/>
      <c r="AV440" s="47"/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G440" s="47"/>
      <c r="CH440" s="47"/>
      <c r="CI440" s="47"/>
      <c r="CJ440" s="47"/>
      <c r="CK440" s="47"/>
      <c r="CL440" s="47"/>
      <c r="CM440" s="47"/>
      <c r="CN440" s="47"/>
      <c r="CO440" s="47"/>
      <c r="CP440" s="4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</row>
    <row r="441" spans="4:133" x14ac:dyDescent="0.2"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47"/>
      <c r="AQ441" s="47"/>
      <c r="AR441" s="47"/>
      <c r="AS441" s="47"/>
      <c r="AT441" s="47"/>
      <c r="AU441" s="47"/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G441" s="47"/>
      <c r="CH441" s="47"/>
      <c r="CI441" s="47"/>
      <c r="CJ441" s="47"/>
      <c r="CK441" s="47"/>
      <c r="CL441" s="47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</row>
    <row r="442" spans="4:133" x14ac:dyDescent="0.2"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47"/>
      <c r="AQ442" s="47"/>
      <c r="AR442" s="47"/>
      <c r="AS442" s="47"/>
      <c r="AT442" s="47"/>
      <c r="AU442" s="47"/>
      <c r="AV442" s="47"/>
      <c r="AW442" s="47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G442" s="47"/>
      <c r="CH442" s="47"/>
      <c r="CI442" s="47"/>
      <c r="CJ442" s="47"/>
      <c r="CK442" s="47"/>
      <c r="CL442" s="47"/>
      <c r="CM442" s="47"/>
      <c r="CN442" s="47"/>
      <c r="CO442" s="47"/>
      <c r="CP442" s="4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</row>
    <row r="443" spans="4:133" x14ac:dyDescent="0.2">
      <c r="D443" s="47"/>
      <c r="E443" s="47"/>
      <c r="F443" s="47"/>
      <c r="G443" s="47"/>
      <c r="H443" s="47"/>
      <c r="I443" s="47"/>
      <c r="J443" s="47"/>
      <c r="K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47"/>
      <c r="AQ443" s="47"/>
      <c r="AR443" s="47"/>
      <c r="AS443" s="47"/>
      <c r="AT443" s="47"/>
      <c r="AU443" s="47"/>
      <c r="AV443" s="47"/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G443" s="47"/>
      <c r="CH443" s="47"/>
      <c r="CI443" s="47"/>
      <c r="CJ443" s="47"/>
      <c r="CK443" s="47"/>
      <c r="CL443" s="47"/>
      <c r="CM443" s="47"/>
      <c r="CN443" s="47"/>
      <c r="CO443" s="47"/>
      <c r="CP443" s="4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</row>
  </sheetData>
  <mergeCells count="2">
    <mergeCell ref="B230:N230"/>
    <mergeCell ref="B231:N231"/>
  </mergeCells>
  <pageMargins left="0.7" right="0.7" top="0.75" bottom="0.75" header="0.3" footer="0.3"/>
  <pageSetup scale="5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CCB84-E775-4352-91A5-EB4AB38EB363}">
  <sheetPr>
    <pageSetUpPr fitToPage="1"/>
  </sheetPr>
  <dimension ref="A1:EC443"/>
  <sheetViews>
    <sheetView workbookViewId="0">
      <selection activeCell="U228" sqref="U228"/>
    </sheetView>
  </sheetViews>
  <sheetFormatPr defaultColWidth="9.140625" defaultRowHeight="12.75" x14ac:dyDescent="0.2"/>
  <cols>
    <col min="1" max="1" width="16.85546875" style="45" customWidth="1"/>
    <col min="2" max="2" width="9.140625" style="45"/>
    <col min="3" max="3" width="28.28515625" style="45" customWidth="1"/>
    <col min="4" max="5" width="15" style="45" customWidth="1"/>
    <col min="6" max="6" width="13.42578125" style="45" customWidth="1"/>
    <col min="7" max="7" width="14.42578125" style="45" customWidth="1"/>
    <col min="8" max="8" width="15" style="45" customWidth="1"/>
    <col min="9" max="9" width="12.140625" style="45" customWidth="1"/>
    <col min="10" max="10" width="3.28515625" style="45" customWidth="1"/>
    <col min="11" max="11" width="7.85546875" style="45" customWidth="1"/>
    <col min="12" max="13" width="11.42578125" style="45" customWidth="1"/>
    <col min="14" max="14" width="10.85546875" style="45" customWidth="1"/>
    <col min="15" max="15" width="12" style="45" customWidth="1"/>
    <col min="16" max="17" width="11.85546875" style="45" customWidth="1"/>
    <col min="18" max="16384" width="9.140625" style="45"/>
  </cols>
  <sheetData>
    <row r="1" spans="1:133" ht="15.75" x14ac:dyDescent="0.25">
      <c r="A1" s="42" t="s">
        <v>0</v>
      </c>
      <c r="B1" s="43"/>
      <c r="C1" s="44"/>
    </row>
    <row r="2" spans="1:133" ht="15.75" x14ac:dyDescent="0.25">
      <c r="A2" s="42" t="s">
        <v>1</v>
      </c>
      <c r="B2" s="43"/>
      <c r="C2" s="44"/>
    </row>
    <row r="3" spans="1:133" ht="32.25" thickBot="1" x14ac:dyDescent="0.25">
      <c r="A3" s="46" t="s">
        <v>5</v>
      </c>
      <c r="B3" s="43"/>
      <c r="C3" s="44" t="s">
        <v>383</v>
      </c>
      <c r="D3" s="47"/>
      <c r="E3" s="47"/>
      <c r="F3" s="47"/>
      <c r="G3" s="47"/>
      <c r="H3" s="47"/>
      <c r="K3" s="85"/>
      <c r="L3" s="47"/>
      <c r="M3" s="47"/>
      <c r="N3" s="47"/>
      <c r="O3" s="47"/>
      <c r="P3" s="47"/>
      <c r="Q3" s="86"/>
    </row>
    <row r="4" spans="1:133" ht="15.75" x14ac:dyDescent="0.25">
      <c r="A4" s="42" t="s">
        <v>61</v>
      </c>
      <c r="B4" s="48"/>
      <c r="C4" s="49">
        <v>44257</v>
      </c>
      <c r="D4" s="50" t="s">
        <v>62</v>
      </c>
      <c r="E4" s="50" t="s">
        <v>62</v>
      </c>
      <c r="F4" s="50" t="s">
        <v>62</v>
      </c>
      <c r="G4" s="50" t="s">
        <v>63</v>
      </c>
      <c r="H4" s="50" t="s">
        <v>63</v>
      </c>
      <c r="I4" s="50" t="s">
        <v>63</v>
      </c>
      <c r="J4" s="87"/>
      <c r="K4" s="50"/>
      <c r="L4" s="52" t="s">
        <v>62</v>
      </c>
      <c r="M4" s="52" t="s">
        <v>62</v>
      </c>
      <c r="N4" s="52" t="s">
        <v>62</v>
      </c>
      <c r="O4" s="52" t="s">
        <v>63</v>
      </c>
      <c r="P4" s="52" t="s">
        <v>63</v>
      </c>
      <c r="Q4" s="53" t="s">
        <v>63</v>
      </c>
    </row>
    <row r="5" spans="1:133" ht="38.25" x14ac:dyDescent="0.2">
      <c r="A5" s="54" t="s">
        <v>4</v>
      </c>
      <c r="B5" s="54" t="s">
        <v>64</v>
      </c>
      <c r="C5" s="54" t="s">
        <v>65</v>
      </c>
      <c r="D5" s="55" t="s">
        <v>380</v>
      </c>
      <c r="E5" s="55" t="s">
        <v>67</v>
      </c>
      <c r="F5" s="55" t="s">
        <v>68</v>
      </c>
      <c r="G5" s="55" t="s">
        <v>380</v>
      </c>
      <c r="H5" s="55" t="s">
        <v>67</v>
      </c>
      <c r="I5" s="55" t="s">
        <v>68</v>
      </c>
      <c r="J5" s="57"/>
      <c r="K5" s="55"/>
      <c r="L5" s="55" t="s">
        <v>69</v>
      </c>
      <c r="M5" s="55" t="s">
        <v>70</v>
      </c>
      <c r="N5" s="55" t="s">
        <v>71</v>
      </c>
      <c r="O5" s="55" t="s">
        <v>69</v>
      </c>
      <c r="P5" s="55" t="s">
        <v>70</v>
      </c>
      <c r="Q5" s="57" t="s">
        <v>71</v>
      </c>
    </row>
    <row r="6" spans="1:133" x14ac:dyDescent="0.2">
      <c r="J6" s="59"/>
      <c r="Q6" s="59"/>
    </row>
    <row r="7" spans="1:133" x14ac:dyDescent="0.2">
      <c r="A7" s="60">
        <v>6127</v>
      </c>
      <c r="B7" s="61" t="s">
        <v>72</v>
      </c>
      <c r="C7" s="62" t="s">
        <v>73</v>
      </c>
      <c r="D7" s="63">
        <f>'[4]6127'!$K$6</f>
        <v>1584915</v>
      </c>
      <c r="E7" s="63"/>
      <c r="F7" s="63">
        <f>+D7+E7</f>
        <v>1584915</v>
      </c>
      <c r="G7" s="63">
        <f>'[4]6127'!$Y$6</f>
        <v>1680565</v>
      </c>
      <c r="H7" s="63"/>
      <c r="I7" s="63">
        <f>G7+H7</f>
        <v>1680565</v>
      </c>
      <c r="J7" s="65"/>
      <c r="K7" s="63"/>
      <c r="L7" s="63">
        <f>E7*100%</f>
        <v>0</v>
      </c>
      <c r="M7" s="63"/>
      <c r="N7" s="63">
        <f>+L7+M7</f>
        <v>0</v>
      </c>
      <c r="O7" s="63">
        <f>H7*100%</f>
        <v>0</v>
      </c>
      <c r="P7" s="63">
        <f>+N7+O7</f>
        <v>0</v>
      </c>
      <c r="Q7" s="65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</row>
    <row r="8" spans="1:133" hidden="1" x14ac:dyDescent="0.2">
      <c r="A8" s="60"/>
      <c r="B8" s="61" t="s">
        <v>74</v>
      </c>
      <c r="C8" s="62" t="s">
        <v>75</v>
      </c>
      <c r="D8" s="63"/>
      <c r="E8" s="63"/>
      <c r="F8" s="63">
        <f t="shared" ref="F8:F71" si="0">+D8+E8</f>
        <v>0</v>
      </c>
      <c r="G8" s="63"/>
      <c r="H8" s="63"/>
      <c r="I8" s="63">
        <f t="shared" ref="I8:I71" si="1">G8+H8</f>
        <v>0</v>
      </c>
      <c r="J8" s="63"/>
      <c r="K8" s="97"/>
      <c r="L8" s="63">
        <f t="shared" ref="L8:L71" si="2">E8*100%</f>
        <v>0</v>
      </c>
      <c r="M8" s="63"/>
      <c r="N8" s="63">
        <f t="shared" ref="N8:N71" si="3">+L8+M8</f>
        <v>0</v>
      </c>
      <c r="O8" s="63">
        <f t="shared" ref="O8:O71" si="4">H8*100%</f>
        <v>0</v>
      </c>
      <c r="P8" s="63">
        <f t="shared" ref="P8:P71" si="5">+N8+O8</f>
        <v>0</v>
      </c>
      <c r="Q8" s="65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</row>
    <row r="9" spans="1:133" x14ac:dyDescent="0.2">
      <c r="A9" s="60"/>
      <c r="B9" s="61" t="s">
        <v>76</v>
      </c>
      <c r="C9" s="62" t="s">
        <v>75</v>
      </c>
      <c r="D9" s="63">
        <f>'[4]6127'!$K$8</f>
        <v>88987</v>
      </c>
      <c r="E9" s="63"/>
      <c r="F9" s="63">
        <f t="shared" si="0"/>
        <v>88987</v>
      </c>
      <c r="G9" s="63">
        <f>'[4]6127'!$Y$8</f>
        <v>92388</v>
      </c>
      <c r="H9" s="63"/>
      <c r="I9" s="63">
        <f t="shared" si="1"/>
        <v>92388</v>
      </c>
      <c r="J9" s="63"/>
      <c r="K9" s="97"/>
      <c r="L9" s="63">
        <f t="shared" si="2"/>
        <v>0</v>
      </c>
      <c r="M9" s="63">
        <v>-7057</v>
      </c>
      <c r="N9" s="63">
        <v>7057</v>
      </c>
      <c r="O9" s="63">
        <f t="shared" si="4"/>
        <v>0</v>
      </c>
      <c r="P9" s="63">
        <v>-7327</v>
      </c>
      <c r="Q9" s="65">
        <v>7327</v>
      </c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</row>
    <row r="10" spans="1:133" hidden="1" x14ac:dyDescent="0.2">
      <c r="A10" s="60"/>
      <c r="B10" s="61" t="s">
        <v>77</v>
      </c>
      <c r="C10" s="62" t="s">
        <v>75</v>
      </c>
      <c r="D10" s="63"/>
      <c r="E10" s="63"/>
      <c r="F10" s="63">
        <f t="shared" si="0"/>
        <v>0</v>
      </c>
      <c r="G10" s="63"/>
      <c r="H10" s="63"/>
      <c r="I10" s="63">
        <f t="shared" si="1"/>
        <v>0</v>
      </c>
      <c r="J10" s="63"/>
      <c r="K10" s="97"/>
      <c r="L10" s="63">
        <f t="shared" si="2"/>
        <v>0</v>
      </c>
      <c r="M10" s="63"/>
      <c r="N10" s="63">
        <f t="shared" si="3"/>
        <v>0</v>
      </c>
      <c r="O10" s="63">
        <f t="shared" si="4"/>
        <v>0</v>
      </c>
      <c r="P10" s="63">
        <f t="shared" si="5"/>
        <v>0</v>
      </c>
      <c r="Q10" s="65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</row>
    <row r="11" spans="1:133" hidden="1" x14ac:dyDescent="0.2">
      <c r="A11" s="60"/>
      <c r="B11" s="61" t="s">
        <v>78</v>
      </c>
      <c r="C11" s="62" t="s">
        <v>75</v>
      </c>
      <c r="D11" s="63"/>
      <c r="E11" s="63"/>
      <c r="F11" s="63">
        <f t="shared" si="0"/>
        <v>0</v>
      </c>
      <c r="G11" s="63"/>
      <c r="H11" s="63"/>
      <c r="I11" s="63">
        <f t="shared" si="1"/>
        <v>0</v>
      </c>
      <c r="J11" s="63"/>
      <c r="K11" s="97"/>
      <c r="L11" s="63">
        <f t="shared" si="2"/>
        <v>0</v>
      </c>
      <c r="M11" s="63"/>
      <c r="N11" s="63">
        <f t="shared" si="3"/>
        <v>0</v>
      </c>
      <c r="O11" s="63">
        <f t="shared" si="4"/>
        <v>0</v>
      </c>
      <c r="P11" s="63">
        <f t="shared" si="5"/>
        <v>0</v>
      </c>
      <c r="Q11" s="65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</row>
    <row r="12" spans="1:133" hidden="1" x14ac:dyDescent="0.2">
      <c r="A12" s="60"/>
      <c r="B12" s="61" t="s">
        <v>79</v>
      </c>
      <c r="C12" s="62" t="s">
        <v>75</v>
      </c>
      <c r="D12" s="63"/>
      <c r="E12" s="63"/>
      <c r="F12" s="63">
        <f t="shared" si="0"/>
        <v>0</v>
      </c>
      <c r="G12" s="63"/>
      <c r="H12" s="63"/>
      <c r="I12" s="63">
        <f t="shared" si="1"/>
        <v>0</v>
      </c>
      <c r="J12" s="63"/>
      <c r="K12" s="97"/>
      <c r="L12" s="63">
        <f t="shared" si="2"/>
        <v>0</v>
      </c>
      <c r="M12" s="63"/>
      <c r="N12" s="63">
        <f t="shared" si="3"/>
        <v>0</v>
      </c>
      <c r="O12" s="63">
        <f t="shared" si="4"/>
        <v>0</v>
      </c>
      <c r="P12" s="63">
        <f t="shared" si="5"/>
        <v>0</v>
      </c>
      <c r="Q12" s="65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</row>
    <row r="13" spans="1:133" hidden="1" x14ac:dyDescent="0.2">
      <c r="A13" s="60"/>
      <c r="B13" s="61" t="s">
        <v>80</v>
      </c>
      <c r="C13" s="62" t="s">
        <v>81</v>
      </c>
      <c r="D13" s="63"/>
      <c r="E13" s="63"/>
      <c r="F13" s="63">
        <f t="shared" si="0"/>
        <v>0</v>
      </c>
      <c r="G13" s="63"/>
      <c r="H13" s="63"/>
      <c r="I13" s="63">
        <f t="shared" si="1"/>
        <v>0</v>
      </c>
      <c r="J13" s="63"/>
      <c r="K13" s="97"/>
      <c r="L13" s="63">
        <f t="shared" si="2"/>
        <v>0</v>
      </c>
      <c r="M13" s="63"/>
      <c r="N13" s="63">
        <f t="shared" si="3"/>
        <v>0</v>
      </c>
      <c r="O13" s="63">
        <f t="shared" si="4"/>
        <v>0</v>
      </c>
      <c r="P13" s="63">
        <f t="shared" si="5"/>
        <v>0</v>
      </c>
      <c r="Q13" s="65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</row>
    <row r="14" spans="1:133" hidden="1" x14ac:dyDescent="0.2">
      <c r="A14" s="60"/>
      <c r="B14" s="61" t="s">
        <v>82</v>
      </c>
      <c r="C14" s="62" t="s">
        <v>83</v>
      </c>
      <c r="D14" s="63"/>
      <c r="E14" s="63"/>
      <c r="F14" s="63">
        <f t="shared" si="0"/>
        <v>0</v>
      </c>
      <c r="G14" s="63"/>
      <c r="H14" s="63"/>
      <c r="I14" s="63">
        <f t="shared" si="1"/>
        <v>0</v>
      </c>
      <c r="J14" s="63"/>
      <c r="K14" s="97"/>
      <c r="L14" s="63">
        <f t="shared" si="2"/>
        <v>0</v>
      </c>
      <c r="M14" s="63"/>
      <c r="N14" s="63">
        <f t="shared" si="3"/>
        <v>0</v>
      </c>
      <c r="O14" s="63">
        <f t="shared" si="4"/>
        <v>0</v>
      </c>
      <c r="P14" s="63">
        <f t="shared" si="5"/>
        <v>0</v>
      </c>
      <c r="Q14" s="65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47"/>
      <c r="EC14" s="47"/>
    </row>
    <row r="15" spans="1:133" x14ac:dyDescent="0.2">
      <c r="A15" s="60"/>
      <c r="B15" s="61" t="s">
        <v>84</v>
      </c>
      <c r="C15" s="62" t="s">
        <v>85</v>
      </c>
      <c r="D15" s="63">
        <f>'[4]6127'!$K$14</f>
        <v>5000</v>
      </c>
      <c r="E15" s="63"/>
      <c r="F15" s="63">
        <f t="shared" si="0"/>
        <v>5000</v>
      </c>
      <c r="G15" s="63">
        <f>'[4]6127'!$Y$14</f>
        <v>5000</v>
      </c>
      <c r="H15" s="63"/>
      <c r="I15" s="63">
        <f t="shared" si="1"/>
        <v>5000</v>
      </c>
      <c r="J15" s="63"/>
      <c r="K15" s="97"/>
      <c r="L15" s="63">
        <f t="shared" si="2"/>
        <v>0</v>
      </c>
      <c r="M15" s="63"/>
      <c r="N15" s="63">
        <f t="shared" si="3"/>
        <v>0</v>
      </c>
      <c r="O15" s="63">
        <f t="shared" si="4"/>
        <v>0</v>
      </c>
      <c r="P15" s="63">
        <f t="shared" si="5"/>
        <v>0</v>
      </c>
      <c r="Q15" s="65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47"/>
      <c r="EC15" s="47"/>
    </row>
    <row r="16" spans="1:133" hidden="1" x14ac:dyDescent="0.2">
      <c r="A16" s="60"/>
      <c r="B16" s="61" t="s">
        <v>86</v>
      </c>
      <c r="C16" s="62" t="s">
        <v>87</v>
      </c>
      <c r="D16" s="63"/>
      <c r="E16" s="63"/>
      <c r="F16" s="63">
        <f t="shared" si="0"/>
        <v>0</v>
      </c>
      <c r="G16" s="63"/>
      <c r="H16" s="63"/>
      <c r="I16" s="63">
        <f t="shared" si="1"/>
        <v>0</v>
      </c>
      <c r="J16" s="63"/>
      <c r="K16" s="97"/>
      <c r="L16" s="63">
        <f t="shared" si="2"/>
        <v>0</v>
      </c>
      <c r="M16" s="63"/>
      <c r="N16" s="63">
        <f t="shared" si="3"/>
        <v>0</v>
      </c>
      <c r="O16" s="63">
        <f t="shared" si="4"/>
        <v>0</v>
      </c>
      <c r="P16" s="63">
        <f t="shared" si="5"/>
        <v>0</v>
      </c>
      <c r="Q16" s="65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</row>
    <row r="17" spans="1:133" x14ac:dyDescent="0.2">
      <c r="A17" s="60"/>
      <c r="B17" s="61" t="s">
        <v>88</v>
      </c>
      <c r="C17" s="62" t="s">
        <v>89</v>
      </c>
      <c r="D17" s="63">
        <f>'[4]6127'!$K$16</f>
        <v>45000</v>
      </c>
      <c r="E17" s="63"/>
      <c r="F17" s="63">
        <f t="shared" si="0"/>
        <v>45000</v>
      </c>
      <c r="G17" s="63">
        <f>'[4]6127'!$Y$16</f>
        <v>45000</v>
      </c>
      <c r="H17" s="63"/>
      <c r="I17" s="63">
        <f t="shared" si="1"/>
        <v>45000</v>
      </c>
      <c r="J17" s="65"/>
      <c r="K17" s="63"/>
      <c r="L17" s="63">
        <f t="shared" si="2"/>
        <v>0</v>
      </c>
      <c r="M17" s="63"/>
      <c r="N17" s="63">
        <f t="shared" si="3"/>
        <v>0</v>
      </c>
      <c r="O17" s="63">
        <f t="shared" si="4"/>
        <v>0</v>
      </c>
      <c r="P17" s="63">
        <f t="shared" si="5"/>
        <v>0</v>
      </c>
      <c r="Q17" s="65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</row>
    <row r="18" spans="1:133" hidden="1" x14ac:dyDescent="0.2">
      <c r="A18" s="60"/>
      <c r="B18" s="61" t="s">
        <v>90</v>
      </c>
      <c r="C18" s="62" t="s">
        <v>91</v>
      </c>
      <c r="D18" s="63"/>
      <c r="E18" s="63"/>
      <c r="F18" s="63">
        <f t="shared" si="0"/>
        <v>0</v>
      </c>
      <c r="G18" s="63"/>
      <c r="H18" s="63"/>
      <c r="I18" s="63">
        <f t="shared" si="1"/>
        <v>0</v>
      </c>
      <c r="J18" s="65"/>
      <c r="K18" s="63"/>
      <c r="L18" s="63">
        <f t="shared" si="2"/>
        <v>0</v>
      </c>
      <c r="M18" s="63"/>
      <c r="N18" s="63">
        <f t="shared" si="3"/>
        <v>0</v>
      </c>
      <c r="O18" s="63">
        <f t="shared" si="4"/>
        <v>0</v>
      </c>
      <c r="P18" s="63">
        <f t="shared" si="5"/>
        <v>0</v>
      </c>
      <c r="Q18" s="65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</row>
    <row r="19" spans="1:133" x14ac:dyDescent="0.2">
      <c r="A19" s="60"/>
      <c r="B19" s="61" t="s">
        <v>92</v>
      </c>
      <c r="C19" s="62" t="s">
        <v>93</v>
      </c>
      <c r="D19" s="63">
        <f>'[4]6127'!$K$18</f>
        <v>1</v>
      </c>
      <c r="E19" s="63"/>
      <c r="F19" s="63">
        <f t="shared" si="0"/>
        <v>1</v>
      </c>
      <c r="G19" s="63">
        <f>'[4]6127'!$Y$18</f>
        <v>1</v>
      </c>
      <c r="H19" s="63"/>
      <c r="I19" s="63">
        <f t="shared" si="1"/>
        <v>1</v>
      </c>
      <c r="J19" s="63"/>
      <c r="K19" s="97"/>
      <c r="L19" s="63">
        <f t="shared" si="2"/>
        <v>0</v>
      </c>
      <c r="M19" s="63"/>
      <c r="N19" s="63">
        <f t="shared" si="3"/>
        <v>0</v>
      </c>
      <c r="O19" s="63">
        <f t="shared" si="4"/>
        <v>0</v>
      </c>
      <c r="P19" s="63">
        <f t="shared" si="5"/>
        <v>0</v>
      </c>
      <c r="Q19" s="65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</row>
    <row r="20" spans="1:133" hidden="1" x14ac:dyDescent="0.2">
      <c r="A20" s="60"/>
      <c r="B20" s="61" t="s">
        <v>94</v>
      </c>
      <c r="C20" s="62" t="s">
        <v>95</v>
      </c>
      <c r="D20" s="63"/>
      <c r="E20" s="63"/>
      <c r="F20" s="63">
        <f t="shared" si="0"/>
        <v>0</v>
      </c>
      <c r="G20" s="63"/>
      <c r="H20" s="63"/>
      <c r="I20" s="63">
        <f t="shared" si="1"/>
        <v>0</v>
      </c>
      <c r="J20" s="63"/>
      <c r="K20" s="97"/>
      <c r="L20" s="63">
        <f t="shared" si="2"/>
        <v>0</v>
      </c>
      <c r="M20" s="63"/>
      <c r="N20" s="63">
        <f t="shared" si="3"/>
        <v>0</v>
      </c>
      <c r="O20" s="63">
        <f t="shared" si="4"/>
        <v>0</v>
      </c>
      <c r="P20" s="63">
        <f t="shared" si="5"/>
        <v>0</v>
      </c>
      <c r="Q20" s="65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</row>
    <row r="21" spans="1:133" hidden="1" x14ac:dyDescent="0.2">
      <c r="A21" s="60"/>
      <c r="B21" s="61" t="s">
        <v>96</v>
      </c>
      <c r="C21" s="62" t="s">
        <v>97</v>
      </c>
      <c r="D21" s="63"/>
      <c r="E21" s="63"/>
      <c r="F21" s="63">
        <f t="shared" si="0"/>
        <v>0</v>
      </c>
      <c r="G21" s="63"/>
      <c r="H21" s="63"/>
      <c r="I21" s="63">
        <f t="shared" si="1"/>
        <v>0</v>
      </c>
      <c r="J21" s="63"/>
      <c r="K21" s="97"/>
      <c r="L21" s="63">
        <f t="shared" si="2"/>
        <v>0</v>
      </c>
      <c r="M21" s="63"/>
      <c r="N21" s="63">
        <f t="shared" si="3"/>
        <v>0</v>
      </c>
      <c r="O21" s="63">
        <f t="shared" si="4"/>
        <v>0</v>
      </c>
      <c r="P21" s="63">
        <f t="shared" si="5"/>
        <v>0</v>
      </c>
      <c r="Q21" s="65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</row>
    <row r="22" spans="1:133" hidden="1" x14ac:dyDescent="0.2">
      <c r="A22" s="60"/>
      <c r="B22" s="61" t="s">
        <v>98</v>
      </c>
      <c r="C22" s="62" t="s">
        <v>99</v>
      </c>
      <c r="D22" s="63"/>
      <c r="E22" s="63"/>
      <c r="F22" s="63">
        <f t="shared" si="0"/>
        <v>0</v>
      </c>
      <c r="G22" s="63"/>
      <c r="H22" s="63"/>
      <c r="I22" s="63">
        <f t="shared" si="1"/>
        <v>0</v>
      </c>
      <c r="J22" s="63"/>
      <c r="K22" s="97"/>
      <c r="L22" s="63">
        <f t="shared" si="2"/>
        <v>0</v>
      </c>
      <c r="M22" s="63"/>
      <c r="N22" s="63">
        <f t="shared" si="3"/>
        <v>0</v>
      </c>
      <c r="O22" s="63">
        <f t="shared" si="4"/>
        <v>0</v>
      </c>
      <c r="P22" s="63">
        <f t="shared" si="5"/>
        <v>0</v>
      </c>
      <c r="Q22" s="65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</row>
    <row r="23" spans="1:133" x14ac:dyDescent="0.2">
      <c r="A23" s="60"/>
      <c r="B23" s="61" t="s">
        <v>100</v>
      </c>
      <c r="C23" s="62" t="s">
        <v>101</v>
      </c>
      <c r="D23" s="63">
        <f>'[4]6127'!$K$22</f>
        <v>10001</v>
      </c>
      <c r="E23" s="63"/>
      <c r="F23" s="63">
        <f t="shared" si="0"/>
        <v>10001</v>
      </c>
      <c r="G23" s="63">
        <f>'[4]6127'!$Y$22</f>
        <v>10001</v>
      </c>
      <c r="H23" s="63"/>
      <c r="I23" s="63">
        <f t="shared" si="1"/>
        <v>10001</v>
      </c>
      <c r="J23" s="65"/>
      <c r="K23" s="63"/>
      <c r="L23" s="63">
        <f t="shared" si="2"/>
        <v>0</v>
      </c>
      <c r="M23" s="63"/>
      <c r="N23" s="63">
        <f>E23-L23</f>
        <v>0</v>
      </c>
      <c r="O23" s="63">
        <f t="shared" si="4"/>
        <v>0</v>
      </c>
      <c r="P23" s="63">
        <v>0</v>
      </c>
      <c r="Q23" s="65">
        <f>H23-O23</f>
        <v>0</v>
      </c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</row>
    <row r="24" spans="1:133" hidden="1" x14ac:dyDescent="0.2">
      <c r="A24" s="60"/>
      <c r="B24" s="61" t="s">
        <v>102</v>
      </c>
      <c r="C24" s="62" t="s">
        <v>103</v>
      </c>
      <c r="D24" s="63"/>
      <c r="E24" s="63"/>
      <c r="F24" s="63">
        <f t="shared" si="0"/>
        <v>0</v>
      </c>
      <c r="G24" s="63"/>
      <c r="H24" s="63"/>
      <c r="I24" s="63">
        <f t="shared" si="1"/>
        <v>0</v>
      </c>
      <c r="J24" s="63"/>
      <c r="K24" s="97"/>
      <c r="L24" s="63">
        <f t="shared" si="2"/>
        <v>0</v>
      </c>
      <c r="M24" s="63"/>
      <c r="N24" s="63">
        <f t="shared" si="3"/>
        <v>0</v>
      </c>
      <c r="O24" s="63">
        <f t="shared" si="4"/>
        <v>0</v>
      </c>
      <c r="P24" s="63">
        <f t="shared" si="5"/>
        <v>0</v>
      </c>
      <c r="Q24" s="65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</row>
    <row r="25" spans="1:133" hidden="1" x14ac:dyDescent="0.2">
      <c r="A25" s="60"/>
      <c r="B25" s="61" t="s">
        <v>104</v>
      </c>
      <c r="C25" s="62" t="s">
        <v>105</v>
      </c>
      <c r="D25" s="63"/>
      <c r="E25" s="63"/>
      <c r="F25" s="63">
        <f t="shared" si="0"/>
        <v>0</v>
      </c>
      <c r="G25" s="63"/>
      <c r="H25" s="63"/>
      <c r="I25" s="63">
        <f t="shared" si="1"/>
        <v>0</v>
      </c>
      <c r="J25" s="63"/>
      <c r="K25" s="97"/>
      <c r="L25" s="63">
        <f t="shared" si="2"/>
        <v>0</v>
      </c>
      <c r="M25" s="63"/>
      <c r="N25" s="63">
        <f t="shared" si="3"/>
        <v>0</v>
      </c>
      <c r="O25" s="63">
        <f t="shared" si="4"/>
        <v>0</v>
      </c>
      <c r="P25" s="63">
        <f t="shared" si="5"/>
        <v>0</v>
      </c>
      <c r="Q25" s="65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</row>
    <row r="26" spans="1:133" hidden="1" x14ac:dyDescent="0.2">
      <c r="A26" s="60"/>
      <c r="B26" s="61" t="s">
        <v>106</v>
      </c>
      <c r="C26" s="62" t="s">
        <v>107</v>
      </c>
      <c r="D26" s="63"/>
      <c r="E26" s="63"/>
      <c r="F26" s="63">
        <f t="shared" si="0"/>
        <v>0</v>
      </c>
      <c r="G26" s="63"/>
      <c r="H26" s="63"/>
      <c r="I26" s="63">
        <f t="shared" si="1"/>
        <v>0</v>
      </c>
      <c r="J26" s="63"/>
      <c r="K26" s="97"/>
      <c r="L26" s="63">
        <f t="shared" si="2"/>
        <v>0</v>
      </c>
      <c r="M26" s="63"/>
      <c r="N26" s="63">
        <f t="shared" si="3"/>
        <v>0</v>
      </c>
      <c r="O26" s="63">
        <f t="shared" si="4"/>
        <v>0</v>
      </c>
      <c r="P26" s="63">
        <f t="shared" si="5"/>
        <v>0</v>
      </c>
      <c r="Q26" s="65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</row>
    <row r="27" spans="1:133" x14ac:dyDescent="0.2">
      <c r="A27" s="60"/>
      <c r="B27" s="61" t="s">
        <v>108</v>
      </c>
      <c r="C27" s="62" t="s">
        <v>109</v>
      </c>
      <c r="D27" s="63">
        <f>'[4]6127'!$K$26</f>
        <v>0</v>
      </c>
      <c r="E27" s="63"/>
      <c r="F27" s="63">
        <f t="shared" si="0"/>
        <v>0</v>
      </c>
      <c r="G27" s="63">
        <f>'[4]6127'!$Y$26</f>
        <v>0</v>
      </c>
      <c r="H27" s="63"/>
      <c r="I27" s="63">
        <f t="shared" si="1"/>
        <v>0</v>
      </c>
      <c r="J27" s="65"/>
      <c r="K27" s="63"/>
      <c r="L27" s="63">
        <f t="shared" si="2"/>
        <v>0</v>
      </c>
      <c r="M27" s="63"/>
      <c r="N27" s="63">
        <f t="shared" si="3"/>
        <v>0</v>
      </c>
      <c r="O27" s="63">
        <f t="shared" si="4"/>
        <v>0</v>
      </c>
      <c r="P27" s="63">
        <f t="shared" si="5"/>
        <v>0</v>
      </c>
      <c r="Q27" s="65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</row>
    <row r="28" spans="1:133" hidden="1" x14ac:dyDescent="0.2">
      <c r="A28" s="60"/>
      <c r="B28" s="61" t="s">
        <v>110</v>
      </c>
      <c r="C28" s="62" t="s">
        <v>111</v>
      </c>
      <c r="D28" s="63"/>
      <c r="E28" s="63"/>
      <c r="F28" s="63">
        <f t="shared" si="0"/>
        <v>0</v>
      </c>
      <c r="G28" s="63"/>
      <c r="H28" s="63"/>
      <c r="I28" s="63">
        <f t="shared" si="1"/>
        <v>0</v>
      </c>
      <c r="J28" s="63"/>
      <c r="K28" s="97"/>
      <c r="L28" s="63">
        <f t="shared" si="2"/>
        <v>0</v>
      </c>
      <c r="M28" s="63"/>
      <c r="N28" s="63">
        <f t="shared" si="3"/>
        <v>0</v>
      </c>
      <c r="O28" s="63">
        <f t="shared" si="4"/>
        <v>0</v>
      </c>
      <c r="P28" s="63">
        <f t="shared" si="5"/>
        <v>0</v>
      </c>
      <c r="Q28" s="65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</row>
    <row r="29" spans="1:133" hidden="1" x14ac:dyDescent="0.2">
      <c r="A29" s="60"/>
      <c r="B29" s="61" t="s">
        <v>112</v>
      </c>
      <c r="C29" s="62" t="s">
        <v>113</v>
      </c>
      <c r="D29" s="63"/>
      <c r="E29" s="63"/>
      <c r="F29" s="63">
        <f t="shared" si="0"/>
        <v>0</v>
      </c>
      <c r="G29" s="63"/>
      <c r="H29" s="63"/>
      <c r="I29" s="63">
        <f t="shared" si="1"/>
        <v>0</v>
      </c>
      <c r="J29" s="63"/>
      <c r="K29" s="97"/>
      <c r="L29" s="63">
        <f t="shared" si="2"/>
        <v>0</v>
      </c>
      <c r="M29" s="63"/>
      <c r="N29" s="63">
        <f t="shared" si="3"/>
        <v>0</v>
      </c>
      <c r="O29" s="63">
        <f t="shared" si="4"/>
        <v>0</v>
      </c>
      <c r="P29" s="63">
        <f t="shared" si="5"/>
        <v>0</v>
      </c>
      <c r="Q29" s="65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</row>
    <row r="30" spans="1:133" hidden="1" x14ac:dyDescent="0.2">
      <c r="A30" s="60"/>
      <c r="B30" s="61" t="s">
        <v>114</v>
      </c>
      <c r="C30" s="62" t="s">
        <v>115</v>
      </c>
      <c r="D30" s="63"/>
      <c r="E30" s="63"/>
      <c r="F30" s="63">
        <f t="shared" si="0"/>
        <v>0</v>
      </c>
      <c r="G30" s="63"/>
      <c r="H30" s="63"/>
      <c r="I30" s="63">
        <f t="shared" si="1"/>
        <v>0</v>
      </c>
      <c r="J30" s="63"/>
      <c r="K30" s="97"/>
      <c r="L30" s="63">
        <f t="shared" si="2"/>
        <v>0</v>
      </c>
      <c r="M30" s="63"/>
      <c r="N30" s="63">
        <f t="shared" si="3"/>
        <v>0</v>
      </c>
      <c r="O30" s="63">
        <f t="shared" si="4"/>
        <v>0</v>
      </c>
      <c r="P30" s="63">
        <f t="shared" si="5"/>
        <v>0</v>
      </c>
      <c r="Q30" s="65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</row>
    <row r="31" spans="1:133" hidden="1" x14ac:dyDescent="0.2">
      <c r="A31" s="60"/>
      <c r="B31" s="61" t="s">
        <v>116</v>
      </c>
      <c r="C31" s="62" t="s">
        <v>117</v>
      </c>
      <c r="D31" s="63"/>
      <c r="E31" s="63"/>
      <c r="F31" s="63">
        <f t="shared" si="0"/>
        <v>0</v>
      </c>
      <c r="G31" s="63"/>
      <c r="H31" s="63"/>
      <c r="I31" s="63">
        <f t="shared" si="1"/>
        <v>0</v>
      </c>
      <c r="J31" s="63"/>
      <c r="K31" s="97"/>
      <c r="L31" s="63">
        <f t="shared" si="2"/>
        <v>0</v>
      </c>
      <c r="M31" s="63"/>
      <c r="N31" s="63">
        <f t="shared" si="3"/>
        <v>0</v>
      </c>
      <c r="O31" s="63">
        <f t="shared" si="4"/>
        <v>0</v>
      </c>
      <c r="P31" s="63">
        <f t="shared" si="5"/>
        <v>0</v>
      </c>
      <c r="Q31" s="65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</row>
    <row r="32" spans="1:133" x14ac:dyDescent="0.2">
      <c r="A32" s="60"/>
      <c r="B32" s="61" t="s">
        <v>118</v>
      </c>
      <c r="C32" s="62" t="s">
        <v>119</v>
      </c>
      <c r="D32" s="63">
        <f>'[4]6127'!$K$31</f>
        <v>1500</v>
      </c>
      <c r="E32" s="63"/>
      <c r="F32" s="63">
        <f t="shared" si="0"/>
        <v>1500</v>
      </c>
      <c r="G32" s="63">
        <f>'[4]6127'!$Y$31</f>
        <v>1500</v>
      </c>
      <c r="H32" s="63"/>
      <c r="I32" s="63">
        <f t="shared" si="1"/>
        <v>1500</v>
      </c>
      <c r="J32" s="63"/>
      <c r="K32" s="97"/>
      <c r="L32" s="63">
        <f t="shared" si="2"/>
        <v>0</v>
      </c>
      <c r="M32" s="63"/>
      <c r="N32" s="63">
        <f t="shared" si="3"/>
        <v>0</v>
      </c>
      <c r="O32" s="63">
        <f t="shared" si="4"/>
        <v>0</v>
      </c>
      <c r="P32" s="63">
        <f t="shared" si="5"/>
        <v>0</v>
      </c>
      <c r="Q32" s="65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</row>
    <row r="33" spans="1:133" x14ac:dyDescent="0.2">
      <c r="A33" s="60"/>
      <c r="B33" s="61" t="s">
        <v>120</v>
      </c>
      <c r="C33" s="62" t="s">
        <v>121</v>
      </c>
      <c r="D33" s="63">
        <f>'[4]6127'!$K$32</f>
        <v>1500</v>
      </c>
      <c r="E33" s="63"/>
      <c r="F33" s="63">
        <f t="shared" si="0"/>
        <v>1500</v>
      </c>
      <c r="G33" s="63">
        <f>'[4]6127'!$Y$32</f>
        <v>1500</v>
      </c>
      <c r="H33" s="63"/>
      <c r="I33" s="63">
        <f t="shared" si="1"/>
        <v>1500</v>
      </c>
      <c r="J33" s="63"/>
      <c r="K33" s="97"/>
      <c r="L33" s="63">
        <f t="shared" si="2"/>
        <v>0</v>
      </c>
      <c r="M33" s="63"/>
      <c r="N33" s="63">
        <f t="shared" si="3"/>
        <v>0</v>
      </c>
      <c r="O33" s="63">
        <f t="shared" si="4"/>
        <v>0</v>
      </c>
      <c r="P33" s="63">
        <f t="shared" si="5"/>
        <v>0</v>
      </c>
      <c r="Q33" s="65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</row>
    <row r="34" spans="1:133" x14ac:dyDescent="0.2">
      <c r="A34" s="60"/>
      <c r="B34" s="61" t="s">
        <v>122</v>
      </c>
      <c r="C34" s="62" t="s">
        <v>123</v>
      </c>
      <c r="D34" s="63">
        <f>'[4]6127'!$K$33</f>
        <v>5000</v>
      </c>
      <c r="E34" s="63"/>
      <c r="F34" s="63">
        <f t="shared" si="0"/>
        <v>5000</v>
      </c>
      <c r="G34" s="63">
        <f>'[4]6127'!$Y$33</f>
        <v>5000</v>
      </c>
      <c r="H34" s="63"/>
      <c r="I34" s="63">
        <f t="shared" si="1"/>
        <v>5000</v>
      </c>
      <c r="J34" s="65"/>
      <c r="K34" s="63"/>
      <c r="L34" s="63">
        <f t="shared" si="2"/>
        <v>0</v>
      </c>
      <c r="M34" s="63"/>
      <c r="N34" s="63">
        <f t="shared" si="3"/>
        <v>0</v>
      </c>
      <c r="O34" s="63">
        <f t="shared" si="4"/>
        <v>0</v>
      </c>
      <c r="P34" s="63">
        <f t="shared" si="5"/>
        <v>0</v>
      </c>
      <c r="Q34" s="65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</row>
    <row r="35" spans="1:133" x14ac:dyDescent="0.2">
      <c r="A35" s="60"/>
      <c r="B35" s="61" t="s">
        <v>124</v>
      </c>
      <c r="C35" s="62" t="s">
        <v>125</v>
      </c>
      <c r="D35" s="63">
        <f>'[4]6127'!$K$34</f>
        <v>0</v>
      </c>
      <c r="E35" s="63"/>
      <c r="F35" s="63">
        <f t="shared" si="0"/>
        <v>0</v>
      </c>
      <c r="G35" s="63">
        <f>'[4]6127'!$Y$34</f>
        <v>0</v>
      </c>
      <c r="H35" s="63"/>
      <c r="I35" s="63">
        <f t="shared" si="1"/>
        <v>0</v>
      </c>
      <c r="J35" s="65"/>
      <c r="K35" s="63"/>
      <c r="L35" s="63">
        <f t="shared" si="2"/>
        <v>0</v>
      </c>
      <c r="M35" s="63"/>
      <c r="N35" s="63">
        <f t="shared" si="3"/>
        <v>0</v>
      </c>
      <c r="O35" s="63">
        <f t="shared" si="4"/>
        <v>0</v>
      </c>
      <c r="P35" s="63">
        <f t="shared" si="5"/>
        <v>0</v>
      </c>
      <c r="Q35" s="65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</row>
    <row r="36" spans="1:133" x14ac:dyDescent="0.2">
      <c r="A36" s="60"/>
      <c r="B36" s="61" t="s">
        <v>126</v>
      </c>
      <c r="C36" s="62" t="s">
        <v>127</v>
      </c>
      <c r="D36" s="63">
        <f>'[4]6127'!$K$35</f>
        <v>6387</v>
      </c>
      <c r="E36" s="63"/>
      <c r="F36" s="63">
        <f t="shared" si="0"/>
        <v>6387</v>
      </c>
      <c r="G36" s="63">
        <f>'[4]6127'!$Y$35</f>
        <v>6502</v>
      </c>
      <c r="H36" s="63"/>
      <c r="I36" s="63">
        <f t="shared" si="1"/>
        <v>6502</v>
      </c>
      <c r="J36" s="65"/>
      <c r="K36" s="63"/>
      <c r="L36" s="63"/>
      <c r="M36" s="63"/>
      <c r="N36" s="63"/>
      <c r="O36" s="63"/>
      <c r="P36" s="63">
        <v>0</v>
      </c>
      <c r="Q36" s="65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</row>
    <row r="37" spans="1:133" x14ac:dyDescent="0.2">
      <c r="A37" s="60"/>
      <c r="B37" s="61" t="s">
        <v>128</v>
      </c>
      <c r="C37" s="62" t="s">
        <v>129</v>
      </c>
      <c r="D37" s="63">
        <f>'[4]6127'!$K$36</f>
        <v>143074</v>
      </c>
      <c r="E37" s="63"/>
      <c r="F37" s="63">
        <f t="shared" si="0"/>
        <v>143074</v>
      </c>
      <c r="G37" s="63">
        <f>'[4]6127'!$Y$36</f>
        <v>151263</v>
      </c>
      <c r="H37" s="63"/>
      <c r="I37" s="63">
        <f t="shared" si="1"/>
        <v>151263</v>
      </c>
      <c r="J37" s="65"/>
      <c r="K37" s="63"/>
      <c r="L37" s="63"/>
      <c r="M37" s="63"/>
      <c r="N37" s="63">
        <f>-L37</f>
        <v>0</v>
      </c>
      <c r="O37" s="63"/>
      <c r="P37" s="63">
        <v>0</v>
      </c>
      <c r="Q37" s="65">
        <f>-O37</f>
        <v>0</v>
      </c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</row>
    <row r="38" spans="1:133" hidden="1" x14ac:dyDescent="0.2">
      <c r="A38" s="60"/>
      <c r="B38" s="61" t="s">
        <v>130</v>
      </c>
      <c r="C38" s="62" t="s">
        <v>131</v>
      </c>
      <c r="D38" s="63"/>
      <c r="E38" s="63"/>
      <c r="F38" s="63">
        <f t="shared" si="0"/>
        <v>0</v>
      </c>
      <c r="G38" s="63"/>
      <c r="H38" s="63"/>
      <c r="I38" s="63">
        <f t="shared" si="1"/>
        <v>0</v>
      </c>
      <c r="J38" s="65"/>
      <c r="K38" s="63"/>
      <c r="L38" s="63">
        <f t="shared" si="2"/>
        <v>0</v>
      </c>
      <c r="M38" s="63"/>
      <c r="N38" s="63">
        <f t="shared" si="3"/>
        <v>0</v>
      </c>
      <c r="O38" s="63">
        <f t="shared" si="4"/>
        <v>0</v>
      </c>
      <c r="P38" s="63">
        <f t="shared" si="5"/>
        <v>0</v>
      </c>
      <c r="Q38" s="65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</row>
    <row r="39" spans="1:133" hidden="1" x14ac:dyDescent="0.2">
      <c r="A39" s="60"/>
      <c r="B39" s="61" t="s">
        <v>132</v>
      </c>
      <c r="C39" s="62" t="s">
        <v>133</v>
      </c>
      <c r="D39" s="63"/>
      <c r="E39" s="63"/>
      <c r="F39" s="63">
        <f t="shared" si="0"/>
        <v>0</v>
      </c>
      <c r="G39" s="63"/>
      <c r="H39" s="63"/>
      <c r="I39" s="63">
        <f t="shared" si="1"/>
        <v>0</v>
      </c>
      <c r="J39" s="65"/>
      <c r="K39" s="63"/>
      <c r="L39" s="63">
        <f t="shared" si="2"/>
        <v>0</v>
      </c>
      <c r="M39" s="63"/>
      <c r="N39" s="63">
        <f t="shared" si="3"/>
        <v>0</v>
      </c>
      <c r="O39" s="63">
        <f t="shared" si="4"/>
        <v>0</v>
      </c>
      <c r="P39" s="63">
        <f t="shared" si="5"/>
        <v>0</v>
      </c>
      <c r="Q39" s="65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</row>
    <row r="40" spans="1:133" hidden="1" x14ac:dyDescent="0.2">
      <c r="A40" s="60"/>
      <c r="B40" s="61" t="s">
        <v>134</v>
      </c>
      <c r="C40" s="62" t="s">
        <v>135</v>
      </c>
      <c r="D40" s="63"/>
      <c r="E40" s="63"/>
      <c r="F40" s="63">
        <f t="shared" si="0"/>
        <v>0</v>
      </c>
      <c r="G40" s="63"/>
      <c r="H40" s="63"/>
      <c r="I40" s="63">
        <f t="shared" si="1"/>
        <v>0</v>
      </c>
      <c r="J40" s="65"/>
      <c r="K40" s="63"/>
      <c r="L40" s="63">
        <f t="shared" si="2"/>
        <v>0</v>
      </c>
      <c r="M40" s="63"/>
      <c r="N40" s="63">
        <f t="shared" si="3"/>
        <v>0</v>
      </c>
      <c r="O40" s="63">
        <f t="shared" si="4"/>
        <v>0</v>
      </c>
      <c r="P40" s="63">
        <f t="shared" si="5"/>
        <v>0</v>
      </c>
      <c r="Q40" s="65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</row>
    <row r="41" spans="1:133" hidden="1" x14ac:dyDescent="0.2">
      <c r="A41" s="60"/>
      <c r="B41" s="61" t="s">
        <v>136</v>
      </c>
      <c r="C41" s="62" t="s">
        <v>137</v>
      </c>
      <c r="D41" s="63"/>
      <c r="E41" s="63"/>
      <c r="F41" s="63">
        <f t="shared" si="0"/>
        <v>0</v>
      </c>
      <c r="G41" s="63"/>
      <c r="H41" s="63"/>
      <c r="I41" s="63">
        <f t="shared" si="1"/>
        <v>0</v>
      </c>
      <c r="J41" s="65"/>
      <c r="K41" s="63"/>
      <c r="L41" s="63">
        <f t="shared" si="2"/>
        <v>0</v>
      </c>
      <c r="M41" s="63"/>
      <c r="N41" s="63">
        <f t="shared" si="3"/>
        <v>0</v>
      </c>
      <c r="O41" s="63">
        <f t="shared" si="4"/>
        <v>0</v>
      </c>
      <c r="P41" s="63">
        <f t="shared" si="5"/>
        <v>0</v>
      </c>
      <c r="Q41" s="65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</row>
    <row r="42" spans="1:133" hidden="1" x14ac:dyDescent="0.2">
      <c r="A42" s="60"/>
      <c r="B42" s="61" t="s">
        <v>138</v>
      </c>
      <c r="C42" s="62" t="s">
        <v>139</v>
      </c>
      <c r="D42" s="63"/>
      <c r="E42" s="63"/>
      <c r="F42" s="63">
        <f t="shared" si="0"/>
        <v>0</v>
      </c>
      <c r="G42" s="63"/>
      <c r="H42" s="63"/>
      <c r="I42" s="63">
        <f t="shared" si="1"/>
        <v>0</v>
      </c>
      <c r="J42" s="65"/>
      <c r="K42" s="63"/>
      <c r="L42" s="63">
        <f t="shared" si="2"/>
        <v>0</v>
      </c>
      <c r="M42" s="63"/>
      <c r="N42" s="63">
        <f t="shared" si="3"/>
        <v>0</v>
      </c>
      <c r="O42" s="63">
        <f t="shared" si="4"/>
        <v>0</v>
      </c>
      <c r="P42" s="63">
        <f t="shared" si="5"/>
        <v>0</v>
      </c>
      <c r="Q42" s="65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</row>
    <row r="43" spans="1:133" hidden="1" x14ac:dyDescent="0.2">
      <c r="A43" s="60"/>
      <c r="B43" s="61" t="s">
        <v>140</v>
      </c>
      <c r="C43" s="62" t="s">
        <v>141</v>
      </c>
      <c r="D43" s="63"/>
      <c r="E43" s="63"/>
      <c r="F43" s="63">
        <f t="shared" si="0"/>
        <v>0</v>
      </c>
      <c r="G43" s="63"/>
      <c r="H43" s="63"/>
      <c r="I43" s="63">
        <f t="shared" si="1"/>
        <v>0</v>
      </c>
      <c r="J43" s="65"/>
      <c r="K43" s="63"/>
      <c r="L43" s="63">
        <f t="shared" si="2"/>
        <v>0</v>
      </c>
      <c r="M43" s="63"/>
      <c r="N43" s="63">
        <f t="shared" si="3"/>
        <v>0</v>
      </c>
      <c r="O43" s="63">
        <f t="shared" si="4"/>
        <v>0</v>
      </c>
      <c r="P43" s="63">
        <f t="shared" si="5"/>
        <v>0</v>
      </c>
      <c r="Q43" s="65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</row>
    <row r="44" spans="1:133" x14ac:dyDescent="0.2">
      <c r="A44" s="60"/>
      <c r="B44" s="61" t="s">
        <v>142</v>
      </c>
      <c r="C44" s="62" t="s">
        <v>143</v>
      </c>
      <c r="D44" s="63">
        <f>'[4]6127'!$K$43</f>
        <v>249191</v>
      </c>
      <c r="E44" s="63"/>
      <c r="F44" s="63">
        <f t="shared" si="0"/>
        <v>249191</v>
      </c>
      <c r="G44" s="63">
        <f>'[4]6127'!$Y$43</f>
        <v>260711</v>
      </c>
      <c r="H44" s="63"/>
      <c r="I44" s="63">
        <f t="shared" si="1"/>
        <v>260711</v>
      </c>
      <c r="J44" s="65"/>
      <c r="K44" s="63"/>
      <c r="L44" s="63">
        <f t="shared" si="2"/>
        <v>0</v>
      </c>
      <c r="M44" s="63"/>
      <c r="N44" s="63">
        <f t="shared" si="3"/>
        <v>0</v>
      </c>
      <c r="O44" s="63">
        <f t="shared" si="4"/>
        <v>0</v>
      </c>
      <c r="P44" s="63">
        <f t="shared" si="5"/>
        <v>0</v>
      </c>
      <c r="Q44" s="65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</row>
    <row r="45" spans="1:133" x14ac:dyDescent="0.2">
      <c r="A45" s="60"/>
      <c r="B45" s="61" t="s">
        <v>144</v>
      </c>
      <c r="C45" s="62" t="s">
        <v>145</v>
      </c>
      <c r="D45" s="63">
        <f>'[4]6127'!$K$44</f>
        <v>86982</v>
      </c>
      <c r="E45" s="63"/>
      <c r="F45" s="63">
        <f t="shared" si="0"/>
        <v>86982</v>
      </c>
      <c r="G45" s="63">
        <f>'[4]6127'!$Y$44</f>
        <v>88721</v>
      </c>
      <c r="H45" s="63"/>
      <c r="I45" s="63">
        <f t="shared" si="1"/>
        <v>88721</v>
      </c>
      <c r="J45" s="65"/>
      <c r="K45" s="63"/>
      <c r="L45" s="63">
        <f t="shared" si="2"/>
        <v>0</v>
      </c>
      <c r="M45" s="63"/>
      <c r="N45" s="63">
        <f t="shared" si="3"/>
        <v>0</v>
      </c>
      <c r="O45" s="63">
        <f t="shared" si="4"/>
        <v>0</v>
      </c>
      <c r="P45" s="63">
        <f t="shared" si="5"/>
        <v>0</v>
      </c>
      <c r="Q45" s="65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</row>
    <row r="46" spans="1:133" hidden="1" x14ac:dyDescent="0.2">
      <c r="A46" s="60"/>
      <c r="B46" s="61" t="s">
        <v>146</v>
      </c>
      <c r="C46" s="62" t="s">
        <v>147</v>
      </c>
      <c r="D46" s="63"/>
      <c r="E46" s="63"/>
      <c r="F46" s="63">
        <f t="shared" si="0"/>
        <v>0</v>
      </c>
      <c r="G46" s="63"/>
      <c r="H46" s="63"/>
      <c r="I46" s="63">
        <f t="shared" si="1"/>
        <v>0</v>
      </c>
      <c r="J46" s="65"/>
      <c r="K46" s="63"/>
      <c r="L46" s="63">
        <f t="shared" si="2"/>
        <v>0</v>
      </c>
      <c r="M46" s="63"/>
      <c r="N46" s="63">
        <f t="shared" si="3"/>
        <v>0</v>
      </c>
      <c r="O46" s="63">
        <f t="shared" si="4"/>
        <v>0</v>
      </c>
      <c r="P46" s="63">
        <f t="shared" si="5"/>
        <v>0</v>
      </c>
      <c r="Q46" s="65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</row>
    <row r="47" spans="1:133" hidden="1" x14ac:dyDescent="0.2">
      <c r="A47" s="60"/>
      <c r="B47" s="61" t="s">
        <v>148</v>
      </c>
      <c r="C47" s="62" t="s">
        <v>149</v>
      </c>
      <c r="D47" s="63"/>
      <c r="E47" s="63"/>
      <c r="F47" s="63">
        <f t="shared" si="0"/>
        <v>0</v>
      </c>
      <c r="G47" s="63"/>
      <c r="H47" s="63"/>
      <c r="I47" s="63">
        <f t="shared" si="1"/>
        <v>0</v>
      </c>
      <c r="J47" s="65"/>
      <c r="K47" s="63"/>
      <c r="L47" s="63">
        <f t="shared" si="2"/>
        <v>0</v>
      </c>
      <c r="M47" s="63"/>
      <c r="N47" s="63">
        <f t="shared" si="3"/>
        <v>0</v>
      </c>
      <c r="O47" s="63">
        <f t="shared" si="4"/>
        <v>0</v>
      </c>
      <c r="P47" s="63">
        <f t="shared" si="5"/>
        <v>0</v>
      </c>
      <c r="Q47" s="65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</row>
    <row r="48" spans="1:133" hidden="1" x14ac:dyDescent="0.2">
      <c r="A48" s="60"/>
      <c r="B48" s="61" t="s">
        <v>150</v>
      </c>
      <c r="C48" s="62" t="s">
        <v>151</v>
      </c>
      <c r="D48" s="63"/>
      <c r="E48" s="63"/>
      <c r="F48" s="63">
        <f t="shared" si="0"/>
        <v>0</v>
      </c>
      <c r="G48" s="63"/>
      <c r="H48" s="63"/>
      <c r="I48" s="63">
        <f t="shared" si="1"/>
        <v>0</v>
      </c>
      <c r="J48" s="65"/>
      <c r="K48" s="63"/>
      <c r="L48" s="63">
        <f t="shared" si="2"/>
        <v>0</v>
      </c>
      <c r="M48" s="63"/>
      <c r="N48" s="63">
        <f t="shared" si="3"/>
        <v>0</v>
      </c>
      <c r="O48" s="63">
        <f t="shared" si="4"/>
        <v>0</v>
      </c>
      <c r="P48" s="63">
        <f t="shared" si="5"/>
        <v>0</v>
      </c>
      <c r="Q48" s="65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</row>
    <row r="49" spans="1:133" x14ac:dyDescent="0.2">
      <c r="A49" s="60"/>
      <c r="B49" s="61" t="s">
        <v>152</v>
      </c>
      <c r="C49" s="62" t="s">
        <v>153</v>
      </c>
      <c r="D49" s="63">
        <f>'[4]6127'!$K$48</f>
        <v>0</v>
      </c>
      <c r="E49" s="63"/>
      <c r="F49" s="63">
        <f t="shared" si="0"/>
        <v>0</v>
      </c>
      <c r="G49" s="63">
        <f>'[4]6127'!$Y$48</f>
        <v>0</v>
      </c>
      <c r="H49" s="63"/>
      <c r="I49" s="63">
        <f t="shared" si="1"/>
        <v>0</v>
      </c>
      <c r="J49" s="65"/>
      <c r="K49" s="63"/>
      <c r="L49" s="63">
        <f t="shared" si="2"/>
        <v>0</v>
      </c>
      <c r="M49" s="63"/>
      <c r="N49" s="63">
        <f t="shared" si="3"/>
        <v>0</v>
      </c>
      <c r="O49" s="63">
        <f t="shared" si="4"/>
        <v>0</v>
      </c>
      <c r="P49" s="63">
        <f t="shared" si="5"/>
        <v>0</v>
      </c>
      <c r="Q49" s="65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</row>
    <row r="50" spans="1:133" x14ac:dyDescent="0.2">
      <c r="A50" s="60"/>
      <c r="B50" s="61" t="s">
        <v>154</v>
      </c>
      <c r="C50" s="62" t="s">
        <v>155</v>
      </c>
      <c r="D50" s="63">
        <f>'[4]6127'!$K$49</f>
        <v>1105864</v>
      </c>
      <c r="E50" s="63"/>
      <c r="F50" s="63">
        <f t="shared" si="0"/>
        <v>1105864</v>
      </c>
      <c r="G50" s="63">
        <f>'[4]6127'!$Y$49</f>
        <v>1166492</v>
      </c>
      <c r="H50" s="63"/>
      <c r="I50" s="63">
        <f t="shared" si="1"/>
        <v>1166492</v>
      </c>
      <c r="J50" s="65"/>
      <c r="K50" s="63"/>
      <c r="L50" s="63">
        <f t="shared" si="2"/>
        <v>0</v>
      </c>
      <c r="M50" s="63">
        <v>-4063</v>
      </c>
      <c r="N50" s="63">
        <v>4063</v>
      </c>
      <c r="O50" s="63">
        <f t="shared" si="4"/>
        <v>0</v>
      </c>
      <c r="P50" s="63">
        <v>-4256</v>
      </c>
      <c r="Q50" s="65">
        <v>4256</v>
      </c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</row>
    <row r="51" spans="1:133" hidden="1" x14ac:dyDescent="0.2">
      <c r="A51" s="60"/>
      <c r="B51" s="61" t="s">
        <v>156</v>
      </c>
      <c r="C51" s="62" t="s">
        <v>157</v>
      </c>
      <c r="D51" s="63"/>
      <c r="E51" s="63"/>
      <c r="F51" s="63">
        <f t="shared" si="0"/>
        <v>0</v>
      </c>
      <c r="G51" s="63"/>
      <c r="H51" s="63"/>
      <c r="I51" s="63">
        <f t="shared" si="1"/>
        <v>0</v>
      </c>
      <c r="J51" s="65"/>
      <c r="K51" s="63"/>
      <c r="L51" s="63">
        <f t="shared" si="2"/>
        <v>0</v>
      </c>
      <c r="M51" s="63"/>
      <c r="N51" s="63">
        <f t="shared" si="3"/>
        <v>0</v>
      </c>
      <c r="O51" s="63">
        <f t="shared" si="4"/>
        <v>0</v>
      </c>
      <c r="P51" s="63">
        <f t="shared" si="5"/>
        <v>0</v>
      </c>
      <c r="Q51" s="65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</row>
    <row r="52" spans="1:133" hidden="1" x14ac:dyDescent="0.2">
      <c r="A52" s="60"/>
      <c r="B52" s="61" t="s">
        <v>158</v>
      </c>
      <c r="C52" s="62" t="s">
        <v>159</v>
      </c>
      <c r="D52" s="63"/>
      <c r="E52" s="63"/>
      <c r="F52" s="63">
        <f t="shared" si="0"/>
        <v>0</v>
      </c>
      <c r="G52" s="63"/>
      <c r="H52" s="63"/>
      <c r="I52" s="63">
        <f t="shared" si="1"/>
        <v>0</v>
      </c>
      <c r="J52" s="65"/>
      <c r="K52" s="63"/>
      <c r="L52" s="63">
        <f>E52*0.54405</f>
        <v>0</v>
      </c>
      <c r="M52" s="63"/>
      <c r="N52" s="63">
        <f>E52-L52</f>
        <v>0</v>
      </c>
      <c r="O52" s="63">
        <f>H52*0.54405</f>
        <v>0</v>
      </c>
      <c r="P52" s="63"/>
      <c r="Q52" s="98">
        <f>H52-O52</f>
        <v>0</v>
      </c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</row>
    <row r="53" spans="1:133" hidden="1" x14ac:dyDescent="0.2">
      <c r="A53" s="60"/>
      <c r="B53" s="61" t="s">
        <v>160</v>
      </c>
      <c r="C53" s="62" t="s">
        <v>161</v>
      </c>
      <c r="D53" s="63"/>
      <c r="E53" s="63"/>
      <c r="F53" s="63">
        <f t="shared" si="0"/>
        <v>0</v>
      </c>
      <c r="G53" s="63"/>
      <c r="H53" s="63"/>
      <c r="I53" s="63">
        <f t="shared" si="1"/>
        <v>0</v>
      </c>
      <c r="J53" s="65"/>
      <c r="K53" s="63"/>
      <c r="L53" s="63">
        <f t="shared" si="2"/>
        <v>0</v>
      </c>
      <c r="M53" s="63"/>
      <c r="N53" s="63">
        <f t="shared" si="3"/>
        <v>0</v>
      </c>
      <c r="O53" s="63">
        <f t="shared" si="4"/>
        <v>0</v>
      </c>
      <c r="P53" s="63">
        <f t="shared" si="5"/>
        <v>0</v>
      </c>
      <c r="Q53" s="65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</row>
    <row r="54" spans="1:133" hidden="1" x14ac:dyDescent="0.2">
      <c r="A54" s="60"/>
      <c r="B54" s="61" t="s">
        <v>162</v>
      </c>
      <c r="C54" s="62" t="s">
        <v>163</v>
      </c>
      <c r="D54" s="63"/>
      <c r="E54" s="63"/>
      <c r="F54" s="63">
        <f t="shared" si="0"/>
        <v>0</v>
      </c>
      <c r="G54" s="63"/>
      <c r="H54" s="63"/>
      <c r="I54" s="63">
        <f t="shared" si="1"/>
        <v>0</v>
      </c>
      <c r="J54" s="65"/>
      <c r="K54" s="63"/>
      <c r="L54" s="63">
        <f t="shared" si="2"/>
        <v>0</v>
      </c>
      <c r="M54" s="63"/>
      <c r="N54" s="63">
        <f t="shared" si="3"/>
        <v>0</v>
      </c>
      <c r="O54" s="63">
        <f t="shared" si="4"/>
        <v>0</v>
      </c>
      <c r="P54" s="63">
        <f t="shared" si="5"/>
        <v>0</v>
      </c>
      <c r="Q54" s="65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</row>
    <row r="55" spans="1:133" hidden="1" x14ac:dyDescent="0.2">
      <c r="A55" s="60"/>
      <c r="B55" s="61" t="s">
        <v>164</v>
      </c>
      <c r="C55" s="62" t="s">
        <v>165</v>
      </c>
      <c r="D55" s="63"/>
      <c r="E55" s="63"/>
      <c r="F55" s="63">
        <f t="shared" si="0"/>
        <v>0</v>
      </c>
      <c r="G55" s="63"/>
      <c r="H55" s="63"/>
      <c r="I55" s="63">
        <f t="shared" si="1"/>
        <v>0</v>
      </c>
      <c r="J55" s="65"/>
      <c r="K55" s="63"/>
      <c r="L55" s="63">
        <f t="shared" si="2"/>
        <v>0</v>
      </c>
      <c r="M55" s="63"/>
      <c r="N55" s="63">
        <f t="shared" si="3"/>
        <v>0</v>
      </c>
      <c r="O55" s="63">
        <f t="shared" si="4"/>
        <v>0</v>
      </c>
      <c r="P55" s="63">
        <f t="shared" si="5"/>
        <v>0</v>
      </c>
      <c r="Q55" s="65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</row>
    <row r="56" spans="1:133" hidden="1" x14ac:dyDescent="0.2">
      <c r="A56" s="60"/>
      <c r="B56" s="61" t="s">
        <v>166</v>
      </c>
      <c r="C56" s="62" t="s">
        <v>167</v>
      </c>
      <c r="D56" s="63"/>
      <c r="E56" s="63"/>
      <c r="F56" s="63">
        <f t="shared" si="0"/>
        <v>0</v>
      </c>
      <c r="G56" s="63"/>
      <c r="H56" s="63"/>
      <c r="I56" s="63">
        <f t="shared" si="1"/>
        <v>0</v>
      </c>
      <c r="J56" s="65"/>
      <c r="K56" s="63"/>
      <c r="L56" s="63">
        <f t="shared" si="2"/>
        <v>0</v>
      </c>
      <c r="M56" s="63"/>
      <c r="N56" s="63">
        <f t="shared" si="3"/>
        <v>0</v>
      </c>
      <c r="O56" s="63">
        <f t="shared" si="4"/>
        <v>0</v>
      </c>
      <c r="P56" s="63">
        <f t="shared" si="5"/>
        <v>0</v>
      </c>
      <c r="Q56" s="65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</row>
    <row r="57" spans="1:133" hidden="1" x14ac:dyDescent="0.2">
      <c r="A57" s="60"/>
      <c r="B57" s="61" t="s">
        <v>168</v>
      </c>
      <c r="C57" s="62" t="s">
        <v>169</v>
      </c>
      <c r="D57" s="63"/>
      <c r="E57" s="63"/>
      <c r="F57" s="63">
        <f t="shared" si="0"/>
        <v>0</v>
      </c>
      <c r="G57" s="63"/>
      <c r="H57" s="63"/>
      <c r="I57" s="63">
        <f t="shared" si="1"/>
        <v>0</v>
      </c>
      <c r="J57" s="65"/>
      <c r="K57" s="63"/>
      <c r="L57" s="63">
        <f t="shared" si="2"/>
        <v>0</v>
      </c>
      <c r="M57" s="63"/>
      <c r="N57" s="63">
        <f t="shared" si="3"/>
        <v>0</v>
      </c>
      <c r="O57" s="63">
        <f t="shared" si="4"/>
        <v>0</v>
      </c>
      <c r="P57" s="63">
        <f t="shared" si="5"/>
        <v>0</v>
      </c>
      <c r="Q57" s="65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</row>
    <row r="58" spans="1:133" hidden="1" x14ac:dyDescent="0.2">
      <c r="A58" s="60"/>
      <c r="B58" s="61" t="s">
        <v>170</v>
      </c>
      <c r="C58" s="62" t="s">
        <v>171</v>
      </c>
      <c r="D58" s="63"/>
      <c r="E58" s="63"/>
      <c r="F58" s="63">
        <f t="shared" si="0"/>
        <v>0</v>
      </c>
      <c r="G58" s="63"/>
      <c r="H58" s="63"/>
      <c r="I58" s="63">
        <f t="shared" si="1"/>
        <v>0</v>
      </c>
      <c r="J58" s="65"/>
      <c r="K58" s="63"/>
      <c r="L58" s="63">
        <f t="shared" si="2"/>
        <v>0</v>
      </c>
      <c r="M58" s="63"/>
      <c r="N58" s="63">
        <f t="shared" si="3"/>
        <v>0</v>
      </c>
      <c r="O58" s="63">
        <f t="shared" si="4"/>
        <v>0</v>
      </c>
      <c r="P58" s="63">
        <f t="shared" si="5"/>
        <v>0</v>
      </c>
      <c r="Q58" s="65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</row>
    <row r="59" spans="1:133" hidden="1" x14ac:dyDescent="0.2">
      <c r="A59" s="60"/>
      <c r="B59" s="61" t="s">
        <v>172</v>
      </c>
      <c r="C59" s="62" t="s">
        <v>173</v>
      </c>
      <c r="D59" s="63"/>
      <c r="E59" s="63"/>
      <c r="F59" s="63">
        <f t="shared" si="0"/>
        <v>0</v>
      </c>
      <c r="G59" s="63"/>
      <c r="H59" s="63"/>
      <c r="I59" s="63">
        <f t="shared" si="1"/>
        <v>0</v>
      </c>
      <c r="J59" s="65"/>
      <c r="K59" s="63"/>
      <c r="L59" s="63">
        <f t="shared" si="2"/>
        <v>0</v>
      </c>
      <c r="M59" s="63"/>
      <c r="N59" s="63">
        <f t="shared" si="3"/>
        <v>0</v>
      </c>
      <c r="O59" s="63">
        <f t="shared" si="4"/>
        <v>0</v>
      </c>
      <c r="P59" s="63">
        <f t="shared" si="5"/>
        <v>0</v>
      </c>
      <c r="Q59" s="65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</row>
    <row r="60" spans="1:133" x14ac:dyDescent="0.2">
      <c r="A60" s="60"/>
      <c r="B60" s="61" t="s">
        <v>174</v>
      </c>
      <c r="C60" s="62" t="s">
        <v>175</v>
      </c>
      <c r="D60" s="63">
        <f>'[4]6127'!$K$59</f>
        <v>30000</v>
      </c>
      <c r="E60" s="63"/>
      <c r="F60" s="63">
        <f t="shared" si="0"/>
        <v>30000</v>
      </c>
      <c r="G60" s="63">
        <f>'[4]6127'!$Y$59</f>
        <v>30000</v>
      </c>
      <c r="H60" s="63"/>
      <c r="I60" s="63">
        <f t="shared" si="1"/>
        <v>30000</v>
      </c>
      <c r="J60" s="65"/>
      <c r="K60" s="63"/>
      <c r="L60" s="63">
        <f t="shared" si="2"/>
        <v>0</v>
      </c>
      <c r="M60" s="63"/>
      <c r="N60" s="63">
        <f t="shared" si="3"/>
        <v>0</v>
      </c>
      <c r="O60" s="63">
        <f t="shared" si="4"/>
        <v>0</v>
      </c>
      <c r="P60" s="63">
        <f t="shared" si="5"/>
        <v>0</v>
      </c>
      <c r="Q60" s="65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</row>
    <row r="61" spans="1:133" hidden="1" x14ac:dyDescent="0.2">
      <c r="A61" s="60"/>
      <c r="B61" s="61" t="s">
        <v>176</v>
      </c>
      <c r="C61" s="62" t="s">
        <v>177</v>
      </c>
      <c r="D61" s="63"/>
      <c r="E61" s="63"/>
      <c r="F61" s="63">
        <f t="shared" si="0"/>
        <v>0</v>
      </c>
      <c r="G61" s="63"/>
      <c r="H61" s="63"/>
      <c r="I61" s="63">
        <f t="shared" si="1"/>
        <v>0</v>
      </c>
      <c r="J61" s="65"/>
      <c r="K61" s="63"/>
      <c r="L61" s="63">
        <f t="shared" si="2"/>
        <v>0</v>
      </c>
      <c r="M61" s="63"/>
      <c r="N61" s="63">
        <f t="shared" si="3"/>
        <v>0</v>
      </c>
      <c r="O61" s="63">
        <f t="shared" si="4"/>
        <v>0</v>
      </c>
      <c r="P61" s="63">
        <f t="shared" si="5"/>
        <v>0</v>
      </c>
      <c r="Q61" s="65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</row>
    <row r="62" spans="1:133" hidden="1" x14ac:dyDescent="0.2">
      <c r="A62" s="60"/>
      <c r="B62" s="61" t="s">
        <v>178</v>
      </c>
      <c r="C62" s="62" t="s">
        <v>179</v>
      </c>
      <c r="D62" s="63"/>
      <c r="E62" s="63"/>
      <c r="F62" s="63">
        <f t="shared" si="0"/>
        <v>0</v>
      </c>
      <c r="G62" s="63"/>
      <c r="H62" s="63"/>
      <c r="I62" s="63">
        <f t="shared" si="1"/>
        <v>0</v>
      </c>
      <c r="J62" s="65"/>
      <c r="K62" s="63"/>
      <c r="L62" s="63">
        <f t="shared" si="2"/>
        <v>0</v>
      </c>
      <c r="M62" s="63"/>
      <c r="N62" s="63">
        <f t="shared" si="3"/>
        <v>0</v>
      </c>
      <c r="O62" s="63">
        <f t="shared" si="4"/>
        <v>0</v>
      </c>
      <c r="P62" s="63">
        <f t="shared" si="5"/>
        <v>0</v>
      </c>
      <c r="Q62" s="65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</row>
    <row r="63" spans="1:133" x14ac:dyDescent="0.2">
      <c r="A63" s="60"/>
      <c r="B63" s="61" t="s">
        <v>180</v>
      </c>
      <c r="C63" s="62" t="s">
        <v>181</v>
      </c>
      <c r="D63" s="63">
        <f>'[4]6127'!$K$62</f>
        <v>135000</v>
      </c>
      <c r="E63" s="63">
        <v>4600000</v>
      </c>
      <c r="F63" s="63">
        <f t="shared" si="0"/>
        <v>4735000</v>
      </c>
      <c r="G63" s="63">
        <f>'[4]6127'!$Y$62</f>
        <v>135000</v>
      </c>
      <c r="H63" s="63">
        <v>4600000</v>
      </c>
      <c r="I63" s="63">
        <f t="shared" si="1"/>
        <v>4735000</v>
      </c>
      <c r="J63" s="65"/>
      <c r="K63" s="63"/>
      <c r="L63" s="63">
        <f>E63*78%</f>
        <v>3588000</v>
      </c>
      <c r="M63" s="63"/>
      <c r="N63" s="63">
        <f>E63-L63</f>
        <v>1012000</v>
      </c>
      <c r="O63" s="63">
        <f>H63*78%</f>
        <v>3588000</v>
      </c>
      <c r="P63" s="63">
        <v>0</v>
      </c>
      <c r="Q63" s="65">
        <f>H63-O63</f>
        <v>1012000</v>
      </c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</row>
    <row r="64" spans="1:133" hidden="1" x14ac:dyDescent="0.2">
      <c r="A64" s="60"/>
      <c r="B64" s="61" t="s">
        <v>182</v>
      </c>
      <c r="C64" s="62" t="s">
        <v>183</v>
      </c>
      <c r="D64" s="63"/>
      <c r="E64" s="63"/>
      <c r="F64" s="63">
        <f t="shared" si="0"/>
        <v>0</v>
      </c>
      <c r="G64" s="63"/>
      <c r="H64" s="63"/>
      <c r="I64" s="63">
        <f t="shared" si="1"/>
        <v>0</v>
      </c>
      <c r="J64" s="65"/>
      <c r="K64" s="63"/>
      <c r="L64" s="63">
        <f t="shared" si="2"/>
        <v>0</v>
      </c>
      <c r="M64" s="63"/>
      <c r="N64" s="63">
        <f t="shared" si="3"/>
        <v>0</v>
      </c>
      <c r="O64" s="63">
        <f t="shared" si="4"/>
        <v>0</v>
      </c>
      <c r="P64" s="63">
        <f t="shared" si="5"/>
        <v>0</v>
      </c>
      <c r="Q64" s="65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</row>
    <row r="65" spans="1:133" hidden="1" x14ac:dyDescent="0.2">
      <c r="A65" s="60"/>
      <c r="B65" s="61" t="s">
        <v>184</v>
      </c>
      <c r="C65" s="62" t="s">
        <v>185</v>
      </c>
      <c r="D65" s="63"/>
      <c r="E65" s="63"/>
      <c r="F65" s="63">
        <f t="shared" si="0"/>
        <v>0</v>
      </c>
      <c r="G65" s="63"/>
      <c r="H65" s="63"/>
      <c r="I65" s="63">
        <f t="shared" si="1"/>
        <v>0</v>
      </c>
      <c r="J65" s="65"/>
      <c r="K65" s="63"/>
      <c r="L65" s="63">
        <f t="shared" si="2"/>
        <v>0</v>
      </c>
      <c r="M65" s="63"/>
      <c r="N65" s="63">
        <f t="shared" si="3"/>
        <v>0</v>
      </c>
      <c r="O65" s="63">
        <f t="shared" si="4"/>
        <v>0</v>
      </c>
      <c r="P65" s="63">
        <f t="shared" si="5"/>
        <v>0</v>
      </c>
      <c r="Q65" s="65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</row>
    <row r="66" spans="1:133" hidden="1" x14ac:dyDescent="0.2">
      <c r="A66" s="60"/>
      <c r="B66" s="61" t="s">
        <v>186</v>
      </c>
      <c r="C66" s="62" t="s">
        <v>187</v>
      </c>
      <c r="D66" s="63"/>
      <c r="E66" s="63"/>
      <c r="F66" s="63">
        <f t="shared" si="0"/>
        <v>0</v>
      </c>
      <c r="G66" s="63"/>
      <c r="H66" s="63"/>
      <c r="I66" s="63">
        <f t="shared" si="1"/>
        <v>0</v>
      </c>
      <c r="J66" s="65"/>
      <c r="K66" s="63"/>
      <c r="L66" s="63">
        <f t="shared" si="2"/>
        <v>0</v>
      </c>
      <c r="M66" s="63"/>
      <c r="N66" s="63">
        <f t="shared" si="3"/>
        <v>0</v>
      </c>
      <c r="O66" s="63">
        <f t="shared" si="4"/>
        <v>0</v>
      </c>
      <c r="P66" s="63">
        <f t="shared" si="5"/>
        <v>0</v>
      </c>
      <c r="Q66" s="65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</row>
    <row r="67" spans="1:133" hidden="1" x14ac:dyDescent="0.2">
      <c r="A67" s="60"/>
      <c r="B67" s="61" t="s">
        <v>188</v>
      </c>
      <c r="C67" s="62" t="s">
        <v>189</v>
      </c>
      <c r="D67" s="63"/>
      <c r="E67" s="63"/>
      <c r="F67" s="63">
        <f t="shared" si="0"/>
        <v>0</v>
      </c>
      <c r="G67" s="63"/>
      <c r="H67" s="63"/>
      <c r="I67" s="63">
        <f t="shared" si="1"/>
        <v>0</v>
      </c>
      <c r="J67" s="65"/>
      <c r="K67" s="63"/>
      <c r="L67" s="63">
        <f t="shared" si="2"/>
        <v>0</v>
      </c>
      <c r="M67" s="63"/>
      <c r="N67" s="63">
        <f t="shared" si="3"/>
        <v>0</v>
      </c>
      <c r="O67" s="63">
        <f t="shared" si="4"/>
        <v>0</v>
      </c>
      <c r="P67" s="63">
        <f t="shared" si="5"/>
        <v>0</v>
      </c>
      <c r="Q67" s="65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</row>
    <row r="68" spans="1:133" hidden="1" x14ac:dyDescent="0.2">
      <c r="A68" s="60"/>
      <c r="B68" s="61" t="s">
        <v>190</v>
      </c>
      <c r="C68" s="62" t="s">
        <v>191</v>
      </c>
      <c r="D68" s="63"/>
      <c r="E68" s="63"/>
      <c r="F68" s="63">
        <f t="shared" si="0"/>
        <v>0</v>
      </c>
      <c r="G68" s="63"/>
      <c r="H68" s="63"/>
      <c r="I68" s="63">
        <f t="shared" si="1"/>
        <v>0</v>
      </c>
      <c r="J68" s="65"/>
      <c r="K68" s="63"/>
      <c r="L68" s="63">
        <f t="shared" si="2"/>
        <v>0</v>
      </c>
      <c r="M68" s="63"/>
      <c r="N68" s="63">
        <f t="shared" si="3"/>
        <v>0</v>
      </c>
      <c r="O68" s="63">
        <f t="shared" si="4"/>
        <v>0</v>
      </c>
      <c r="P68" s="63">
        <f t="shared" si="5"/>
        <v>0</v>
      </c>
      <c r="Q68" s="65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</row>
    <row r="69" spans="1:133" x14ac:dyDescent="0.2">
      <c r="A69" s="60"/>
      <c r="B69" s="61" t="s">
        <v>192</v>
      </c>
      <c r="C69" s="62" t="s">
        <v>193</v>
      </c>
      <c r="D69" s="63">
        <f>'[4]6127'!$K$68</f>
        <v>1000</v>
      </c>
      <c r="E69" s="63"/>
      <c r="F69" s="63">
        <f t="shared" si="0"/>
        <v>1000</v>
      </c>
      <c r="G69" s="63">
        <f>'[4]6127'!$Y$68</f>
        <v>1000</v>
      </c>
      <c r="H69" s="63"/>
      <c r="I69" s="63">
        <f t="shared" si="1"/>
        <v>1000</v>
      </c>
      <c r="J69" s="65"/>
      <c r="K69" s="63"/>
      <c r="L69" s="63">
        <f t="shared" si="2"/>
        <v>0</v>
      </c>
      <c r="M69" s="63"/>
      <c r="N69" s="63">
        <f t="shared" si="3"/>
        <v>0</v>
      </c>
      <c r="O69" s="63">
        <f t="shared" si="4"/>
        <v>0</v>
      </c>
      <c r="P69" s="63">
        <f t="shared" si="5"/>
        <v>0</v>
      </c>
      <c r="Q69" s="65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</row>
    <row r="70" spans="1:133" hidden="1" x14ac:dyDescent="0.2">
      <c r="A70" s="60"/>
      <c r="B70" s="61" t="s">
        <v>194</v>
      </c>
      <c r="C70" s="62" t="s">
        <v>195</v>
      </c>
      <c r="D70" s="63"/>
      <c r="E70" s="63"/>
      <c r="F70" s="63">
        <f t="shared" si="0"/>
        <v>0</v>
      </c>
      <c r="G70" s="63"/>
      <c r="H70" s="63"/>
      <c r="I70" s="63">
        <f t="shared" si="1"/>
        <v>0</v>
      </c>
      <c r="J70" s="65"/>
      <c r="K70" s="63"/>
      <c r="L70" s="63">
        <f t="shared" si="2"/>
        <v>0</v>
      </c>
      <c r="M70" s="63"/>
      <c r="N70" s="63">
        <f t="shared" si="3"/>
        <v>0</v>
      </c>
      <c r="O70" s="63">
        <f t="shared" si="4"/>
        <v>0</v>
      </c>
      <c r="P70" s="63">
        <f t="shared" si="5"/>
        <v>0</v>
      </c>
      <c r="Q70" s="65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</row>
    <row r="71" spans="1:133" hidden="1" x14ac:dyDescent="0.2">
      <c r="A71" s="60"/>
      <c r="B71" s="61" t="s">
        <v>196</v>
      </c>
      <c r="C71" s="62" t="s">
        <v>197</v>
      </c>
      <c r="D71" s="63"/>
      <c r="E71" s="63"/>
      <c r="F71" s="63">
        <f t="shared" si="0"/>
        <v>0</v>
      </c>
      <c r="G71" s="63"/>
      <c r="H71" s="63"/>
      <c r="I71" s="63">
        <f t="shared" si="1"/>
        <v>0</v>
      </c>
      <c r="J71" s="65"/>
      <c r="K71" s="63"/>
      <c r="L71" s="63">
        <f t="shared" si="2"/>
        <v>0</v>
      </c>
      <c r="M71" s="63"/>
      <c r="N71" s="63">
        <f t="shared" si="3"/>
        <v>0</v>
      </c>
      <c r="O71" s="63">
        <f t="shared" si="4"/>
        <v>0</v>
      </c>
      <c r="P71" s="63">
        <f t="shared" si="5"/>
        <v>0</v>
      </c>
      <c r="Q71" s="65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</row>
    <row r="72" spans="1:133" hidden="1" x14ac:dyDescent="0.2">
      <c r="A72" s="60"/>
      <c r="B72" s="61" t="s">
        <v>198</v>
      </c>
      <c r="C72" s="62" t="s">
        <v>199</v>
      </c>
      <c r="D72" s="63"/>
      <c r="E72" s="63"/>
      <c r="F72" s="63">
        <f t="shared" ref="F72:F136" si="6">+D72+E72</f>
        <v>0</v>
      </c>
      <c r="G72" s="63"/>
      <c r="H72" s="63"/>
      <c r="I72" s="63">
        <f t="shared" ref="I72:I135" si="7">G72+H72</f>
        <v>0</v>
      </c>
      <c r="J72" s="65"/>
      <c r="K72" s="63"/>
      <c r="L72" s="63">
        <f t="shared" ref="L72:L135" si="8">E72*100%</f>
        <v>0</v>
      </c>
      <c r="M72" s="63"/>
      <c r="N72" s="63">
        <f t="shared" ref="N72:N136" si="9">+L72+M72</f>
        <v>0</v>
      </c>
      <c r="O72" s="63">
        <f t="shared" ref="O72:O135" si="10">H72*100%</f>
        <v>0</v>
      </c>
      <c r="P72" s="63">
        <f t="shared" ref="P72:P136" si="11">+N72+O72</f>
        <v>0</v>
      </c>
      <c r="Q72" s="65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</row>
    <row r="73" spans="1:133" x14ac:dyDescent="0.2">
      <c r="A73" s="60"/>
      <c r="B73" s="61" t="s">
        <v>200</v>
      </c>
      <c r="C73" s="62" t="s">
        <v>201</v>
      </c>
      <c r="D73" s="63">
        <f>'[4]6127'!$K$72</f>
        <v>6156</v>
      </c>
      <c r="E73" s="63"/>
      <c r="F73" s="63">
        <f t="shared" si="6"/>
        <v>6156</v>
      </c>
      <c r="G73" s="63">
        <f>'[4]6127'!$Y$72</f>
        <v>8208</v>
      </c>
      <c r="H73" s="63"/>
      <c r="I73" s="63">
        <f t="shared" si="7"/>
        <v>8208</v>
      </c>
      <c r="J73" s="65"/>
      <c r="K73" s="63"/>
      <c r="L73" s="63">
        <f t="shared" si="8"/>
        <v>0</v>
      </c>
      <c r="M73" s="63"/>
      <c r="N73" s="63">
        <f t="shared" si="9"/>
        <v>0</v>
      </c>
      <c r="O73" s="63">
        <f t="shared" si="10"/>
        <v>0</v>
      </c>
      <c r="P73" s="63">
        <f t="shared" si="11"/>
        <v>0</v>
      </c>
      <c r="Q73" s="65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</row>
    <row r="74" spans="1:133" hidden="1" x14ac:dyDescent="0.2">
      <c r="A74" s="60"/>
      <c r="B74" s="61">
        <v>89</v>
      </c>
      <c r="C74" s="62" t="s">
        <v>202</v>
      </c>
      <c r="D74" s="63"/>
      <c r="E74" s="63"/>
      <c r="F74" s="63">
        <f t="shared" si="6"/>
        <v>0</v>
      </c>
      <c r="G74" s="63"/>
      <c r="H74" s="63"/>
      <c r="I74" s="63">
        <f t="shared" si="7"/>
        <v>0</v>
      </c>
      <c r="J74" s="65"/>
      <c r="K74" s="63"/>
      <c r="L74" s="63">
        <f t="shared" si="8"/>
        <v>0</v>
      </c>
      <c r="M74" s="63"/>
      <c r="N74" s="63">
        <f t="shared" si="9"/>
        <v>0</v>
      </c>
      <c r="O74" s="63">
        <f t="shared" si="10"/>
        <v>0</v>
      </c>
      <c r="P74" s="63">
        <f t="shared" si="11"/>
        <v>0</v>
      </c>
      <c r="Q74" s="65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</row>
    <row r="75" spans="1:133" hidden="1" x14ac:dyDescent="0.2">
      <c r="A75" s="60"/>
      <c r="B75" s="61">
        <v>100</v>
      </c>
      <c r="C75" s="62" t="s">
        <v>203</v>
      </c>
      <c r="D75" s="63"/>
      <c r="E75" s="63"/>
      <c r="F75" s="63">
        <f t="shared" si="6"/>
        <v>0</v>
      </c>
      <c r="G75" s="63"/>
      <c r="H75" s="63"/>
      <c r="I75" s="63">
        <f t="shared" si="7"/>
        <v>0</v>
      </c>
      <c r="J75" s="65"/>
      <c r="K75" s="63"/>
      <c r="L75" s="63">
        <f t="shared" si="8"/>
        <v>0</v>
      </c>
      <c r="M75" s="63"/>
      <c r="N75" s="63">
        <f t="shared" si="9"/>
        <v>0</v>
      </c>
      <c r="O75" s="63">
        <f t="shared" si="10"/>
        <v>0</v>
      </c>
      <c r="P75" s="63">
        <f t="shared" si="11"/>
        <v>0</v>
      </c>
      <c r="Q75" s="65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</row>
    <row r="76" spans="1:133" hidden="1" x14ac:dyDescent="0.2">
      <c r="A76" s="60"/>
      <c r="B76" s="61">
        <v>101</v>
      </c>
      <c r="C76" s="62" t="s">
        <v>204</v>
      </c>
      <c r="D76" s="63"/>
      <c r="E76" s="63"/>
      <c r="F76" s="63">
        <f t="shared" si="6"/>
        <v>0</v>
      </c>
      <c r="G76" s="63"/>
      <c r="H76" s="63"/>
      <c r="I76" s="63">
        <f t="shared" si="7"/>
        <v>0</v>
      </c>
      <c r="J76" s="65"/>
      <c r="K76" s="63"/>
      <c r="L76" s="63">
        <f t="shared" si="8"/>
        <v>0</v>
      </c>
      <c r="M76" s="63"/>
      <c r="N76" s="63">
        <f t="shared" si="9"/>
        <v>0</v>
      </c>
      <c r="O76" s="63">
        <f t="shared" si="10"/>
        <v>0</v>
      </c>
      <c r="P76" s="63">
        <f t="shared" si="11"/>
        <v>0</v>
      </c>
      <c r="Q76" s="65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</row>
    <row r="77" spans="1:133" x14ac:dyDescent="0.2">
      <c r="A77" s="60"/>
      <c r="B77" s="61" t="s">
        <v>205</v>
      </c>
      <c r="C77" s="62" t="s">
        <v>206</v>
      </c>
      <c r="D77" s="63">
        <f>'[4]6127'!$K$76</f>
        <v>6100000</v>
      </c>
      <c r="E77" s="63">
        <v>-4600000</v>
      </c>
      <c r="F77" s="63">
        <f t="shared" si="6"/>
        <v>1500000</v>
      </c>
      <c r="G77" s="63">
        <f>'[4]6127'!$Y$76</f>
        <v>6100000</v>
      </c>
      <c r="H77" s="63">
        <v>-4600000</v>
      </c>
      <c r="I77" s="63">
        <f t="shared" si="7"/>
        <v>1500000</v>
      </c>
      <c r="J77" s="65"/>
      <c r="K77" s="63"/>
      <c r="L77" s="63">
        <f>E77*78%</f>
        <v>-3588000</v>
      </c>
      <c r="M77" s="63"/>
      <c r="N77" s="63">
        <f>E77-L77</f>
        <v>-1012000</v>
      </c>
      <c r="O77" s="63">
        <f>H77*78%</f>
        <v>-3588000</v>
      </c>
      <c r="P77" s="63">
        <v>0</v>
      </c>
      <c r="Q77" s="65">
        <f>H77-O77</f>
        <v>-1012000</v>
      </c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</row>
    <row r="78" spans="1:133" hidden="1" x14ac:dyDescent="0.2">
      <c r="A78" s="62"/>
      <c r="B78" s="61">
        <v>103</v>
      </c>
      <c r="C78" s="62" t="s">
        <v>207</v>
      </c>
      <c r="D78" s="63"/>
      <c r="E78" s="63"/>
      <c r="F78" s="63">
        <f t="shared" si="6"/>
        <v>0</v>
      </c>
      <c r="G78" s="63"/>
      <c r="H78" s="63"/>
      <c r="I78" s="63">
        <f t="shared" si="7"/>
        <v>0</v>
      </c>
      <c r="J78" s="65"/>
      <c r="K78" s="63"/>
      <c r="L78" s="63">
        <f t="shared" si="8"/>
        <v>0</v>
      </c>
      <c r="M78" s="63"/>
      <c r="N78" s="63">
        <f t="shared" si="9"/>
        <v>0</v>
      </c>
      <c r="O78" s="63">
        <f t="shared" si="10"/>
        <v>0</v>
      </c>
      <c r="P78" s="63">
        <f t="shared" si="11"/>
        <v>0</v>
      </c>
      <c r="Q78" s="65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</row>
    <row r="79" spans="1:133" hidden="1" x14ac:dyDescent="0.2">
      <c r="A79" s="62"/>
      <c r="B79" s="61">
        <v>104</v>
      </c>
      <c r="C79" s="62" t="s">
        <v>208</v>
      </c>
      <c r="D79" s="63"/>
      <c r="E79" s="63"/>
      <c r="F79" s="63">
        <f t="shared" si="6"/>
        <v>0</v>
      </c>
      <c r="G79" s="63"/>
      <c r="H79" s="63"/>
      <c r="I79" s="63">
        <f t="shared" si="7"/>
        <v>0</v>
      </c>
      <c r="J79" s="65"/>
      <c r="K79" s="63"/>
      <c r="L79" s="63">
        <f t="shared" si="8"/>
        <v>0</v>
      </c>
      <c r="M79" s="63"/>
      <c r="N79" s="63">
        <f t="shared" si="9"/>
        <v>0</v>
      </c>
      <c r="O79" s="63">
        <f t="shared" si="10"/>
        <v>0</v>
      </c>
      <c r="P79" s="63">
        <f t="shared" si="11"/>
        <v>0</v>
      </c>
      <c r="Q79" s="65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</row>
    <row r="80" spans="1:133" hidden="1" x14ac:dyDescent="0.2">
      <c r="A80" s="62"/>
      <c r="B80" s="61">
        <v>105</v>
      </c>
      <c r="C80" s="62" t="s">
        <v>209</v>
      </c>
      <c r="D80" s="63"/>
      <c r="E80" s="63"/>
      <c r="F80" s="63">
        <f t="shared" si="6"/>
        <v>0</v>
      </c>
      <c r="G80" s="63"/>
      <c r="H80" s="63"/>
      <c r="I80" s="63">
        <f t="shared" si="7"/>
        <v>0</v>
      </c>
      <c r="J80" s="65"/>
      <c r="K80" s="63"/>
      <c r="L80" s="63">
        <f t="shared" si="8"/>
        <v>0</v>
      </c>
      <c r="M80" s="63"/>
      <c r="N80" s="63">
        <f t="shared" si="9"/>
        <v>0</v>
      </c>
      <c r="O80" s="63">
        <f t="shared" si="10"/>
        <v>0</v>
      </c>
      <c r="P80" s="63">
        <f t="shared" si="11"/>
        <v>0</v>
      </c>
      <c r="Q80" s="65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</row>
    <row r="81" spans="1:133" hidden="1" x14ac:dyDescent="0.2">
      <c r="A81" s="62"/>
      <c r="B81" s="61">
        <v>106</v>
      </c>
      <c r="C81" s="62" t="s">
        <v>210</v>
      </c>
      <c r="D81" s="63"/>
      <c r="E81" s="63"/>
      <c r="F81" s="63">
        <f t="shared" si="6"/>
        <v>0</v>
      </c>
      <c r="G81" s="63"/>
      <c r="H81" s="63"/>
      <c r="I81" s="63">
        <f t="shared" si="7"/>
        <v>0</v>
      </c>
      <c r="J81" s="65"/>
      <c r="K81" s="63"/>
      <c r="L81" s="63">
        <f t="shared" si="8"/>
        <v>0</v>
      </c>
      <c r="M81" s="63"/>
      <c r="N81" s="63">
        <f t="shared" si="9"/>
        <v>0</v>
      </c>
      <c r="O81" s="63">
        <f t="shared" si="10"/>
        <v>0</v>
      </c>
      <c r="P81" s="63">
        <f t="shared" si="11"/>
        <v>0</v>
      </c>
      <c r="Q81" s="65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</row>
    <row r="82" spans="1:133" hidden="1" x14ac:dyDescent="0.2">
      <c r="A82" s="62"/>
      <c r="B82" s="61">
        <v>107</v>
      </c>
      <c r="C82" s="62" t="s">
        <v>211</v>
      </c>
      <c r="D82" s="63"/>
      <c r="E82" s="63"/>
      <c r="F82" s="63">
        <f t="shared" si="6"/>
        <v>0</v>
      </c>
      <c r="G82" s="63"/>
      <c r="H82" s="63"/>
      <c r="I82" s="63">
        <f t="shared" si="7"/>
        <v>0</v>
      </c>
      <c r="J82" s="65"/>
      <c r="K82" s="63"/>
      <c r="L82" s="63">
        <f t="shared" si="8"/>
        <v>0</v>
      </c>
      <c r="M82" s="63"/>
      <c r="N82" s="63">
        <f t="shared" si="9"/>
        <v>0</v>
      </c>
      <c r="O82" s="63">
        <f t="shared" si="10"/>
        <v>0</v>
      </c>
      <c r="P82" s="63">
        <f t="shared" si="11"/>
        <v>0</v>
      </c>
      <c r="Q82" s="65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</row>
    <row r="83" spans="1:133" hidden="1" x14ac:dyDescent="0.2">
      <c r="A83" s="62"/>
      <c r="B83" s="61">
        <v>108</v>
      </c>
      <c r="C83" s="62" t="s">
        <v>212</v>
      </c>
      <c r="D83" s="63"/>
      <c r="E83" s="63"/>
      <c r="F83" s="63">
        <f t="shared" si="6"/>
        <v>0</v>
      </c>
      <c r="G83" s="63"/>
      <c r="H83" s="63"/>
      <c r="I83" s="63">
        <f t="shared" si="7"/>
        <v>0</v>
      </c>
      <c r="J83" s="65"/>
      <c r="K83" s="63"/>
      <c r="L83" s="63">
        <f t="shared" si="8"/>
        <v>0</v>
      </c>
      <c r="M83" s="63"/>
      <c r="N83" s="63">
        <f t="shared" si="9"/>
        <v>0</v>
      </c>
      <c r="O83" s="63">
        <f t="shared" si="10"/>
        <v>0</v>
      </c>
      <c r="P83" s="63">
        <f t="shared" si="11"/>
        <v>0</v>
      </c>
      <c r="Q83" s="65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</row>
    <row r="84" spans="1:133" hidden="1" x14ac:dyDescent="0.2">
      <c r="A84" s="62"/>
      <c r="B84" s="61">
        <v>200</v>
      </c>
      <c r="C84" s="62" t="s">
        <v>213</v>
      </c>
      <c r="D84" s="63"/>
      <c r="E84" s="63"/>
      <c r="F84" s="63">
        <f t="shared" si="6"/>
        <v>0</v>
      </c>
      <c r="G84" s="63"/>
      <c r="H84" s="63"/>
      <c r="I84" s="63">
        <f t="shared" si="7"/>
        <v>0</v>
      </c>
      <c r="J84" s="65"/>
      <c r="K84" s="63"/>
      <c r="L84" s="63">
        <f t="shared" si="8"/>
        <v>0</v>
      </c>
      <c r="M84" s="63"/>
      <c r="N84" s="63">
        <f t="shared" si="9"/>
        <v>0</v>
      </c>
      <c r="O84" s="63">
        <f t="shared" si="10"/>
        <v>0</v>
      </c>
      <c r="P84" s="63">
        <f t="shared" si="11"/>
        <v>0</v>
      </c>
      <c r="Q84" s="65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</row>
    <row r="85" spans="1:133" hidden="1" x14ac:dyDescent="0.2">
      <c r="A85" s="62"/>
      <c r="B85" s="61">
        <v>201</v>
      </c>
      <c r="C85" s="62" t="s">
        <v>214</v>
      </c>
      <c r="D85" s="63"/>
      <c r="E85" s="63"/>
      <c r="F85" s="63">
        <f t="shared" si="6"/>
        <v>0</v>
      </c>
      <c r="G85" s="63"/>
      <c r="H85" s="63"/>
      <c r="I85" s="63">
        <f t="shared" si="7"/>
        <v>0</v>
      </c>
      <c r="J85" s="65"/>
      <c r="K85" s="63"/>
      <c r="L85" s="63">
        <f t="shared" si="8"/>
        <v>0</v>
      </c>
      <c r="M85" s="63"/>
      <c r="N85" s="63">
        <f t="shared" si="9"/>
        <v>0</v>
      </c>
      <c r="O85" s="63">
        <f t="shared" si="10"/>
        <v>0</v>
      </c>
      <c r="P85" s="63">
        <f t="shared" si="11"/>
        <v>0</v>
      </c>
      <c r="Q85" s="65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</row>
    <row r="86" spans="1:133" hidden="1" x14ac:dyDescent="0.2">
      <c r="A86" s="62"/>
      <c r="B86" s="61">
        <v>202</v>
      </c>
      <c r="C86" s="62" t="s">
        <v>215</v>
      </c>
      <c r="D86" s="63"/>
      <c r="E86" s="63"/>
      <c r="F86" s="63">
        <f t="shared" si="6"/>
        <v>0</v>
      </c>
      <c r="G86" s="63"/>
      <c r="H86" s="63"/>
      <c r="I86" s="63">
        <f t="shared" si="7"/>
        <v>0</v>
      </c>
      <c r="J86" s="65"/>
      <c r="K86" s="63"/>
      <c r="L86" s="63">
        <f t="shared" si="8"/>
        <v>0</v>
      </c>
      <c r="M86" s="63"/>
      <c r="N86" s="63">
        <f t="shared" si="9"/>
        <v>0</v>
      </c>
      <c r="O86" s="63">
        <f t="shared" si="10"/>
        <v>0</v>
      </c>
      <c r="P86" s="63">
        <f t="shared" si="11"/>
        <v>0</v>
      </c>
      <c r="Q86" s="65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</row>
    <row r="87" spans="1:133" hidden="1" x14ac:dyDescent="0.2">
      <c r="A87" s="62"/>
      <c r="B87" s="61">
        <v>204</v>
      </c>
      <c r="C87" s="62" t="s">
        <v>216</v>
      </c>
      <c r="D87" s="63"/>
      <c r="E87" s="63"/>
      <c r="F87" s="63">
        <f t="shared" si="6"/>
        <v>0</v>
      </c>
      <c r="G87" s="63"/>
      <c r="H87" s="63"/>
      <c r="I87" s="63">
        <f t="shared" si="7"/>
        <v>0</v>
      </c>
      <c r="J87" s="65"/>
      <c r="K87" s="63"/>
      <c r="L87" s="63">
        <f t="shared" si="8"/>
        <v>0</v>
      </c>
      <c r="M87" s="63"/>
      <c r="N87" s="63">
        <f t="shared" si="9"/>
        <v>0</v>
      </c>
      <c r="O87" s="63">
        <f t="shared" si="10"/>
        <v>0</v>
      </c>
      <c r="P87" s="63">
        <f t="shared" si="11"/>
        <v>0</v>
      </c>
      <c r="Q87" s="65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</row>
    <row r="88" spans="1:133" hidden="1" x14ac:dyDescent="0.2">
      <c r="A88" s="62"/>
      <c r="B88" s="61">
        <v>205</v>
      </c>
      <c r="C88" s="62" t="s">
        <v>217</v>
      </c>
      <c r="D88" s="63"/>
      <c r="E88" s="63"/>
      <c r="F88" s="63">
        <f t="shared" si="6"/>
        <v>0</v>
      </c>
      <c r="G88" s="63"/>
      <c r="H88" s="63"/>
      <c r="I88" s="63">
        <f t="shared" si="7"/>
        <v>0</v>
      </c>
      <c r="J88" s="65"/>
      <c r="K88" s="63"/>
      <c r="L88" s="63">
        <f t="shared" si="8"/>
        <v>0</v>
      </c>
      <c r="M88" s="63"/>
      <c r="N88" s="63">
        <f t="shared" si="9"/>
        <v>0</v>
      </c>
      <c r="O88" s="63">
        <f t="shared" si="10"/>
        <v>0</v>
      </c>
      <c r="P88" s="63">
        <f t="shared" si="11"/>
        <v>0</v>
      </c>
      <c r="Q88" s="65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</row>
    <row r="89" spans="1:133" hidden="1" x14ac:dyDescent="0.2">
      <c r="A89" s="62"/>
      <c r="B89" s="61">
        <v>206</v>
      </c>
      <c r="C89" s="62" t="s">
        <v>218</v>
      </c>
      <c r="D89" s="63"/>
      <c r="E89" s="63"/>
      <c r="F89" s="63">
        <f t="shared" si="6"/>
        <v>0</v>
      </c>
      <c r="G89" s="63"/>
      <c r="H89" s="63"/>
      <c r="I89" s="63">
        <f t="shared" si="7"/>
        <v>0</v>
      </c>
      <c r="J89" s="65"/>
      <c r="K89" s="63"/>
      <c r="L89" s="63">
        <f t="shared" si="8"/>
        <v>0</v>
      </c>
      <c r="M89" s="63"/>
      <c r="N89" s="63">
        <f t="shared" si="9"/>
        <v>0</v>
      </c>
      <c r="O89" s="63">
        <f t="shared" si="10"/>
        <v>0</v>
      </c>
      <c r="P89" s="63">
        <f t="shared" si="11"/>
        <v>0</v>
      </c>
      <c r="Q89" s="65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</row>
    <row r="90" spans="1:133" hidden="1" x14ac:dyDescent="0.2">
      <c r="A90" s="62"/>
      <c r="B90" s="61">
        <v>209</v>
      </c>
      <c r="C90" s="62" t="s">
        <v>219</v>
      </c>
      <c r="D90" s="63"/>
      <c r="E90" s="63"/>
      <c r="F90" s="63">
        <f t="shared" si="6"/>
        <v>0</v>
      </c>
      <c r="G90" s="63"/>
      <c r="H90" s="63"/>
      <c r="I90" s="63">
        <f t="shared" si="7"/>
        <v>0</v>
      </c>
      <c r="J90" s="65"/>
      <c r="K90" s="63"/>
      <c r="L90" s="63">
        <f t="shared" si="8"/>
        <v>0</v>
      </c>
      <c r="M90" s="63"/>
      <c r="N90" s="63">
        <f t="shared" si="9"/>
        <v>0</v>
      </c>
      <c r="O90" s="63">
        <f t="shared" si="10"/>
        <v>0</v>
      </c>
      <c r="P90" s="63">
        <f t="shared" si="11"/>
        <v>0</v>
      </c>
      <c r="Q90" s="65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</row>
    <row r="91" spans="1:133" hidden="1" x14ac:dyDescent="0.2">
      <c r="A91" s="62"/>
      <c r="B91" s="61">
        <v>210</v>
      </c>
      <c r="C91" s="62" t="s">
        <v>220</v>
      </c>
      <c r="D91" s="63"/>
      <c r="E91" s="63"/>
      <c r="F91" s="63">
        <f t="shared" si="6"/>
        <v>0</v>
      </c>
      <c r="G91" s="63"/>
      <c r="H91" s="63"/>
      <c r="I91" s="63">
        <f t="shared" si="7"/>
        <v>0</v>
      </c>
      <c r="J91" s="65"/>
      <c r="K91" s="63"/>
      <c r="L91" s="63">
        <f t="shared" si="8"/>
        <v>0</v>
      </c>
      <c r="M91" s="63"/>
      <c r="N91" s="63">
        <f t="shared" si="9"/>
        <v>0</v>
      </c>
      <c r="O91" s="63">
        <f t="shared" si="10"/>
        <v>0</v>
      </c>
      <c r="P91" s="63">
        <f t="shared" si="11"/>
        <v>0</v>
      </c>
      <c r="Q91" s="65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</row>
    <row r="92" spans="1:133" hidden="1" x14ac:dyDescent="0.2">
      <c r="A92" s="62"/>
      <c r="B92" s="61">
        <v>211</v>
      </c>
      <c r="C92" s="62" t="s">
        <v>221</v>
      </c>
      <c r="D92" s="63"/>
      <c r="E92" s="63"/>
      <c r="F92" s="63">
        <f t="shared" si="6"/>
        <v>0</v>
      </c>
      <c r="G92" s="63"/>
      <c r="H92" s="63"/>
      <c r="I92" s="63">
        <f t="shared" si="7"/>
        <v>0</v>
      </c>
      <c r="J92" s="65"/>
      <c r="K92" s="63"/>
      <c r="L92" s="63">
        <f t="shared" si="8"/>
        <v>0</v>
      </c>
      <c r="M92" s="63"/>
      <c r="N92" s="63">
        <f t="shared" si="9"/>
        <v>0</v>
      </c>
      <c r="O92" s="63">
        <f t="shared" si="10"/>
        <v>0</v>
      </c>
      <c r="P92" s="63">
        <f t="shared" si="11"/>
        <v>0</v>
      </c>
      <c r="Q92" s="65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</row>
    <row r="93" spans="1:133" hidden="1" x14ac:dyDescent="0.2">
      <c r="A93" s="62"/>
      <c r="B93" s="61">
        <v>212</v>
      </c>
      <c r="C93" s="62" t="s">
        <v>222</v>
      </c>
      <c r="D93" s="63"/>
      <c r="E93" s="63"/>
      <c r="F93" s="63">
        <f t="shared" si="6"/>
        <v>0</v>
      </c>
      <c r="G93" s="63"/>
      <c r="H93" s="63"/>
      <c r="I93" s="63">
        <f t="shared" si="7"/>
        <v>0</v>
      </c>
      <c r="J93" s="65"/>
      <c r="K93" s="63"/>
      <c r="L93" s="63">
        <f t="shared" si="8"/>
        <v>0</v>
      </c>
      <c r="M93" s="63"/>
      <c r="N93" s="63">
        <f t="shared" si="9"/>
        <v>0</v>
      </c>
      <c r="O93" s="63">
        <f t="shared" si="10"/>
        <v>0</v>
      </c>
      <c r="P93" s="63">
        <f t="shared" si="11"/>
        <v>0</v>
      </c>
      <c r="Q93" s="65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</row>
    <row r="94" spans="1:133" hidden="1" x14ac:dyDescent="0.2">
      <c r="A94" s="62"/>
      <c r="B94" s="61">
        <v>213</v>
      </c>
      <c r="C94" s="62" t="s">
        <v>223</v>
      </c>
      <c r="D94" s="63"/>
      <c r="E94" s="63"/>
      <c r="F94" s="63">
        <f t="shared" si="6"/>
        <v>0</v>
      </c>
      <c r="G94" s="63"/>
      <c r="H94" s="63"/>
      <c r="I94" s="63">
        <f t="shared" si="7"/>
        <v>0</v>
      </c>
      <c r="J94" s="65"/>
      <c r="K94" s="63"/>
      <c r="L94" s="63">
        <f t="shared" si="8"/>
        <v>0</v>
      </c>
      <c r="M94" s="63"/>
      <c r="N94" s="63">
        <f t="shared" si="9"/>
        <v>0</v>
      </c>
      <c r="O94" s="63">
        <f t="shared" si="10"/>
        <v>0</v>
      </c>
      <c r="P94" s="63">
        <f t="shared" si="11"/>
        <v>0</v>
      </c>
      <c r="Q94" s="65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</row>
    <row r="95" spans="1:133" hidden="1" x14ac:dyDescent="0.2">
      <c r="A95" s="62"/>
      <c r="B95" s="61">
        <v>215</v>
      </c>
      <c r="C95" s="62" t="s">
        <v>224</v>
      </c>
      <c r="D95" s="63"/>
      <c r="E95" s="63"/>
      <c r="F95" s="63">
        <f t="shared" si="6"/>
        <v>0</v>
      </c>
      <c r="G95" s="63"/>
      <c r="H95" s="63"/>
      <c r="I95" s="63">
        <f t="shared" si="7"/>
        <v>0</v>
      </c>
      <c r="J95" s="65"/>
      <c r="K95" s="63"/>
      <c r="L95" s="63">
        <f t="shared" si="8"/>
        <v>0</v>
      </c>
      <c r="M95" s="63"/>
      <c r="N95" s="63">
        <f t="shared" si="9"/>
        <v>0</v>
      </c>
      <c r="O95" s="63">
        <f t="shared" si="10"/>
        <v>0</v>
      </c>
      <c r="P95" s="63">
        <f t="shared" si="11"/>
        <v>0</v>
      </c>
      <c r="Q95" s="65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</row>
    <row r="96" spans="1:133" hidden="1" x14ac:dyDescent="0.2">
      <c r="A96" s="62"/>
      <c r="B96" s="61">
        <v>217</v>
      </c>
      <c r="C96" s="62" t="s">
        <v>225</v>
      </c>
      <c r="D96" s="63"/>
      <c r="E96" s="63"/>
      <c r="F96" s="63">
        <f t="shared" si="6"/>
        <v>0</v>
      </c>
      <c r="G96" s="63"/>
      <c r="H96" s="63"/>
      <c r="I96" s="63">
        <f t="shared" si="7"/>
        <v>0</v>
      </c>
      <c r="J96" s="65"/>
      <c r="K96" s="63"/>
      <c r="L96" s="63">
        <f t="shared" si="8"/>
        <v>0</v>
      </c>
      <c r="M96" s="63"/>
      <c r="N96" s="63">
        <f t="shared" si="9"/>
        <v>0</v>
      </c>
      <c r="O96" s="63">
        <f t="shared" si="10"/>
        <v>0</v>
      </c>
      <c r="P96" s="63">
        <f t="shared" si="11"/>
        <v>0</v>
      </c>
      <c r="Q96" s="65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</row>
    <row r="97" spans="1:133" hidden="1" x14ac:dyDescent="0.2">
      <c r="A97" s="62"/>
      <c r="B97" s="61">
        <v>218</v>
      </c>
      <c r="C97" s="62" t="s">
        <v>226</v>
      </c>
      <c r="D97" s="63"/>
      <c r="E97" s="63"/>
      <c r="F97" s="63">
        <f t="shared" si="6"/>
        <v>0</v>
      </c>
      <c r="G97" s="63"/>
      <c r="H97" s="63"/>
      <c r="I97" s="63">
        <f t="shared" si="7"/>
        <v>0</v>
      </c>
      <c r="J97" s="65"/>
      <c r="K97" s="63"/>
      <c r="L97" s="63">
        <f t="shared" si="8"/>
        <v>0</v>
      </c>
      <c r="M97" s="63"/>
      <c r="N97" s="63">
        <f t="shared" si="9"/>
        <v>0</v>
      </c>
      <c r="O97" s="63">
        <f t="shared" si="10"/>
        <v>0</v>
      </c>
      <c r="P97" s="63">
        <f t="shared" si="11"/>
        <v>0</v>
      </c>
      <c r="Q97" s="65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</row>
    <row r="98" spans="1:133" hidden="1" x14ac:dyDescent="0.2">
      <c r="A98" s="62"/>
      <c r="B98" s="61">
        <v>219</v>
      </c>
      <c r="C98" s="62" t="s">
        <v>227</v>
      </c>
      <c r="D98" s="63"/>
      <c r="E98" s="63"/>
      <c r="F98" s="63">
        <f t="shared" si="6"/>
        <v>0</v>
      </c>
      <c r="G98" s="63"/>
      <c r="H98" s="63"/>
      <c r="I98" s="63">
        <f t="shared" si="7"/>
        <v>0</v>
      </c>
      <c r="J98" s="65"/>
      <c r="K98" s="63"/>
      <c r="L98" s="63">
        <f t="shared" si="8"/>
        <v>0</v>
      </c>
      <c r="M98" s="63"/>
      <c r="N98" s="63">
        <f t="shared" si="9"/>
        <v>0</v>
      </c>
      <c r="O98" s="63">
        <f t="shared" si="10"/>
        <v>0</v>
      </c>
      <c r="P98" s="63">
        <f t="shared" si="11"/>
        <v>0</v>
      </c>
      <c r="Q98" s="65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</row>
    <row r="99" spans="1:133" hidden="1" x14ac:dyDescent="0.2">
      <c r="A99" s="62"/>
      <c r="B99" s="61">
        <v>220</v>
      </c>
      <c r="C99" s="62" t="s">
        <v>228</v>
      </c>
      <c r="D99" s="63"/>
      <c r="E99" s="63"/>
      <c r="F99" s="63">
        <f t="shared" si="6"/>
        <v>0</v>
      </c>
      <c r="G99" s="63"/>
      <c r="H99" s="63"/>
      <c r="I99" s="63">
        <f t="shared" si="7"/>
        <v>0</v>
      </c>
      <c r="J99" s="65"/>
      <c r="K99" s="63"/>
      <c r="L99" s="63">
        <f t="shared" si="8"/>
        <v>0</v>
      </c>
      <c r="M99" s="63"/>
      <c r="N99" s="63">
        <f t="shared" si="9"/>
        <v>0</v>
      </c>
      <c r="O99" s="63">
        <f t="shared" si="10"/>
        <v>0</v>
      </c>
      <c r="P99" s="63">
        <f t="shared" si="11"/>
        <v>0</v>
      </c>
      <c r="Q99" s="65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</row>
    <row r="100" spans="1:133" hidden="1" x14ac:dyDescent="0.2">
      <c r="A100" s="62"/>
      <c r="B100" s="61">
        <v>221</v>
      </c>
      <c r="C100" s="62" t="s">
        <v>229</v>
      </c>
      <c r="D100" s="63"/>
      <c r="E100" s="63"/>
      <c r="F100" s="63">
        <f t="shared" si="6"/>
        <v>0</v>
      </c>
      <c r="G100" s="63"/>
      <c r="H100" s="63"/>
      <c r="I100" s="63">
        <f t="shared" si="7"/>
        <v>0</v>
      </c>
      <c r="J100" s="65"/>
      <c r="K100" s="63"/>
      <c r="L100" s="63">
        <f t="shared" si="8"/>
        <v>0</v>
      </c>
      <c r="M100" s="63"/>
      <c r="N100" s="63">
        <f t="shared" si="9"/>
        <v>0</v>
      </c>
      <c r="O100" s="63">
        <f t="shared" si="10"/>
        <v>0</v>
      </c>
      <c r="P100" s="63">
        <f t="shared" si="11"/>
        <v>0</v>
      </c>
      <c r="Q100" s="65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</row>
    <row r="101" spans="1:133" hidden="1" x14ac:dyDescent="0.2">
      <c r="A101" s="62"/>
      <c r="B101" s="61">
        <v>226</v>
      </c>
      <c r="C101" s="62" t="s">
        <v>230</v>
      </c>
      <c r="D101" s="63"/>
      <c r="E101" s="63"/>
      <c r="F101" s="63">
        <f t="shared" si="6"/>
        <v>0</v>
      </c>
      <c r="G101" s="63"/>
      <c r="H101" s="63"/>
      <c r="I101" s="63">
        <f t="shared" si="7"/>
        <v>0</v>
      </c>
      <c r="J101" s="65"/>
      <c r="K101" s="63"/>
      <c r="L101" s="63">
        <f t="shared" si="8"/>
        <v>0</v>
      </c>
      <c r="M101" s="63"/>
      <c r="N101" s="63">
        <f t="shared" si="9"/>
        <v>0</v>
      </c>
      <c r="O101" s="63">
        <f t="shared" si="10"/>
        <v>0</v>
      </c>
      <c r="P101" s="63">
        <f t="shared" si="11"/>
        <v>0</v>
      </c>
      <c r="Q101" s="65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</row>
    <row r="102" spans="1:133" hidden="1" x14ac:dyDescent="0.2">
      <c r="A102" s="62"/>
      <c r="B102" s="61">
        <v>227</v>
      </c>
      <c r="C102" s="62" t="s">
        <v>231</v>
      </c>
      <c r="D102" s="63"/>
      <c r="E102" s="63"/>
      <c r="F102" s="63">
        <f t="shared" si="6"/>
        <v>0</v>
      </c>
      <c r="G102" s="63"/>
      <c r="H102" s="63"/>
      <c r="I102" s="63">
        <f t="shared" si="7"/>
        <v>0</v>
      </c>
      <c r="J102" s="65"/>
      <c r="K102" s="63"/>
      <c r="L102" s="63">
        <f t="shared" si="8"/>
        <v>0</v>
      </c>
      <c r="M102" s="63"/>
      <c r="N102" s="63">
        <f t="shared" si="9"/>
        <v>0</v>
      </c>
      <c r="O102" s="63">
        <f t="shared" si="10"/>
        <v>0</v>
      </c>
      <c r="P102" s="63">
        <f t="shared" si="11"/>
        <v>0</v>
      </c>
      <c r="Q102" s="65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</row>
    <row r="103" spans="1:133" hidden="1" x14ac:dyDescent="0.2">
      <c r="A103" s="62"/>
      <c r="B103" s="61">
        <v>229</v>
      </c>
      <c r="C103" s="62" t="s">
        <v>232</v>
      </c>
      <c r="D103" s="63"/>
      <c r="E103" s="63"/>
      <c r="F103" s="63">
        <f t="shared" si="6"/>
        <v>0</v>
      </c>
      <c r="G103" s="63"/>
      <c r="H103" s="63"/>
      <c r="I103" s="63">
        <f t="shared" si="7"/>
        <v>0</v>
      </c>
      <c r="J103" s="65"/>
      <c r="K103" s="63"/>
      <c r="L103" s="63">
        <f t="shared" si="8"/>
        <v>0</v>
      </c>
      <c r="M103" s="63"/>
      <c r="N103" s="63">
        <f t="shared" si="9"/>
        <v>0</v>
      </c>
      <c r="O103" s="63">
        <f t="shared" si="10"/>
        <v>0</v>
      </c>
      <c r="P103" s="63">
        <f t="shared" si="11"/>
        <v>0</v>
      </c>
      <c r="Q103" s="65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</row>
    <row r="104" spans="1:133" hidden="1" x14ac:dyDescent="0.2">
      <c r="A104" s="62"/>
      <c r="B104" s="61">
        <v>230</v>
      </c>
      <c r="C104" s="62" t="s">
        <v>233</v>
      </c>
      <c r="D104" s="63"/>
      <c r="E104" s="63"/>
      <c r="F104" s="63">
        <f t="shared" si="6"/>
        <v>0</v>
      </c>
      <c r="G104" s="63"/>
      <c r="H104" s="63"/>
      <c r="I104" s="63">
        <f t="shared" si="7"/>
        <v>0</v>
      </c>
      <c r="J104" s="65"/>
      <c r="K104" s="63"/>
      <c r="L104" s="63">
        <f t="shared" si="8"/>
        <v>0</v>
      </c>
      <c r="M104" s="63"/>
      <c r="N104" s="63">
        <f t="shared" si="9"/>
        <v>0</v>
      </c>
      <c r="O104" s="63">
        <f t="shared" si="10"/>
        <v>0</v>
      </c>
      <c r="P104" s="63">
        <f t="shared" si="11"/>
        <v>0</v>
      </c>
      <c r="Q104" s="65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</row>
    <row r="105" spans="1:133" hidden="1" x14ac:dyDescent="0.2">
      <c r="A105" s="62"/>
      <c r="B105" s="61">
        <v>231</v>
      </c>
      <c r="C105" s="62" t="s">
        <v>234</v>
      </c>
      <c r="D105" s="63"/>
      <c r="E105" s="63"/>
      <c r="F105" s="63">
        <f t="shared" si="6"/>
        <v>0</v>
      </c>
      <c r="G105" s="63"/>
      <c r="H105" s="63"/>
      <c r="I105" s="63">
        <f t="shared" si="7"/>
        <v>0</v>
      </c>
      <c r="J105" s="65"/>
      <c r="K105" s="63"/>
      <c r="L105" s="63">
        <f t="shared" si="8"/>
        <v>0</v>
      </c>
      <c r="M105" s="63"/>
      <c r="N105" s="63">
        <f t="shared" si="9"/>
        <v>0</v>
      </c>
      <c r="O105" s="63">
        <f t="shared" si="10"/>
        <v>0</v>
      </c>
      <c r="P105" s="63">
        <f t="shared" si="11"/>
        <v>0</v>
      </c>
      <c r="Q105" s="65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</row>
    <row r="106" spans="1:133" hidden="1" x14ac:dyDescent="0.2">
      <c r="A106" s="62"/>
      <c r="B106" s="61">
        <v>232</v>
      </c>
      <c r="C106" s="62" t="s">
        <v>235</v>
      </c>
      <c r="D106" s="63"/>
      <c r="E106" s="63"/>
      <c r="F106" s="63">
        <f t="shared" si="6"/>
        <v>0</v>
      </c>
      <c r="G106" s="63"/>
      <c r="H106" s="63"/>
      <c r="I106" s="63">
        <f t="shared" si="7"/>
        <v>0</v>
      </c>
      <c r="J106" s="65"/>
      <c r="K106" s="63"/>
      <c r="L106" s="63">
        <f t="shared" si="8"/>
        <v>0</v>
      </c>
      <c r="M106" s="63"/>
      <c r="N106" s="63">
        <f t="shared" si="9"/>
        <v>0</v>
      </c>
      <c r="O106" s="63">
        <f t="shared" si="10"/>
        <v>0</v>
      </c>
      <c r="P106" s="63">
        <f t="shared" si="11"/>
        <v>0</v>
      </c>
      <c r="Q106" s="65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</row>
    <row r="107" spans="1:133" hidden="1" x14ac:dyDescent="0.2">
      <c r="A107" s="62"/>
      <c r="B107" s="61">
        <v>233</v>
      </c>
      <c r="C107" s="62" t="s">
        <v>236</v>
      </c>
      <c r="D107" s="63"/>
      <c r="E107" s="63"/>
      <c r="F107" s="63">
        <f t="shared" si="6"/>
        <v>0</v>
      </c>
      <c r="G107" s="63"/>
      <c r="H107" s="63"/>
      <c r="I107" s="63">
        <f t="shared" si="7"/>
        <v>0</v>
      </c>
      <c r="J107" s="65"/>
      <c r="K107" s="63"/>
      <c r="L107" s="63">
        <f t="shared" si="8"/>
        <v>0</v>
      </c>
      <c r="M107" s="63"/>
      <c r="N107" s="63">
        <f t="shared" si="9"/>
        <v>0</v>
      </c>
      <c r="O107" s="63">
        <f t="shared" si="10"/>
        <v>0</v>
      </c>
      <c r="P107" s="63">
        <f t="shared" si="11"/>
        <v>0</v>
      </c>
      <c r="Q107" s="65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</row>
    <row r="108" spans="1:133" hidden="1" x14ac:dyDescent="0.2">
      <c r="A108" s="62"/>
      <c r="B108" s="61">
        <v>234</v>
      </c>
      <c r="C108" s="62" t="s">
        <v>237</v>
      </c>
      <c r="D108" s="63"/>
      <c r="E108" s="63"/>
      <c r="F108" s="63">
        <f t="shared" si="6"/>
        <v>0</v>
      </c>
      <c r="G108" s="63"/>
      <c r="H108" s="63"/>
      <c r="I108" s="63">
        <f t="shared" si="7"/>
        <v>0</v>
      </c>
      <c r="J108" s="65"/>
      <c r="K108" s="63"/>
      <c r="L108" s="63">
        <f t="shared" si="8"/>
        <v>0</v>
      </c>
      <c r="M108" s="63"/>
      <c r="N108" s="63">
        <f t="shared" si="9"/>
        <v>0</v>
      </c>
      <c r="O108" s="63">
        <f t="shared" si="10"/>
        <v>0</v>
      </c>
      <c r="P108" s="63">
        <f t="shared" si="11"/>
        <v>0</v>
      </c>
      <c r="Q108" s="65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</row>
    <row r="109" spans="1:133" hidden="1" x14ac:dyDescent="0.2">
      <c r="A109" s="62"/>
      <c r="B109" s="61">
        <v>235</v>
      </c>
      <c r="C109" s="62" t="s">
        <v>238</v>
      </c>
      <c r="D109" s="63"/>
      <c r="E109" s="63"/>
      <c r="F109" s="63">
        <f t="shared" si="6"/>
        <v>0</v>
      </c>
      <c r="G109" s="63"/>
      <c r="H109" s="63"/>
      <c r="I109" s="63">
        <f t="shared" si="7"/>
        <v>0</v>
      </c>
      <c r="J109" s="65"/>
      <c r="K109" s="63"/>
      <c r="L109" s="63">
        <f t="shared" si="8"/>
        <v>0</v>
      </c>
      <c r="M109" s="63"/>
      <c r="N109" s="63">
        <f t="shared" si="9"/>
        <v>0</v>
      </c>
      <c r="O109" s="63">
        <f t="shared" si="10"/>
        <v>0</v>
      </c>
      <c r="P109" s="63">
        <f t="shared" si="11"/>
        <v>0</v>
      </c>
      <c r="Q109" s="65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</row>
    <row r="110" spans="1:133" hidden="1" x14ac:dyDescent="0.2">
      <c r="A110" s="62"/>
      <c r="B110" s="61">
        <v>236</v>
      </c>
      <c r="C110" s="62" t="s">
        <v>239</v>
      </c>
      <c r="D110" s="63"/>
      <c r="E110" s="63"/>
      <c r="F110" s="63">
        <f t="shared" si="6"/>
        <v>0</v>
      </c>
      <c r="G110" s="63"/>
      <c r="H110" s="63"/>
      <c r="I110" s="63">
        <f t="shared" si="7"/>
        <v>0</v>
      </c>
      <c r="J110" s="65"/>
      <c r="K110" s="63"/>
      <c r="L110" s="63">
        <f t="shared" si="8"/>
        <v>0</v>
      </c>
      <c r="M110" s="63"/>
      <c r="N110" s="63">
        <f t="shared" si="9"/>
        <v>0</v>
      </c>
      <c r="O110" s="63">
        <f t="shared" si="10"/>
        <v>0</v>
      </c>
      <c r="P110" s="63">
        <f t="shared" si="11"/>
        <v>0</v>
      </c>
      <c r="Q110" s="65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</row>
    <row r="111" spans="1:133" hidden="1" x14ac:dyDescent="0.2">
      <c r="A111" s="62"/>
      <c r="B111" s="61">
        <v>237</v>
      </c>
      <c r="C111" s="62" t="s">
        <v>240</v>
      </c>
      <c r="D111" s="63"/>
      <c r="E111" s="63"/>
      <c r="F111" s="63">
        <f t="shared" si="6"/>
        <v>0</v>
      </c>
      <c r="G111" s="63"/>
      <c r="H111" s="63"/>
      <c r="I111" s="63">
        <f t="shared" si="7"/>
        <v>0</v>
      </c>
      <c r="J111" s="65"/>
      <c r="K111" s="63"/>
      <c r="L111" s="63">
        <f t="shared" si="8"/>
        <v>0</v>
      </c>
      <c r="M111" s="63"/>
      <c r="N111" s="63">
        <f t="shared" si="9"/>
        <v>0</v>
      </c>
      <c r="O111" s="63">
        <f t="shared" si="10"/>
        <v>0</v>
      </c>
      <c r="P111" s="63">
        <f t="shared" si="11"/>
        <v>0</v>
      </c>
      <c r="Q111" s="65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</row>
    <row r="112" spans="1:133" hidden="1" x14ac:dyDescent="0.2">
      <c r="A112" s="62"/>
      <c r="B112" s="61">
        <v>238</v>
      </c>
      <c r="C112" s="62" t="s">
        <v>241</v>
      </c>
      <c r="D112" s="63"/>
      <c r="E112" s="63"/>
      <c r="F112" s="63">
        <f t="shared" si="6"/>
        <v>0</v>
      </c>
      <c r="G112" s="63"/>
      <c r="H112" s="63"/>
      <c r="I112" s="63">
        <f t="shared" si="7"/>
        <v>0</v>
      </c>
      <c r="J112" s="65"/>
      <c r="K112" s="63"/>
      <c r="L112" s="63">
        <f t="shared" si="8"/>
        <v>0</v>
      </c>
      <c r="M112" s="63"/>
      <c r="N112" s="63">
        <f t="shared" si="9"/>
        <v>0</v>
      </c>
      <c r="O112" s="63">
        <f t="shared" si="10"/>
        <v>0</v>
      </c>
      <c r="P112" s="63">
        <f t="shared" si="11"/>
        <v>0</v>
      </c>
      <c r="Q112" s="65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</row>
    <row r="113" spans="1:133" hidden="1" x14ac:dyDescent="0.2">
      <c r="A113" s="62"/>
      <c r="B113" s="61">
        <v>242</v>
      </c>
      <c r="C113" s="62" t="s">
        <v>242</v>
      </c>
      <c r="D113" s="63"/>
      <c r="E113" s="63"/>
      <c r="F113" s="63">
        <f t="shared" si="6"/>
        <v>0</v>
      </c>
      <c r="G113" s="63"/>
      <c r="H113" s="63"/>
      <c r="I113" s="63">
        <f t="shared" si="7"/>
        <v>0</v>
      </c>
      <c r="J113" s="65"/>
      <c r="K113" s="63"/>
      <c r="L113" s="63">
        <f t="shared" si="8"/>
        <v>0</v>
      </c>
      <c r="M113" s="63"/>
      <c r="N113" s="63">
        <f t="shared" si="9"/>
        <v>0</v>
      </c>
      <c r="O113" s="63">
        <f t="shared" si="10"/>
        <v>0</v>
      </c>
      <c r="P113" s="63">
        <f t="shared" si="11"/>
        <v>0</v>
      </c>
      <c r="Q113" s="65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</row>
    <row r="114" spans="1:133" hidden="1" x14ac:dyDescent="0.2">
      <c r="A114" s="62"/>
      <c r="B114" s="61">
        <v>244</v>
      </c>
      <c r="C114" s="62" t="s">
        <v>243</v>
      </c>
      <c r="D114" s="63"/>
      <c r="E114" s="63"/>
      <c r="F114" s="63">
        <f t="shared" si="6"/>
        <v>0</v>
      </c>
      <c r="G114" s="63"/>
      <c r="H114" s="63"/>
      <c r="I114" s="63">
        <f t="shared" si="7"/>
        <v>0</v>
      </c>
      <c r="J114" s="65"/>
      <c r="K114" s="63"/>
      <c r="L114" s="63">
        <f t="shared" si="8"/>
        <v>0</v>
      </c>
      <c r="M114" s="63"/>
      <c r="N114" s="63">
        <f t="shared" si="9"/>
        <v>0</v>
      </c>
      <c r="O114" s="63">
        <f t="shared" si="10"/>
        <v>0</v>
      </c>
      <c r="P114" s="63">
        <f t="shared" si="11"/>
        <v>0</v>
      </c>
      <c r="Q114" s="65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</row>
    <row r="115" spans="1:133" hidden="1" x14ac:dyDescent="0.2">
      <c r="A115" s="62"/>
      <c r="B115" s="61">
        <v>245</v>
      </c>
      <c r="C115" s="62" t="s">
        <v>244</v>
      </c>
      <c r="D115" s="63"/>
      <c r="E115" s="63"/>
      <c r="F115" s="63">
        <f t="shared" si="6"/>
        <v>0</v>
      </c>
      <c r="G115" s="63"/>
      <c r="H115" s="63"/>
      <c r="I115" s="63">
        <f t="shared" si="7"/>
        <v>0</v>
      </c>
      <c r="J115" s="65"/>
      <c r="K115" s="63"/>
      <c r="L115" s="63">
        <f t="shared" si="8"/>
        <v>0</v>
      </c>
      <c r="M115" s="63"/>
      <c r="N115" s="63">
        <f t="shared" si="9"/>
        <v>0</v>
      </c>
      <c r="O115" s="63">
        <f t="shared" si="10"/>
        <v>0</v>
      </c>
      <c r="P115" s="63">
        <f t="shared" si="11"/>
        <v>0</v>
      </c>
      <c r="Q115" s="65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</row>
    <row r="116" spans="1:133" hidden="1" x14ac:dyDescent="0.2">
      <c r="A116" s="62"/>
      <c r="B116" s="61">
        <v>246</v>
      </c>
      <c r="C116" s="62" t="s">
        <v>245</v>
      </c>
      <c r="D116" s="63"/>
      <c r="E116" s="63"/>
      <c r="F116" s="63">
        <f t="shared" si="6"/>
        <v>0</v>
      </c>
      <c r="G116" s="63"/>
      <c r="H116" s="63"/>
      <c r="I116" s="63">
        <f t="shared" si="7"/>
        <v>0</v>
      </c>
      <c r="J116" s="65"/>
      <c r="K116" s="63"/>
      <c r="L116" s="63">
        <f t="shared" si="8"/>
        <v>0</v>
      </c>
      <c r="M116" s="63"/>
      <c r="N116" s="63">
        <f t="shared" si="9"/>
        <v>0</v>
      </c>
      <c r="O116" s="63">
        <f t="shared" si="10"/>
        <v>0</v>
      </c>
      <c r="P116" s="63">
        <f t="shared" si="11"/>
        <v>0</v>
      </c>
      <c r="Q116" s="65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</row>
    <row r="117" spans="1:133" hidden="1" x14ac:dyDescent="0.2">
      <c r="A117" s="62"/>
      <c r="B117" s="61">
        <v>247</v>
      </c>
      <c r="C117" s="62" t="s">
        <v>246</v>
      </c>
      <c r="D117" s="63"/>
      <c r="E117" s="63"/>
      <c r="F117" s="63">
        <f t="shared" si="6"/>
        <v>0</v>
      </c>
      <c r="G117" s="63"/>
      <c r="H117" s="63"/>
      <c r="I117" s="63">
        <f t="shared" si="7"/>
        <v>0</v>
      </c>
      <c r="J117" s="65"/>
      <c r="K117" s="63"/>
      <c r="L117" s="63">
        <f t="shared" si="8"/>
        <v>0</v>
      </c>
      <c r="M117" s="63"/>
      <c r="N117" s="63">
        <f t="shared" si="9"/>
        <v>0</v>
      </c>
      <c r="O117" s="63">
        <f t="shared" si="10"/>
        <v>0</v>
      </c>
      <c r="P117" s="63">
        <f t="shared" si="11"/>
        <v>0</v>
      </c>
      <c r="Q117" s="65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</row>
    <row r="118" spans="1:133" hidden="1" x14ac:dyDescent="0.2">
      <c r="A118" s="62"/>
      <c r="B118" s="61">
        <v>248</v>
      </c>
      <c r="C118" s="62" t="s">
        <v>247</v>
      </c>
      <c r="D118" s="63"/>
      <c r="E118" s="63"/>
      <c r="F118" s="63">
        <f t="shared" si="6"/>
        <v>0</v>
      </c>
      <c r="G118" s="63"/>
      <c r="H118" s="63"/>
      <c r="I118" s="63">
        <f t="shared" si="7"/>
        <v>0</v>
      </c>
      <c r="J118" s="65"/>
      <c r="K118" s="63"/>
      <c r="L118" s="63">
        <f t="shared" si="8"/>
        <v>0</v>
      </c>
      <c r="M118" s="63"/>
      <c r="N118" s="63">
        <f t="shared" si="9"/>
        <v>0</v>
      </c>
      <c r="O118" s="63">
        <f t="shared" si="10"/>
        <v>0</v>
      </c>
      <c r="P118" s="63">
        <f t="shared" si="11"/>
        <v>0</v>
      </c>
      <c r="Q118" s="65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</row>
    <row r="119" spans="1:133" hidden="1" x14ac:dyDescent="0.2">
      <c r="A119" s="62"/>
      <c r="B119" s="61">
        <v>249</v>
      </c>
      <c r="C119" s="62" t="s">
        <v>248</v>
      </c>
      <c r="D119" s="63"/>
      <c r="E119" s="63"/>
      <c r="F119" s="63">
        <f t="shared" si="6"/>
        <v>0</v>
      </c>
      <c r="G119" s="63"/>
      <c r="H119" s="63"/>
      <c r="I119" s="63">
        <f t="shared" si="7"/>
        <v>0</v>
      </c>
      <c r="J119" s="65"/>
      <c r="K119" s="63"/>
      <c r="L119" s="63">
        <f t="shared" si="8"/>
        <v>0</v>
      </c>
      <c r="M119" s="63"/>
      <c r="N119" s="63">
        <f t="shared" si="9"/>
        <v>0</v>
      </c>
      <c r="O119" s="63">
        <f t="shared" si="10"/>
        <v>0</v>
      </c>
      <c r="P119" s="63">
        <f t="shared" si="11"/>
        <v>0</v>
      </c>
      <c r="Q119" s="65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</row>
    <row r="120" spans="1:133" hidden="1" x14ac:dyDescent="0.2">
      <c r="A120" s="62"/>
      <c r="B120" s="61">
        <v>250</v>
      </c>
      <c r="C120" s="62" t="s">
        <v>249</v>
      </c>
      <c r="D120" s="63"/>
      <c r="E120" s="63"/>
      <c r="F120" s="63">
        <f t="shared" si="6"/>
        <v>0</v>
      </c>
      <c r="G120" s="63"/>
      <c r="H120" s="63"/>
      <c r="I120" s="63">
        <f t="shared" si="7"/>
        <v>0</v>
      </c>
      <c r="J120" s="65"/>
      <c r="K120" s="63"/>
      <c r="L120" s="63">
        <f t="shared" si="8"/>
        <v>0</v>
      </c>
      <c r="M120" s="63"/>
      <c r="N120" s="63">
        <f t="shared" si="9"/>
        <v>0</v>
      </c>
      <c r="O120" s="63">
        <f t="shared" si="10"/>
        <v>0</v>
      </c>
      <c r="P120" s="63">
        <f t="shared" si="11"/>
        <v>0</v>
      </c>
      <c r="Q120" s="65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</row>
    <row r="121" spans="1:133" hidden="1" x14ac:dyDescent="0.2">
      <c r="A121" s="62"/>
      <c r="B121" s="61">
        <v>252</v>
      </c>
      <c r="C121" s="62" t="s">
        <v>250</v>
      </c>
      <c r="D121" s="63"/>
      <c r="E121" s="63"/>
      <c r="F121" s="63">
        <f t="shared" si="6"/>
        <v>0</v>
      </c>
      <c r="G121" s="63"/>
      <c r="H121" s="63"/>
      <c r="I121" s="63">
        <f t="shared" si="7"/>
        <v>0</v>
      </c>
      <c r="J121" s="65"/>
      <c r="K121" s="63"/>
      <c r="L121" s="63">
        <f t="shared" si="8"/>
        <v>0</v>
      </c>
      <c r="M121" s="63"/>
      <c r="N121" s="63">
        <f t="shared" si="9"/>
        <v>0</v>
      </c>
      <c r="O121" s="63">
        <f t="shared" si="10"/>
        <v>0</v>
      </c>
      <c r="P121" s="63">
        <f t="shared" si="11"/>
        <v>0</v>
      </c>
      <c r="Q121" s="65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</row>
    <row r="122" spans="1:133" hidden="1" x14ac:dyDescent="0.2">
      <c r="A122" s="62"/>
      <c r="B122" s="61">
        <v>254</v>
      </c>
      <c r="C122" s="62" t="s">
        <v>251</v>
      </c>
      <c r="D122" s="63"/>
      <c r="E122" s="63"/>
      <c r="F122" s="63">
        <f t="shared" si="6"/>
        <v>0</v>
      </c>
      <c r="G122" s="63"/>
      <c r="H122" s="63"/>
      <c r="I122" s="63">
        <f t="shared" si="7"/>
        <v>0</v>
      </c>
      <c r="J122" s="65"/>
      <c r="K122" s="63"/>
      <c r="L122" s="63">
        <f t="shared" si="8"/>
        <v>0</v>
      </c>
      <c r="M122" s="63"/>
      <c r="N122" s="63">
        <f t="shared" si="9"/>
        <v>0</v>
      </c>
      <c r="O122" s="63">
        <f t="shared" si="10"/>
        <v>0</v>
      </c>
      <c r="P122" s="63">
        <f t="shared" si="11"/>
        <v>0</v>
      </c>
      <c r="Q122" s="65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</row>
    <row r="123" spans="1:133" hidden="1" x14ac:dyDescent="0.2">
      <c r="A123" s="62"/>
      <c r="B123" s="61">
        <v>255</v>
      </c>
      <c r="C123" s="62" t="s">
        <v>252</v>
      </c>
      <c r="D123" s="63"/>
      <c r="E123" s="63"/>
      <c r="F123" s="63">
        <f t="shared" si="6"/>
        <v>0</v>
      </c>
      <c r="G123" s="63"/>
      <c r="H123" s="63"/>
      <c r="I123" s="63">
        <f t="shared" si="7"/>
        <v>0</v>
      </c>
      <c r="J123" s="65"/>
      <c r="K123" s="63"/>
      <c r="L123" s="63">
        <f t="shared" si="8"/>
        <v>0</v>
      </c>
      <c r="M123" s="63"/>
      <c r="N123" s="63">
        <f t="shared" si="9"/>
        <v>0</v>
      </c>
      <c r="O123" s="63">
        <f t="shared" si="10"/>
        <v>0</v>
      </c>
      <c r="P123" s="63">
        <f t="shared" si="11"/>
        <v>0</v>
      </c>
      <c r="Q123" s="65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</row>
    <row r="124" spans="1:133" hidden="1" x14ac:dyDescent="0.2">
      <c r="A124" s="62"/>
      <c r="B124" s="61">
        <v>285</v>
      </c>
      <c r="C124" s="62" t="s">
        <v>253</v>
      </c>
      <c r="D124" s="63"/>
      <c r="E124" s="63"/>
      <c r="F124" s="63">
        <f t="shared" si="6"/>
        <v>0</v>
      </c>
      <c r="G124" s="63"/>
      <c r="H124" s="63"/>
      <c r="I124" s="63">
        <f t="shared" si="7"/>
        <v>0</v>
      </c>
      <c r="J124" s="65"/>
      <c r="K124" s="63"/>
      <c r="L124" s="63">
        <f t="shared" si="8"/>
        <v>0</v>
      </c>
      <c r="M124" s="63"/>
      <c r="N124" s="63">
        <f t="shared" si="9"/>
        <v>0</v>
      </c>
      <c r="O124" s="63">
        <f t="shared" si="10"/>
        <v>0</v>
      </c>
      <c r="P124" s="63">
        <f t="shared" si="11"/>
        <v>0</v>
      </c>
      <c r="Q124" s="65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</row>
    <row r="125" spans="1:133" hidden="1" x14ac:dyDescent="0.2">
      <c r="A125" s="62"/>
      <c r="B125" s="61">
        <v>286</v>
      </c>
      <c r="C125" s="62" t="s">
        <v>254</v>
      </c>
      <c r="D125" s="63"/>
      <c r="E125" s="63"/>
      <c r="F125" s="63">
        <f t="shared" si="6"/>
        <v>0</v>
      </c>
      <c r="G125" s="63"/>
      <c r="H125" s="63"/>
      <c r="I125" s="63">
        <f t="shared" si="7"/>
        <v>0</v>
      </c>
      <c r="J125" s="65"/>
      <c r="K125" s="63"/>
      <c r="L125" s="63">
        <f t="shared" si="8"/>
        <v>0</v>
      </c>
      <c r="M125" s="63"/>
      <c r="N125" s="63">
        <f t="shared" si="9"/>
        <v>0</v>
      </c>
      <c r="O125" s="63">
        <f t="shared" si="10"/>
        <v>0</v>
      </c>
      <c r="P125" s="63">
        <f t="shared" si="11"/>
        <v>0</v>
      </c>
      <c r="Q125" s="65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</row>
    <row r="126" spans="1:133" hidden="1" x14ac:dyDescent="0.2">
      <c r="A126" s="62"/>
      <c r="B126" s="61">
        <v>287</v>
      </c>
      <c r="C126" s="62" t="s">
        <v>255</v>
      </c>
      <c r="D126" s="63"/>
      <c r="E126" s="63"/>
      <c r="F126" s="63">
        <f t="shared" si="6"/>
        <v>0</v>
      </c>
      <c r="G126" s="63"/>
      <c r="H126" s="63"/>
      <c r="I126" s="63">
        <f t="shared" si="7"/>
        <v>0</v>
      </c>
      <c r="J126" s="65"/>
      <c r="K126" s="63"/>
      <c r="L126" s="63">
        <f t="shared" si="8"/>
        <v>0</v>
      </c>
      <c r="M126" s="63"/>
      <c r="N126" s="63">
        <f t="shared" si="9"/>
        <v>0</v>
      </c>
      <c r="O126" s="63">
        <f t="shared" si="10"/>
        <v>0</v>
      </c>
      <c r="P126" s="63">
        <f t="shared" si="11"/>
        <v>0</v>
      </c>
      <c r="Q126" s="65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</row>
    <row r="127" spans="1:133" hidden="1" x14ac:dyDescent="0.2">
      <c r="A127" s="62"/>
      <c r="B127" s="61">
        <v>288</v>
      </c>
      <c r="C127" s="62" t="s">
        <v>256</v>
      </c>
      <c r="D127" s="63"/>
      <c r="E127" s="63"/>
      <c r="F127" s="63">
        <f t="shared" si="6"/>
        <v>0</v>
      </c>
      <c r="G127" s="63"/>
      <c r="H127" s="63"/>
      <c r="I127" s="63">
        <f t="shared" si="7"/>
        <v>0</v>
      </c>
      <c r="J127" s="65"/>
      <c r="K127" s="63"/>
      <c r="L127" s="63">
        <f t="shared" si="8"/>
        <v>0</v>
      </c>
      <c r="M127" s="63"/>
      <c r="N127" s="63">
        <f t="shared" si="9"/>
        <v>0</v>
      </c>
      <c r="O127" s="63">
        <f t="shared" si="10"/>
        <v>0</v>
      </c>
      <c r="P127" s="63">
        <f t="shared" si="11"/>
        <v>0</v>
      </c>
      <c r="Q127" s="65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</row>
    <row r="128" spans="1:133" hidden="1" x14ac:dyDescent="0.2">
      <c r="A128" s="62"/>
      <c r="B128" s="61">
        <v>289</v>
      </c>
      <c r="C128" s="62" t="s">
        <v>257</v>
      </c>
      <c r="D128" s="63"/>
      <c r="E128" s="63"/>
      <c r="F128" s="63">
        <f t="shared" si="6"/>
        <v>0</v>
      </c>
      <c r="G128" s="63"/>
      <c r="H128" s="63"/>
      <c r="I128" s="63">
        <f t="shared" si="7"/>
        <v>0</v>
      </c>
      <c r="J128" s="65"/>
      <c r="K128" s="63"/>
      <c r="L128" s="63">
        <f t="shared" si="8"/>
        <v>0</v>
      </c>
      <c r="M128" s="63"/>
      <c r="N128" s="63">
        <f t="shared" si="9"/>
        <v>0</v>
      </c>
      <c r="O128" s="63">
        <f t="shared" si="10"/>
        <v>0</v>
      </c>
      <c r="P128" s="63">
        <f t="shared" si="11"/>
        <v>0</v>
      </c>
      <c r="Q128" s="65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</row>
    <row r="129" spans="1:133" hidden="1" x14ac:dyDescent="0.2">
      <c r="A129" s="62"/>
      <c r="B129" s="61">
        <v>290</v>
      </c>
      <c r="C129" s="62" t="s">
        <v>258</v>
      </c>
      <c r="D129" s="63"/>
      <c r="E129" s="63"/>
      <c r="F129" s="63">
        <f t="shared" si="6"/>
        <v>0</v>
      </c>
      <c r="G129" s="63"/>
      <c r="H129" s="63"/>
      <c r="I129" s="63">
        <f t="shared" si="7"/>
        <v>0</v>
      </c>
      <c r="J129" s="65"/>
      <c r="K129" s="63"/>
      <c r="L129" s="63">
        <f t="shared" si="8"/>
        <v>0</v>
      </c>
      <c r="M129" s="63"/>
      <c r="N129" s="63">
        <f t="shared" si="9"/>
        <v>0</v>
      </c>
      <c r="O129" s="63">
        <f t="shared" si="10"/>
        <v>0</v>
      </c>
      <c r="P129" s="63">
        <f t="shared" si="11"/>
        <v>0</v>
      </c>
      <c r="Q129" s="65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</row>
    <row r="130" spans="1:133" hidden="1" x14ac:dyDescent="0.2">
      <c r="A130" s="62"/>
      <c r="B130" s="61">
        <v>291</v>
      </c>
      <c r="C130" s="62" t="s">
        <v>259</v>
      </c>
      <c r="D130" s="63"/>
      <c r="E130" s="63"/>
      <c r="F130" s="63">
        <f t="shared" si="6"/>
        <v>0</v>
      </c>
      <c r="G130" s="63"/>
      <c r="H130" s="63"/>
      <c r="I130" s="63">
        <f t="shared" si="7"/>
        <v>0</v>
      </c>
      <c r="J130" s="65"/>
      <c r="K130" s="63"/>
      <c r="L130" s="63">
        <f t="shared" si="8"/>
        <v>0</v>
      </c>
      <c r="M130" s="63"/>
      <c r="N130" s="63">
        <f t="shared" si="9"/>
        <v>0</v>
      </c>
      <c r="O130" s="63">
        <f t="shared" si="10"/>
        <v>0</v>
      </c>
      <c r="P130" s="63">
        <f t="shared" si="11"/>
        <v>0</v>
      </c>
      <c r="Q130" s="65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</row>
    <row r="131" spans="1:133" hidden="1" x14ac:dyDescent="0.2">
      <c r="A131" s="62"/>
      <c r="B131" s="61">
        <v>292</v>
      </c>
      <c r="C131" s="62" t="s">
        <v>260</v>
      </c>
      <c r="D131" s="63"/>
      <c r="E131" s="63"/>
      <c r="F131" s="63">
        <f t="shared" si="6"/>
        <v>0</v>
      </c>
      <c r="G131" s="63"/>
      <c r="H131" s="63"/>
      <c r="I131" s="63">
        <f t="shared" si="7"/>
        <v>0</v>
      </c>
      <c r="J131" s="65"/>
      <c r="K131" s="63"/>
      <c r="L131" s="63">
        <f t="shared" si="8"/>
        <v>0</v>
      </c>
      <c r="M131" s="63"/>
      <c r="N131" s="63">
        <f t="shared" si="9"/>
        <v>0</v>
      </c>
      <c r="O131" s="63">
        <f t="shared" si="10"/>
        <v>0</v>
      </c>
      <c r="P131" s="63">
        <f t="shared" si="11"/>
        <v>0</v>
      </c>
      <c r="Q131" s="65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</row>
    <row r="132" spans="1:133" hidden="1" x14ac:dyDescent="0.2">
      <c r="A132" s="62"/>
      <c r="B132" s="61">
        <v>293</v>
      </c>
      <c r="C132" s="62" t="s">
        <v>261</v>
      </c>
      <c r="D132" s="63"/>
      <c r="E132" s="63"/>
      <c r="F132" s="63">
        <f t="shared" si="6"/>
        <v>0</v>
      </c>
      <c r="G132" s="63"/>
      <c r="H132" s="63"/>
      <c r="I132" s="63">
        <f t="shared" si="7"/>
        <v>0</v>
      </c>
      <c r="J132" s="65"/>
      <c r="K132" s="63"/>
      <c r="L132" s="63">
        <f t="shared" si="8"/>
        <v>0</v>
      </c>
      <c r="M132" s="63"/>
      <c r="N132" s="63">
        <f t="shared" si="9"/>
        <v>0</v>
      </c>
      <c r="O132" s="63">
        <f t="shared" si="10"/>
        <v>0</v>
      </c>
      <c r="P132" s="63">
        <f t="shared" si="11"/>
        <v>0</v>
      </c>
      <c r="Q132" s="65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</row>
    <row r="133" spans="1:133" hidden="1" x14ac:dyDescent="0.2">
      <c r="A133" s="62"/>
      <c r="B133" s="61">
        <v>294</v>
      </c>
      <c r="C133" s="62" t="s">
        <v>262</v>
      </c>
      <c r="D133" s="63"/>
      <c r="E133" s="63"/>
      <c r="F133" s="63">
        <f t="shared" si="6"/>
        <v>0</v>
      </c>
      <c r="G133" s="63"/>
      <c r="H133" s="63"/>
      <c r="I133" s="63">
        <f t="shared" si="7"/>
        <v>0</v>
      </c>
      <c r="J133" s="65"/>
      <c r="K133" s="63"/>
      <c r="L133" s="63">
        <f t="shared" si="8"/>
        <v>0</v>
      </c>
      <c r="M133" s="63"/>
      <c r="N133" s="63">
        <f t="shared" si="9"/>
        <v>0</v>
      </c>
      <c r="O133" s="63">
        <f t="shared" si="10"/>
        <v>0</v>
      </c>
      <c r="P133" s="63">
        <f t="shared" si="11"/>
        <v>0</v>
      </c>
      <c r="Q133" s="65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</row>
    <row r="134" spans="1:133" hidden="1" x14ac:dyDescent="0.2">
      <c r="A134" s="62"/>
      <c r="B134" s="61">
        <v>300</v>
      </c>
      <c r="C134" s="62" t="s">
        <v>263</v>
      </c>
      <c r="D134" s="63"/>
      <c r="E134" s="63"/>
      <c r="F134" s="63">
        <f t="shared" si="6"/>
        <v>0</v>
      </c>
      <c r="G134" s="63"/>
      <c r="H134" s="63"/>
      <c r="I134" s="63">
        <f t="shared" si="7"/>
        <v>0</v>
      </c>
      <c r="J134" s="65"/>
      <c r="K134" s="63"/>
      <c r="L134" s="63">
        <f t="shared" si="8"/>
        <v>0</v>
      </c>
      <c r="M134" s="63"/>
      <c r="N134" s="63">
        <f t="shared" si="9"/>
        <v>0</v>
      </c>
      <c r="O134" s="63">
        <f t="shared" si="10"/>
        <v>0</v>
      </c>
      <c r="P134" s="63">
        <f t="shared" si="11"/>
        <v>0</v>
      </c>
      <c r="Q134" s="65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</row>
    <row r="135" spans="1:133" hidden="1" x14ac:dyDescent="0.2">
      <c r="A135" s="62"/>
      <c r="B135" s="61">
        <v>301</v>
      </c>
      <c r="C135" s="62" t="s">
        <v>264</v>
      </c>
      <c r="D135" s="63"/>
      <c r="E135" s="63"/>
      <c r="F135" s="63">
        <f t="shared" si="6"/>
        <v>0</v>
      </c>
      <c r="G135" s="63"/>
      <c r="H135" s="63"/>
      <c r="I135" s="63">
        <f t="shared" si="7"/>
        <v>0</v>
      </c>
      <c r="J135" s="65"/>
      <c r="K135" s="63"/>
      <c r="L135" s="63">
        <f t="shared" si="8"/>
        <v>0</v>
      </c>
      <c r="M135" s="63"/>
      <c r="N135" s="63">
        <f t="shared" si="9"/>
        <v>0</v>
      </c>
      <c r="O135" s="63">
        <f t="shared" si="10"/>
        <v>0</v>
      </c>
      <c r="P135" s="63">
        <f t="shared" si="11"/>
        <v>0</v>
      </c>
      <c r="Q135" s="65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</row>
    <row r="136" spans="1:133" hidden="1" x14ac:dyDescent="0.2">
      <c r="A136" s="62"/>
      <c r="B136" s="61">
        <v>302</v>
      </c>
      <c r="C136" s="62" t="s">
        <v>265</v>
      </c>
      <c r="D136" s="63"/>
      <c r="E136" s="63"/>
      <c r="F136" s="63">
        <f t="shared" si="6"/>
        <v>0</v>
      </c>
      <c r="G136" s="63"/>
      <c r="H136" s="63"/>
      <c r="I136" s="63">
        <f t="shared" ref="I136:I154" si="12">G136+H136</f>
        <v>0</v>
      </c>
      <c r="J136" s="65"/>
      <c r="K136" s="63"/>
      <c r="L136" s="63">
        <f t="shared" ref="L136:L199" si="13">E136*100%</f>
        <v>0</v>
      </c>
      <c r="M136" s="63"/>
      <c r="N136" s="63">
        <f t="shared" si="9"/>
        <v>0</v>
      </c>
      <c r="O136" s="63">
        <f t="shared" ref="O136:O199" si="14">H136*100%</f>
        <v>0</v>
      </c>
      <c r="P136" s="63">
        <f t="shared" si="11"/>
        <v>0</v>
      </c>
      <c r="Q136" s="65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</row>
    <row r="137" spans="1:133" hidden="1" x14ac:dyDescent="0.2">
      <c r="A137" s="62"/>
      <c r="B137" s="61">
        <v>303</v>
      </c>
      <c r="C137" s="62" t="s">
        <v>266</v>
      </c>
      <c r="D137" s="63"/>
      <c r="E137" s="63"/>
      <c r="F137" s="63">
        <f t="shared" ref="F137:F200" si="15">+D137+E137</f>
        <v>0</v>
      </c>
      <c r="G137" s="63"/>
      <c r="H137" s="63"/>
      <c r="I137" s="63">
        <f t="shared" si="12"/>
        <v>0</v>
      </c>
      <c r="J137" s="65"/>
      <c r="K137" s="63"/>
      <c r="L137" s="63">
        <f t="shared" si="13"/>
        <v>0</v>
      </c>
      <c r="M137" s="63"/>
      <c r="N137" s="63">
        <f t="shared" ref="N137:N200" si="16">+L137+M137</f>
        <v>0</v>
      </c>
      <c r="O137" s="63">
        <f t="shared" si="14"/>
        <v>0</v>
      </c>
      <c r="P137" s="63">
        <f t="shared" ref="P137:P200" si="17">+N137+O137</f>
        <v>0</v>
      </c>
      <c r="Q137" s="65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</row>
    <row r="138" spans="1:133" hidden="1" x14ac:dyDescent="0.2">
      <c r="A138" s="62"/>
      <c r="B138" s="61">
        <v>304</v>
      </c>
      <c r="C138" s="62" t="s">
        <v>267</v>
      </c>
      <c r="D138" s="63"/>
      <c r="E138" s="63"/>
      <c r="F138" s="63">
        <f t="shared" si="15"/>
        <v>0</v>
      </c>
      <c r="G138" s="63"/>
      <c r="H138" s="63"/>
      <c r="I138" s="63">
        <f t="shared" si="12"/>
        <v>0</v>
      </c>
      <c r="J138" s="65"/>
      <c r="K138" s="63"/>
      <c r="L138" s="63">
        <f t="shared" si="13"/>
        <v>0</v>
      </c>
      <c r="M138" s="63"/>
      <c r="N138" s="63">
        <f t="shared" si="16"/>
        <v>0</v>
      </c>
      <c r="O138" s="63">
        <f t="shared" si="14"/>
        <v>0</v>
      </c>
      <c r="P138" s="63">
        <f t="shared" si="17"/>
        <v>0</v>
      </c>
      <c r="Q138" s="65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</row>
    <row r="139" spans="1:133" hidden="1" x14ac:dyDescent="0.2">
      <c r="A139" s="62"/>
      <c r="B139" s="61">
        <v>305</v>
      </c>
      <c r="C139" s="62" t="s">
        <v>268</v>
      </c>
      <c r="D139" s="63"/>
      <c r="E139" s="63"/>
      <c r="F139" s="63">
        <f t="shared" si="15"/>
        <v>0</v>
      </c>
      <c r="G139" s="63"/>
      <c r="H139" s="63"/>
      <c r="I139" s="63">
        <f t="shared" si="12"/>
        <v>0</v>
      </c>
      <c r="J139" s="65"/>
      <c r="K139" s="63"/>
      <c r="L139" s="63">
        <f t="shared" si="13"/>
        <v>0</v>
      </c>
      <c r="M139" s="63"/>
      <c r="N139" s="63">
        <f t="shared" si="16"/>
        <v>0</v>
      </c>
      <c r="O139" s="63">
        <f t="shared" si="14"/>
        <v>0</v>
      </c>
      <c r="P139" s="63">
        <f t="shared" si="17"/>
        <v>0</v>
      </c>
      <c r="Q139" s="65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</row>
    <row r="140" spans="1:133" hidden="1" x14ac:dyDescent="0.2">
      <c r="A140" s="62"/>
      <c r="B140" s="61">
        <v>307</v>
      </c>
      <c r="C140" s="62" t="s">
        <v>269</v>
      </c>
      <c r="D140" s="63"/>
      <c r="E140" s="63"/>
      <c r="F140" s="63">
        <f t="shared" si="15"/>
        <v>0</v>
      </c>
      <c r="G140" s="63"/>
      <c r="H140" s="63"/>
      <c r="I140" s="63">
        <f t="shared" si="12"/>
        <v>0</v>
      </c>
      <c r="J140" s="65"/>
      <c r="K140" s="63"/>
      <c r="L140" s="63">
        <f t="shared" si="13"/>
        <v>0</v>
      </c>
      <c r="M140" s="63"/>
      <c r="N140" s="63">
        <f t="shared" si="16"/>
        <v>0</v>
      </c>
      <c r="O140" s="63">
        <f t="shared" si="14"/>
        <v>0</v>
      </c>
      <c r="P140" s="63">
        <f t="shared" si="17"/>
        <v>0</v>
      </c>
      <c r="Q140" s="65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</row>
    <row r="141" spans="1:133" hidden="1" x14ac:dyDescent="0.2">
      <c r="A141" s="62"/>
      <c r="B141" s="61">
        <v>308</v>
      </c>
      <c r="C141" s="62" t="s">
        <v>270</v>
      </c>
      <c r="D141" s="63"/>
      <c r="E141" s="63"/>
      <c r="F141" s="63">
        <f t="shared" si="15"/>
        <v>0</v>
      </c>
      <c r="G141" s="63"/>
      <c r="H141" s="63"/>
      <c r="I141" s="63">
        <f t="shared" si="12"/>
        <v>0</v>
      </c>
      <c r="J141" s="65"/>
      <c r="K141" s="63"/>
      <c r="L141" s="63">
        <f t="shared" si="13"/>
        <v>0</v>
      </c>
      <c r="M141" s="63"/>
      <c r="N141" s="63">
        <f t="shared" si="16"/>
        <v>0</v>
      </c>
      <c r="O141" s="63">
        <f t="shared" si="14"/>
        <v>0</v>
      </c>
      <c r="P141" s="63">
        <f t="shared" si="17"/>
        <v>0</v>
      </c>
      <c r="Q141" s="65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</row>
    <row r="142" spans="1:133" hidden="1" x14ac:dyDescent="0.2">
      <c r="A142" s="62"/>
      <c r="B142" s="61">
        <v>400</v>
      </c>
      <c r="C142" s="62" t="s">
        <v>271</v>
      </c>
      <c r="D142" s="63"/>
      <c r="E142" s="63"/>
      <c r="F142" s="63">
        <f t="shared" si="15"/>
        <v>0</v>
      </c>
      <c r="G142" s="63"/>
      <c r="H142" s="63"/>
      <c r="I142" s="63">
        <f t="shared" si="12"/>
        <v>0</v>
      </c>
      <c r="J142" s="65"/>
      <c r="K142" s="63"/>
      <c r="L142" s="63">
        <f t="shared" si="13"/>
        <v>0</v>
      </c>
      <c r="M142" s="63"/>
      <c r="N142" s="63">
        <f t="shared" si="16"/>
        <v>0</v>
      </c>
      <c r="O142" s="63">
        <f t="shared" si="14"/>
        <v>0</v>
      </c>
      <c r="P142" s="63">
        <f t="shared" si="17"/>
        <v>0</v>
      </c>
      <c r="Q142" s="65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</row>
    <row r="143" spans="1:133" hidden="1" x14ac:dyDescent="0.2">
      <c r="A143" s="62"/>
      <c r="B143" s="61">
        <v>402</v>
      </c>
      <c r="C143" s="62" t="s">
        <v>272</v>
      </c>
      <c r="D143" s="63"/>
      <c r="E143" s="63"/>
      <c r="F143" s="63">
        <f t="shared" si="15"/>
        <v>0</v>
      </c>
      <c r="G143" s="63"/>
      <c r="H143" s="63"/>
      <c r="I143" s="63">
        <f t="shared" si="12"/>
        <v>0</v>
      </c>
      <c r="J143" s="65"/>
      <c r="K143" s="63"/>
      <c r="L143" s="63">
        <f t="shared" si="13"/>
        <v>0</v>
      </c>
      <c r="M143" s="63"/>
      <c r="N143" s="63">
        <f t="shared" si="16"/>
        <v>0</v>
      </c>
      <c r="O143" s="63">
        <f t="shared" si="14"/>
        <v>0</v>
      </c>
      <c r="P143" s="63">
        <f t="shared" si="17"/>
        <v>0</v>
      </c>
      <c r="Q143" s="65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</row>
    <row r="144" spans="1:133" hidden="1" x14ac:dyDescent="0.2">
      <c r="A144" s="62"/>
      <c r="B144" s="61">
        <v>403</v>
      </c>
      <c r="C144" s="62" t="s">
        <v>273</v>
      </c>
      <c r="D144" s="63"/>
      <c r="E144" s="63"/>
      <c r="F144" s="63">
        <f t="shared" si="15"/>
        <v>0</v>
      </c>
      <c r="G144" s="63"/>
      <c r="H144" s="63"/>
      <c r="I144" s="63">
        <f t="shared" si="12"/>
        <v>0</v>
      </c>
      <c r="J144" s="65"/>
      <c r="K144" s="63"/>
      <c r="L144" s="63">
        <f t="shared" si="13"/>
        <v>0</v>
      </c>
      <c r="M144" s="63"/>
      <c r="N144" s="63">
        <f t="shared" si="16"/>
        <v>0</v>
      </c>
      <c r="O144" s="63">
        <f t="shared" si="14"/>
        <v>0</v>
      </c>
      <c r="P144" s="63">
        <f t="shared" si="17"/>
        <v>0</v>
      </c>
      <c r="Q144" s="65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</row>
    <row r="145" spans="1:133" hidden="1" x14ac:dyDescent="0.2">
      <c r="A145" s="62"/>
      <c r="B145" s="61">
        <v>404</v>
      </c>
      <c r="C145" s="62" t="s">
        <v>274</v>
      </c>
      <c r="D145" s="63"/>
      <c r="E145" s="63"/>
      <c r="F145" s="63">
        <f t="shared" si="15"/>
        <v>0</v>
      </c>
      <c r="G145" s="63"/>
      <c r="H145" s="63"/>
      <c r="I145" s="63">
        <f t="shared" si="12"/>
        <v>0</v>
      </c>
      <c r="J145" s="65"/>
      <c r="K145" s="63"/>
      <c r="L145" s="63">
        <f t="shared" si="13"/>
        <v>0</v>
      </c>
      <c r="M145" s="63"/>
      <c r="N145" s="63">
        <f t="shared" si="16"/>
        <v>0</v>
      </c>
      <c r="O145" s="63">
        <f t="shared" si="14"/>
        <v>0</v>
      </c>
      <c r="P145" s="63">
        <f t="shared" si="17"/>
        <v>0</v>
      </c>
      <c r="Q145" s="65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</row>
    <row r="146" spans="1:133" hidden="1" x14ac:dyDescent="0.2">
      <c r="A146" s="62"/>
      <c r="B146" s="61">
        <v>405</v>
      </c>
      <c r="C146" s="62" t="s">
        <v>275</v>
      </c>
      <c r="D146" s="63"/>
      <c r="E146" s="63"/>
      <c r="F146" s="63">
        <f t="shared" si="15"/>
        <v>0</v>
      </c>
      <c r="G146" s="63"/>
      <c r="H146" s="63"/>
      <c r="I146" s="63">
        <f t="shared" si="12"/>
        <v>0</v>
      </c>
      <c r="J146" s="65"/>
      <c r="K146" s="63"/>
      <c r="L146" s="63">
        <f t="shared" si="13"/>
        <v>0</v>
      </c>
      <c r="M146" s="63"/>
      <c r="N146" s="63">
        <f t="shared" si="16"/>
        <v>0</v>
      </c>
      <c r="O146" s="63">
        <f t="shared" si="14"/>
        <v>0</v>
      </c>
      <c r="P146" s="63">
        <f t="shared" si="17"/>
        <v>0</v>
      </c>
      <c r="Q146" s="65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</row>
    <row r="147" spans="1:133" hidden="1" x14ac:dyDescent="0.2">
      <c r="A147" s="62"/>
      <c r="B147" s="61">
        <v>406</v>
      </c>
      <c r="C147" s="62" t="s">
        <v>276</v>
      </c>
      <c r="D147" s="63"/>
      <c r="E147" s="63"/>
      <c r="F147" s="63">
        <f t="shared" si="15"/>
        <v>0</v>
      </c>
      <c r="G147" s="63"/>
      <c r="H147" s="63"/>
      <c r="I147" s="63">
        <f t="shared" si="12"/>
        <v>0</v>
      </c>
      <c r="J147" s="65"/>
      <c r="K147" s="63"/>
      <c r="L147" s="63">
        <f t="shared" si="13"/>
        <v>0</v>
      </c>
      <c r="M147" s="63"/>
      <c r="N147" s="63">
        <f t="shared" si="16"/>
        <v>0</v>
      </c>
      <c r="O147" s="63">
        <f t="shared" si="14"/>
        <v>0</v>
      </c>
      <c r="P147" s="63">
        <f t="shared" si="17"/>
        <v>0</v>
      </c>
      <c r="Q147" s="65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</row>
    <row r="148" spans="1:133" hidden="1" x14ac:dyDescent="0.2">
      <c r="A148" s="62"/>
      <c r="B148" s="61">
        <v>407</v>
      </c>
      <c r="C148" s="62" t="s">
        <v>277</v>
      </c>
      <c r="D148" s="63"/>
      <c r="E148" s="63"/>
      <c r="F148" s="63">
        <f t="shared" si="15"/>
        <v>0</v>
      </c>
      <c r="G148" s="63"/>
      <c r="H148" s="63"/>
      <c r="I148" s="63">
        <f t="shared" si="12"/>
        <v>0</v>
      </c>
      <c r="J148" s="65"/>
      <c r="K148" s="63"/>
      <c r="L148" s="63">
        <f t="shared" si="13"/>
        <v>0</v>
      </c>
      <c r="M148" s="63"/>
      <c r="N148" s="63">
        <f t="shared" si="16"/>
        <v>0</v>
      </c>
      <c r="O148" s="63">
        <f t="shared" si="14"/>
        <v>0</v>
      </c>
      <c r="P148" s="63">
        <f t="shared" si="17"/>
        <v>0</v>
      </c>
      <c r="Q148" s="65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</row>
    <row r="149" spans="1:133" hidden="1" x14ac:dyDescent="0.2">
      <c r="A149" s="62"/>
      <c r="B149" s="61">
        <v>409</v>
      </c>
      <c r="C149" s="62" t="s">
        <v>278</v>
      </c>
      <c r="D149" s="63"/>
      <c r="E149" s="63"/>
      <c r="F149" s="63">
        <f t="shared" si="15"/>
        <v>0</v>
      </c>
      <c r="G149" s="63"/>
      <c r="H149" s="63"/>
      <c r="I149" s="63">
        <f t="shared" si="12"/>
        <v>0</v>
      </c>
      <c r="J149" s="65"/>
      <c r="K149" s="63"/>
      <c r="L149" s="63">
        <f t="shared" si="13"/>
        <v>0</v>
      </c>
      <c r="M149" s="63"/>
      <c r="N149" s="63">
        <f t="shared" si="16"/>
        <v>0</v>
      </c>
      <c r="O149" s="63">
        <f t="shared" si="14"/>
        <v>0</v>
      </c>
      <c r="P149" s="63">
        <f t="shared" si="17"/>
        <v>0</v>
      </c>
      <c r="Q149" s="65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</row>
    <row r="150" spans="1:133" hidden="1" x14ac:dyDescent="0.2">
      <c r="A150" s="62"/>
      <c r="B150" s="61">
        <v>411</v>
      </c>
      <c r="C150" s="62" t="s">
        <v>279</v>
      </c>
      <c r="D150" s="63"/>
      <c r="E150" s="63"/>
      <c r="F150" s="63">
        <f t="shared" si="15"/>
        <v>0</v>
      </c>
      <c r="G150" s="63"/>
      <c r="H150" s="63"/>
      <c r="I150" s="63">
        <f t="shared" si="12"/>
        <v>0</v>
      </c>
      <c r="J150" s="65"/>
      <c r="K150" s="63"/>
      <c r="L150" s="63">
        <f t="shared" si="13"/>
        <v>0</v>
      </c>
      <c r="M150" s="63"/>
      <c r="N150" s="63">
        <f t="shared" si="16"/>
        <v>0</v>
      </c>
      <c r="O150" s="63">
        <f t="shared" si="14"/>
        <v>0</v>
      </c>
      <c r="P150" s="63">
        <f t="shared" si="17"/>
        <v>0</v>
      </c>
      <c r="Q150" s="65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</row>
    <row r="151" spans="1:133" hidden="1" x14ac:dyDescent="0.2">
      <c r="A151" s="62"/>
      <c r="B151" s="61">
        <v>414</v>
      </c>
      <c r="C151" s="62" t="s">
        <v>280</v>
      </c>
      <c r="D151" s="63"/>
      <c r="E151" s="63"/>
      <c r="F151" s="63">
        <f t="shared" si="15"/>
        <v>0</v>
      </c>
      <c r="G151" s="63"/>
      <c r="H151" s="63"/>
      <c r="I151" s="63">
        <f t="shared" si="12"/>
        <v>0</v>
      </c>
      <c r="J151" s="65"/>
      <c r="K151" s="63"/>
      <c r="L151" s="63">
        <f t="shared" si="13"/>
        <v>0</v>
      </c>
      <c r="M151" s="63"/>
      <c r="N151" s="63">
        <f t="shared" si="16"/>
        <v>0</v>
      </c>
      <c r="O151" s="63">
        <f t="shared" si="14"/>
        <v>0</v>
      </c>
      <c r="P151" s="63">
        <f t="shared" si="17"/>
        <v>0</v>
      </c>
      <c r="Q151" s="65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</row>
    <row r="152" spans="1:133" hidden="1" x14ac:dyDescent="0.2">
      <c r="A152" s="62"/>
      <c r="B152" s="61">
        <v>416</v>
      </c>
      <c r="C152" s="62" t="s">
        <v>281</v>
      </c>
      <c r="D152" s="63"/>
      <c r="E152" s="63"/>
      <c r="F152" s="63">
        <f t="shared" si="15"/>
        <v>0</v>
      </c>
      <c r="G152" s="63"/>
      <c r="H152" s="63"/>
      <c r="I152" s="63">
        <f t="shared" si="12"/>
        <v>0</v>
      </c>
      <c r="J152" s="65"/>
      <c r="K152" s="63"/>
      <c r="L152" s="63">
        <f t="shared" si="13"/>
        <v>0</v>
      </c>
      <c r="M152" s="63"/>
      <c r="N152" s="63">
        <f t="shared" si="16"/>
        <v>0</v>
      </c>
      <c r="O152" s="63">
        <f t="shared" si="14"/>
        <v>0</v>
      </c>
      <c r="P152" s="63">
        <f t="shared" si="17"/>
        <v>0</v>
      </c>
      <c r="Q152" s="65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</row>
    <row r="153" spans="1:133" x14ac:dyDescent="0.2">
      <c r="A153" s="62"/>
      <c r="B153" s="61">
        <v>501</v>
      </c>
      <c r="C153" s="62" t="s">
        <v>282</v>
      </c>
      <c r="D153" s="63">
        <f>'[4]6127'!$K$152</f>
        <v>791000</v>
      </c>
      <c r="E153" s="63"/>
      <c r="F153" s="63">
        <f t="shared" si="15"/>
        <v>791000</v>
      </c>
      <c r="G153" s="63">
        <f>'[4]6127'!$Y$152</f>
        <v>791000</v>
      </c>
      <c r="H153" s="63"/>
      <c r="I153" s="63">
        <f t="shared" si="12"/>
        <v>791000</v>
      </c>
      <c r="J153" s="65"/>
      <c r="K153" s="63"/>
      <c r="L153" s="63">
        <f t="shared" si="13"/>
        <v>0</v>
      </c>
      <c r="M153" s="63"/>
      <c r="N153" s="63">
        <f t="shared" si="16"/>
        <v>0</v>
      </c>
      <c r="O153" s="63">
        <f t="shared" si="14"/>
        <v>0</v>
      </c>
      <c r="P153" s="63">
        <f t="shared" si="17"/>
        <v>0</v>
      </c>
      <c r="Q153" s="65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</row>
    <row r="154" spans="1:133" x14ac:dyDescent="0.2">
      <c r="A154" s="62"/>
      <c r="B154" s="61">
        <v>502</v>
      </c>
      <c r="C154" s="62" t="s">
        <v>283</v>
      </c>
      <c r="D154" s="63">
        <f>'[4]6127'!$K$153</f>
        <v>831170</v>
      </c>
      <c r="E154" s="63"/>
      <c r="F154" s="63">
        <f t="shared" si="15"/>
        <v>831170</v>
      </c>
      <c r="G154" s="63">
        <f>'[4]6127'!$Y$153</f>
        <v>831170</v>
      </c>
      <c r="H154" s="63"/>
      <c r="I154" s="63">
        <f t="shared" si="12"/>
        <v>831170</v>
      </c>
      <c r="J154" s="65"/>
      <c r="K154" s="63"/>
      <c r="L154" s="63">
        <f t="shared" si="13"/>
        <v>0</v>
      </c>
      <c r="M154" s="63"/>
      <c r="N154" s="63">
        <f t="shared" si="16"/>
        <v>0</v>
      </c>
      <c r="O154" s="63">
        <f t="shared" si="14"/>
        <v>0</v>
      </c>
      <c r="P154" s="63">
        <f t="shared" si="17"/>
        <v>0</v>
      </c>
      <c r="Q154" s="65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</row>
    <row r="155" spans="1:133" hidden="1" x14ac:dyDescent="0.2">
      <c r="A155" s="62"/>
      <c r="B155" s="61">
        <v>503</v>
      </c>
      <c r="C155" s="62" t="s">
        <v>284</v>
      </c>
      <c r="D155" s="63"/>
      <c r="E155" s="63"/>
      <c r="F155" s="63">
        <f t="shared" si="15"/>
        <v>0</v>
      </c>
      <c r="G155" s="63"/>
      <c r="H155" s="63"/>
      <c r="I155" s="63"/>
      <c r="J155" s="65"/>
      <c r="K155" s="63"/>
      <c r="L155" s="63">
        <f t="shared" si="13"/>
        <v>0</v>
      </c>
      <c r="M155" s="63"/>
      <c r="N155" s="63">
        <f t="shared" si="16"/>
        <v>0</v>
      </c>
      <c r="O155" s="63">
        <f t="shared" si="14"/>
        <v>0</v>
      </c>
      <c r="P155" s="63">
        <f t="shared" si="17"/>
        <v>0</v>
      </c>
      <c r="Q155" s="65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</row>
    <row r="156" spans="1:133" hidden="1" x14ac:dyDescent="0.2">
      <c r="A156" s="62"/>
      <c r="B156" s="61">
        <v>504</v>
      </c>
      <c r="C156" s="62" t="s">
        <v>285</v>
      </c>
      <c r="D156" s="63"/>
      <c r="E156" s="63"/>
      <c r="F156" s="63">
        <f t="shared" si="15"/>
        <v>0</v>
      </c>
      <c r="G156" s="63"/>
      <c r="H156" s="63"/>
      <c r="I156" s="63"/>
      <c r="J156" s="65"/>
      <c r="K156" s="63"/>
      <c r="L156" s="63">
        <f t="shared" si="13"/>
        <v>0</v>
      </c>
      <c r="M156" s="63"/>
      <c r="N156" s="63">
        <f t="shared" si="16"/>
        <v>0</v>
      </c>
      <c r="O156" s="63">
        <f t="shared" si="14"/>
        <v>0</v>
      </c>
      <c r="P156" s="63">
        <f t="shared" si="17"/>
        <v>0</v>
      </c>
      <c r="Q156" s="65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</row>
    <row r="157" spans="1:133" hidden="1" x14ac:dyDescent="0.2">
      <c r="A157" s="62"/>
      <c r="B157" s="61">
        <v>505</v>
      </c>
      <c r="C157" s="62" t="s">
        <v>286</v>
      </c>
      <c r="D157" s="63"/>
      <c r="E157" s="63"/>
      <c r="F157" s="63">
        <f t="shared" si="15"/>
        <v>0</v>
      </c>
      <c r="G157" s="63"/>
      <c r="H157" s="63"/>
      <c r="I157" s="63"/>
      <c r="J157" s="65"/>
      <c r="K157" s="63"/>
      <c r="L157" s="63">
        <f t="shared" si="13"/>
        <v>0</v>
      </c>
      <c r="M157" s="63"/>
      <c r="N157" s="63">
        <f t="shared" si="16"/>
        <v>0</v>
      </c>
      <c r="O157" s="63">
        <f t="shared" si="14"/>
        <v>0</v>
      </c>
      <c r="P157" s="63">
        <f t="shared" si="17"/>
        <v>0</v>
      </c>
      <c r="Q157" s="65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</row>
    <row r="158" spans="1:133" hidden="1" x14ac:dyDescent="0.2">
      <c r="A158" s="62"/>
      <c r="B158" s="61">
        <v>506</v>
      </c>
      <c r="C158" s="62" t="s">
        <v>287</v>
      </c>
      <c r="D158" s="63"/>
      <c r="E158" s="63"/>
      <c r="F158" s="63">
        <f t="shared" si="15"/>
        <v>0</v>
      </c>
      <c r="G158" s="63"/>
      <c r="H158" s="63"/>
      <c r="I158" s="63"/>
      <c r="J158" s="65"/>
      <c r="K158" s="63"/>
      <c r="L158" s="63">
        <f t="shared" si="13"/>
        <v>0</v>
      </c>
      <c r="M158" s="63"/>
      <c r="N158" s="63">
        <f t="shared" si="16"/>
        <v>0</v>
      </c>
      <c r="O158" s="63">
        <f t="shared" si="14"/>
        <v>0</v>
      </c>
      <c r="P158" s="63">
        <f t="shared" si="17"/>
        <v>0</v>
      </c>
      <c r="Q158" s="65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</row>
    <row r="159" spans="1:133" hidden="1" x14ac:dyDescent="0.2">
      <c r="A159" s="62"/>
      <c r="B159" s="61">
        <v>509</v>
      </c>
      <c r="C159" s="62" t="s">
        <v>288</v>
      </c>
      <c r="D159" s="63"/>
      <c r="E159" s="63"/>
      <c r="F159" s="63">
        <f t="shared" si="15"/>
        <v>0</v>
      </c>
      <c r="G159" s="63"/>
      <c r="H159" s="63"/>
      <c r="I159" s="63"/>
      <c r="J159" s="65"/>
      <c r="K159" s="63"/>
      <c r="L159" s="63">
        <f t="shared" si="13"/>
        <v>0</v>
      </c>
      <c r="M159" s="63"/>
      <c r="N159" s="63">
        <f t="shared" si="16"/>
        <v>0</v>
      </c>
      <c r="O159" s="63">
        <f t="shared" si="14"/>
        <v>0</v>
      </c>
      <c r="P159" s="63">
        <f t="shared" si="17"/>
        <v>0</v>
      </c>
      <c r="Q159" s="65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</row>
    <row r="160" spans="1:133" hidden="1" x14ac:dyDescent="0.2">
      <c r="A160" s="62"/>
      <c r="B160" s="61">
        <v>510</v>
      </c>
      <c r="C160" s="62" t="s">
        <v>289</v>
      </c>
      <c r="D160" s="63"/>
      <c r="E160" s="63"/>
      <c r="F160" s="63">
        <f t="shared" si="15"/>
        <v>0</v>
      </c>
      <c r="G160" s="63"/>
      <c r="H160" s="63"/>
      <c r="I160" s="63"/>
      <c r="J160" s="65"/>
      <c r="K160" s="63"/>
      <c r="L160" s="63">
        <f t="shared" si="13"/>
        <v>0</v>
      </c>
      <c r="M160" s="63"/>
      <c r="N160" s="63">
        <f t="shared" si="16"/>
        <v>0</v>
      </c>
      <c r="O160" s="63">
        <f t="shared" si="14"/>
        <v>0</v>
      </c>
      <c r="P160" s="63">
        <f t="shared" si="17"/>
        <v>0</v>
      </c>
      <c r="Q160" s="65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</row>
    <row r="161" spans="1:133" hidden="1" x14ac:dyDescent="0.2">
      <c r="A161" s="62"/>
      <c r="B161" s="61">
        <v>511</v>
      </c>
      <c r="C161" s="62" t="s">
        <v>290</v>
      </c>
      <c r="D161" s="63"/>
      <c r="E161" s="63"/>
      <c r="F161" s="63">
        <f t="shared" si="15"/>
        <v>0</v>
      </c>
      <c r="G161" s="63"/>
      <c r="H161" s="63"/>
      <c r="I161" s="63"/>
      <c r="J161" s="65"/>
      <c r="K161" s="63"/>
      <c r="L161" s="63">
        <f t="shared" si="13"/>
        <v>0</v>
      </c>
      <c r="M161" s="63"/>
      <c r="N161" s="63">
        <f t="shared" si="16"/>
        <v>0</v>
      </c>
      <c r="O161" s="63">
        <f t="shared" si="14"/>
        <v>0</v>
      </c>
      <c r="P161" s="63">
        <f t="shared" si="17"/>
        <v>0</v>
      </c>
      <c r="Q161" s="65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</row>
    <row r="162" spans="1:133" hidden="1" x14ac:dyDescent="0.2">
      <c r="A162" s="62"/>
      <c r="B162" s="61">
        <v>512</v>
      </c>
      <c r="C162" s="62" t="s">
        <v>291</v>
      </c>
      <c r="D162" s="63"/>
      <c r="E162" s="63"/>
      <c r="F162" s="63">
        <f t="shared" si="15"/>
        <v>0</v>
      </c>
      <c r="G162" s="63"/>
      <c r="H162" s="63"/>
      <c r="I162" s="63"/>
      <c r="J162" s="65"/>
      <c r="K162" s="63"/>
      <c r="L162" s="63">
        <f t="shared" si="13"/>
        <v>0</v>
      </c>
      <c r="M162" s="63"/>
      <c r="N162" s="63">
        <f t="shared" si="16"/>
        <v>0</v>
      </c>
      <c r="O162" s="63">
        <f t="shared" si="14"/>
        <v>0</v>
      </c>
      <c r="P162" s="63">
        <f t="shared" si="17"/>
        <v>0</v>
      </c>
      <c r="Q162" s="65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</row>
    <row r="163" spans="1:133" hidden="1" x14ac:dyDescent="0.2">
      <c r="A163" s="62"/>
      <c r="B163" s="61">
        <v>513</v>
      </c>
      <c r="C163" s="62" t="s">
        <v>292</v>
      </c>
      <c r="D163" s="63"/>
      <c r="E163" s="63"/>
      <c r="F163" s="63">
        <f t="shared" si="15"/>
        <v>0</v>
      </c>
      <c r="G163" s="63"/>
      <c r="H163" s="63"/>
      <c r="I163" s="63"/>
      <c r="J163" s="65"/>
      <c r="K163" s="63"/>
      <c r="L163" s="63">
        <f t="shared" si="13"/>
        <v>0</v>
      </c>
      <c r="M163" s="63"/>
      <c r="N163" s="63">
        <f t="shared" si="16"/>
        <v>0</v>
      </c>
      <c r="O163" s="63">
        <f t="shared" si="14"/>
        <v>0</v>
      </c>
      <c r="P163" s="63">
        <f t="shared" si="17"/>
        <v>0</v>
      </c>
      <c r="Q163" s="65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</row>
    <row r="164" spans="1:133" hidden="1" x14ac:dyDescent="0.2">
      <c r="A164" s="62"/>
      <c r="B164" s="61">
        <v>514</v>
      </c>
      <c r="C164" s="62" t="s">
        <v>293</v>
      </c>
      <c r="D164" s="63"/>
      <c r="E164" s="63"/>
      <c r="F164" s="63">
        <f t="shared" si="15"/>
        <v>0</v>
      </c>
      <c r="G164" s="63"/>
      <c r="H164" s="63"/>
      <c r="I164" s="63"/>
      <c r="J164" s="65"/>
      <c r="K164" s="63"/>
      <c r="L164" s="63">
        <f t="shared" si="13"/>
        <v>0</v>
      </c>
      <c r="M164" s="63"/>
      <c r="N164" s="63">
        <f t="shared" si="16"/>
        <v>0</v>
      </c>
      <c r="O164" s="63">
        <f t="shared" si="14"/>
        <v>0</v>
      </c>
      <c r="P164" s="63">
        <f t="shared" si="17"/>
        <v>0</v>
      </c>
      <c r="Q164" s="65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</row>
    <row r="165" spans="1:133" hidden="1" x14ac:dyDescent="0.2">
      <c r="A165" s="62"/>
      <c r="B165" s="61">
        <v>515</v>
      </c>
      <c r="C165" s="62" t="s">
        <v>294</v>
      </c>
      <c r="D165" s="63"/>
      <c r="E165" s="63"/>
      <c r="F165" s="63">
        <f t="shared" si="15"/>
        <v>0</v>
      </c>
      <c r="G165" s="63"/>
      <c r="H165" s="63"/>
      <c r="I165" s="63"/>
      <c r="J165" s="65"/>
      <c r="K165" s="63"/>
      <c r="L165" s="63">
        <f t="shared" si="13"/>
        <v>0</v>
      </c>
      <c r="M165" s="63"/>
      <c r="N165" s="63">
        <f t="shared" si="16"/>
        <v>0</v>
      </c>
      <c r="O165" s="63">
        <f t="shared" si="14"/>
        <v>0</v>
      </c>
      <c r="P165" s="63">
        <f t="shared" si="17"/>
        <v>0</v>
      </c>
      <c r="Q165" s="65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</row>
    <row r="166" spans="1:133" hidden="1" x14ac:dyDescent="0.2">
      <c r="A166" s="62"/>
      <c r="B166" s="61">
        <v>516</v>
      </c>
      <c r="C166" s="62" t="s">
        <v>295</v>
      </c>
      <c r="D166" s="63"/>
      <c r="E166" s="63"/>
      <c r="F166" s="63">
        <f t="shared" si="15"/>
        <v>0</v>
      </c>
      <c r="G166" s="63"/>
      <c r="H166" s="63"/>
      <c r="I166" s="63"/>
      <c r="J166" s="65"/>
      <c r="K166" s="63"/>
      <c r="L166" s="63">
        <f t="shared" si="13"/>
        <v>0</v>
      </c>
      <c r="M166" s="63"/>
      <c r="N166" s="63">
        <f t="shared" si="16"/>
        <v>0</v>
      </c>
      <c r="O166" s="63">
        <f t="shared" si="14"/>
        <v>0</v>
      </c>
      <c r="P166" s="63">
        <f t="shared" si="17"/>
        <v>0</v>
      </c>
      <c r="Q166" s="65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</row>
    <row r="167" spans="1:133" hidden="1" x14ac:dyDescent="0.2">
      <c r="A167" s="62"/>
      <c r="B167" s="61">
        <v>517</v>
      </c>
      <c r="C167" s="62" t="s">
        <v>296</v>
      </c>
      <c r="D167" s="63"/>
      <c r="E167" s="63"/>
      <c r="F167" s="63">
        <f t="shared" si="15"/>
        <v>0</v>
      </c>
      <c r="G167" s="63"/>
      <c r="H167" s="63"/>
      <c r="I167" s="63"/>
      <c r="J167" s="65"/>
      <c r="K167" s="63"/>
      <c r="L167" s="63">
        <f t="shared" si="13"/>
        <v>0</v>
      </c>
      <c r="M167" s="63"/>
      <c r="N167" s="63">
        <f t="shared" si="16"/>
        <v>0</v>
      </c>
      <c r="O167" s="63">
        <f t="shared" si="14"/>
        <v>0</v>
      </c>
      <c r="P167" s="63">
        <f t="shared" si="17"/>
        <v>0</v>
      </c>
      <c r="Q167" s="65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</row>
    <row r="168" spans="1:133" hidden="1" x14ac:dyDescent="0.2">
      <c r="A168" s="62"/>
      <c r="B168" s="61">
        <v>518</v>
      </c>
      <c r="C168" s="62" t="s">
        <v>297</v>
      </c>
      <c r="D168" s="63"/>
      <c r="E168" s="63"/>
      <c r="F168" s="63">
        <f t="shared" si="15"/>
        <v>0</v>
      </c>
      <c r="G168" s="63"/>
      <c r="H168" s="63"/>
      <c r="I168" s="63"/>
      <c r="J168" s="65"/>
      <c r="K168" s="63"/>
      <c r="L168" s="63">
        <f t="shared" si="13"/>
        <v>0</v>
      </c>
      <c r="M168" s="63"/>
      <c r="N168" s="63">
        <f t="shared" si="16"/>
        <v>0</v>
      </c>
      <c r="O168" s="63">
        <f t="shared" si="14"/>
        <v>0</v>
      </c>
      <c r="P168" s="63">
        <f t="shared" si="17"/>
        <v>0</v>
      </c>
      <c r="Q168" s="65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</row>
    <row r="169" spans="1:133" hidden="1" x14ac:dyDescent="0.2">
      <c r="A169" s="62"/>
      <c r="B169" s="61">
        <v>519</v>
      </c>
      <c r="C169" s="62" t="s">
        <v>298</v>
      </c>
      <c r="D169" s="63"/>
      <c r="E169" s="63"/>
      <c r="F169" s="63">
        <f t="shared" si="15"/>
        <v>0</v>
      </c>
      <c r="G169" s="63"/>
      <c r="H169" s="63"/>
      <c r="I169" s="63"/>
      <c r="J169" s="65"/>
      <c r="K169" s="63"/>
      <c r="L169" s="63">
        <f t="shared" si="13"/>
        <v>0</v>
      </c>
      <c r="M169" s="63"/>
      <c r="N169" s="63">
        <f t="shared" si="16"/>
        <v>0</v>
      </c>
      <c r="O169" s="63">
        <f t="shared" si="14"/>
        <v>0</v>
      </c>
      <c r="P169" s="63">
        <f t="shared" si="17"/>
        <v>0</v>
      </c>
      <c r="Q169" s="65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</row>
    <row r="170" spans="1:133" hidden="1" x14ac:dyDescent="0.2">
      <c r="A170" s="62"/>
      <c r="B170" s="61">
        <v>520</v>
      </c>
      <c r="C170" s="62" t="s">
        <v>299</v>
      </c>
      <c r="D170" s="63"/>
      <c r="E170" s="63"/>
      <c r="F170" s="63">
        <f t="shared" si="15"/>
        <v>0</v>
      </c>
      <c r="G170" s="63"/>
      <c r="H170" s="63"/>
      <c r="I170" s="63"/>
      <c r="J170" s="65"/>
      <c r="K170" s="63"/>
      <c r="L170" s="63">
        <f t="shared" si="13"/>
        <v>0</v>
      </c>
      <c r="M170" s="63"/>
      <c r="N170" s="63">
        <f t="shared" si="16"/>
        <v>0</v>
      </c>
      <c r="O170" s="63">
        <f t="shared" si="14"/>
        <v>0</v>
      </c>
      <c r="P170" s="63">
        <f t="shared" si="17"/>
        <v>0</v>
      </c>
      <c r="Q170" s="65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</row>
    <row r="171" spans="1:133" hidden="1" x14ac:dyDescent="0.2">
      <c r="A171" s="62"/>
      <c r="B171" s="61">
        <v>521</v>
      </c>
      <c r="C171" s="62" t="s">
        <v>300</v>
      </c>
      <c r="D171" s="63"/>
      <c r="E171" s="63"/>
      <c r="F171" s="63">
        <f t="shared" si="15"/>
        <v>0</v>
      </c>
      <c r="G171" s="63"/>
      <c r="H171" s="63"/>
      <c r="I171" s="63"/>
      <c r="J171" s="65"/>
      <c r="K171" s="63"/>
      <c r="L171" s="63">
        <f t="shared" si="13"/>
        <v>0</v>
      </c>
      <c r="M171" s="63"/>
      <c r="N171" s="63">
        <f t="shared" si="16"/>
        <v>0</v>
      </c>
      <c r="O171" s="63">
        <f t="shared" si="14"/>
        <v>0</v>
      </c>
      <c r="P171" s="63">
        <f t="shared" si="17"/>
        <v>0</v>
      </c>
      <c r="Q171" s="65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</row>
    <row r="172" spans="1:133" hidden="1" x14ac:dyDescent="0.2">
      <c r="A172" s="62"/>
      <c r="B172" s="61">
        <v>522</v>
      </c>
      <c r="C172" s="62" t="s">
        <v>301</v>
      </c>
      <c r="D172" s="63"/>
      <c r="E172" s="63"/>
      <c r="F172" s="63">
        <f t="shared" si="15"/>
        <v>0</v>
      </c>
      <c r="G172" s="63"/>
      <c r="H172" s="63"/>
      <c r="I172" s="63"/>
      <c r="J172" s="65"/>
      <c r="K172" s="63"/>
      <c r="L172" s="63">
        <f t="shared" si="13"/>
        <v>0</v>
      </c>
      <c r="M172" s="63"/>
      <c r="N172" s="63">
        <f t="shared" si="16"/>
        <v>0</v>
      </c>
      <c r="O172" s="63">
        <f t="shared" si="14"/>
        <v>0</v>
      </c>
      <c r="P172" s="63">
        <f t="shared" si="17"/>
        <v>0</v>
      </c>
      <c r="Q172" s="65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</row>
    <row r="173" spans="1:133" hidden="1" x14ac:dyDescent="0.2">
      <c r="A173" s="62"/>
      <c r="B173" s="61">
        <v>523</v>
      </c>
      <c r="C173" s="62" t="s">
        <v>302</v>
      </c>
      <c r="D173" s="63"/>
      <c r="E173" s="63"/>
      <c r="F173" s="63">
        <f t="shared" si="15"/>
        <v>0</v>
      </c>
      <c r="G173" s="63"/>
      <c r="H173" s="63"/>
      <c r="I173" s="63"/>
      <c r="J173" s="65"/>
      <c r="K173" s="63"/>
      <c r="L173" s="63">
        <f t="shared" si="13"/>
        <v>0</v>
      </c>
      <c r="M173" s="63"/>
      <c r="N173" s="63">
        <f t="shared" si="16"/>
        <v>0</v>
      </c>
      <c r="O173" s="63">
        <f t="shared" si="14"/>
        <v>0</v>
      </c>
      <c r="P173" s="63">
        <f t="shared" si="17"/>
        <v>0</v>
      </c>
      <c r="Q173" s="65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</row>
    <row r="174" spans="1:133" hidden="1" x14ac:dyDescent="0.2">
      <c r="A174" s="62"/>
      <c r="B174" s="61">
        <v>529</v>
      </c>
      <c r="C174" s="62" t="s">
        <v>303</v>
      </c>
      <c r="D174" s="63"/>
      <c r="E174" s="63"/>
      <c r="F174" s="63">
        <f t="shared" si="15"/>
        <v>0</v>
      </c>
      <c r="G174" s="63"/>
      <c r="H174" s="63"/>
      <c r="I174" s="63"/>
      <c r="J174" s="65"/>
      <c r="K174" s="63"/>
      <c r="L174" s="63">
        <f t="shared" si="13"/>
        <v>0</v>
      </c>
      <c r="M174" s="63"/>
      <c r="N174" s="63">
        <f t="shared" si="16"/>
        <v>0</v>
      </c>
      <c r="O174" s="63">
        <f t="shared" si="14"/>
        <v>0</v>
      </c>
      <c r="P174" s="63">
        <f t="shared" si="17"/>
        <v>0</v>
      </c>
      <c r="Q174" s="65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</row>
    <row r="175" spans="1:133" hidden="1" x14ac:dyDescent="0.2">
      <c r="A175" s="62"/>
      <c r="B175" s="61">
        <v>530</v>
      </c>
      <c r="C175" s="62" t="s">
        <v>304</v>
      </c>
      <c r="D175" s="63"/>
      <c r="E175" s="63"/>
      <c r="F175" s="63">
        <f t="shared" si="15"/>
        <v>0</v>
      </c>
      <c r="G175" s="63"/>
      <c r="H175" s="63"/>
      <c r="I175" s="63"/>
      <c r="J175" s="65"/>
      <c r="K175" s="63"/>
      <c r="L175" s="63">
        <f t="shared" si="13"/>
        <v>0</v>
      </c>
      <c r="M175" s="63"/>
      <c r="N175" s="63">
        <f t="shared" si="16"/>
        <v>0</v>
      </c>
      <c r="O175" s="63">
        <f t="shared" si="14"/>
        <v>0</v>
      </c>
      <c r="P175" s="63">
        <f t="shared" si="17"/>
        <v>0</v>
      </c>
      <c r="Q175" s="65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</row>
    <row r="176" spans="1:133" hidden="1" x14ac:dyDescent="0.2">
      <c r="A176" s="62"/>
      <c r="B176" s="61">
        <v>531</v>
      </c>
      <c r="C176" s="62" t="s">
        <v>305</v>
      </c>
      <c r="D176" s="63"/>
      <c r="E176" s="63"/>
      <c r="F176" s="63">
        <f t="shared" si="15"/>
        <v>0</v>
      </c>
      <c r="G176" s="63"/>
      <c r="H176" s="63"/>
      <c r="I176" s="63"/>
      <c r="J176" s="65"/>
      <c r="K176" s="63"/>
      <c r="L176" s="63">
        <f t="shared" si="13"/>
        <v>0</v>
      </c>
      <c r="M176" s="63"/>
      <c r="N176" s="63">
        <f t="shared" si="16"/>
        <v>0</v>
      </c>
      <c r="O176" s="63">
        <f t="shared" si="14"/>
        <v>0</v>
      </c>
      <c r="P176" s="63">
        <f t="shared" si="17"/>
        <v>0</v>
      </c>
      <c r="Q176" s="65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</row>
    <row r="177" spans="1:133" hidden="1" x14ac:dyDescent="0.2">
      <c r="A177" s="62"/>
      <c r="B177" s="61">
        <v>533</v>
      </c>
      <c r="C177" s="62" t="s">
        <v>306</v>
      </c>
      <c r="D177" s="63"/>
      <c r="E177" s="63"/>
      <c r="F177" s="63">
        <f t="shared" si="15"/>
        <v>0</v>
      </c>
      <c r="G177" s="63"/>
      <c r="H177" s="63"/>
      <c r="I177" s="63"/>
      <c r="J177" s="65"/>
      <c r="K177" s="63"/>
      <c r="L177" s="63">
        <f t="shared" si="13"/>
        <v>0</v>
      </c>
      <c r="M177" s="63"/>
      <c r="N177" s="63">
        <f t="shared" si="16"/>
        <v>0</v>
      </c>
      <c r="O177" s="63">
        <f t="shared" si="14"/>
        <v>0</v>
      </c>
      <c r="P177" s="63">
        <f t="shared" si="17"/>
        <v>0</v>
      </c>
      <c r="Q177" s="65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</row>
    <row r="178" spans="1:133" hidden="1" x14ac:dyDescent="0.2">
      <c r="A178" s="62"/>
      <c r="B178" s="61">
        <v>534</v>
      </c>
      <c r="C178" s="62" t="s">
        <v>307</v>
      </c>
      <c r="D178" s="63"/>
      <c r="E178" s="63"/>
      <c r="F178" s="63">
        <f t="shared" si="15"/>
        <v>0</v>
      </c>
      <c r="G178" s="63"/>
      <c r="H178" s="63"/>
      <c r="I178" s="63"/>
      <c r="J178" s="65"/>
      <c r="K178" s="63"/>
      <c r="L178" s="63">
        <f t="shared" si="13"/>
        <v>0</v>
      </c>
      <c r="M178" s="63"/>
      <c r="N178" s="63">
        <f t="shared" si="16"/>
        <v>0</v>
      </c>
      <c r="O178" s="63">
        <f t="shared" si="14"/>
        <v>0</v>
      </c>
      <c r="P178" s="63">
        <f t="shared" si="17"/>
        <v>0</v>
      </c>
      <c r="Q178" s="65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</row>
    <row r="179" spans="1:133" hidden="1" x14ac:dyDescent="0.2">
      <c r="A179" s="62"/>
      <c r="B179" s="61">
        <v>535</v>
      </c>
      <c r="C179" s="62" t="s">
        <v>308</v>
      </c>
      <c r="D179" s="63"/>
      <c r="E179" s="63"/>
      <c r="F179" s="63">
        <f t="shared" si="15"/>
        <v>0</v>
      </c>
      <c r="G179" s="63"/>
      <c r="H179" s="63"/>
      <c r="I179" s="63"/>
      <c r="J179" s="65"/>
      <c r="K179" s="63"/>
      <c r="L179" s="63">
        <f t="shared" si="13"/>
        <v>0</v>
      </c>
      <c r="M179" s="63"/>
      <c r="N179" s="63">
        <f t="shared" si="16"/>
        <v>0</v>
      </c>
      <c r="O179" s="63">
        <f t="shared" si="14"/>
        <v>0</v>
      </c>
      <c r="P179" s="63">
        <f t="shared" si="17"/>
        <v>0</v>
      </c>
      <c r="Q179" s="65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</row>
    <row r="180" spans="1:133" hidden="1" x14ac:dyDescent="0.2">
      <c r="A180" s="62"/>
      <c r="B180" s="61">
        <v>536</v>
      </c>
      <c r="C180" s="62" t="s">
        <v>309</v>
      </c>
      <c r="D180" s="63"/>
      <c r="E180" s="63"/>
      <c r="F180" s="63">
        <f t="shared" si="15"/>
        <v>0</v>
      </c>
      <c r="G180" s="63"/>
      <c r="H180" s="63"/>
      <c r="I180" s="63"/>
      <c r="J180" s="65"/>
      <c r="K180" s="63"/>
      <c r="L180" s="63">
        <f t="shared" si="13"/>
        <v>0</v>
      </c>
      <c r="M180" s="63"/>
      <c r="N180" s="63">
        <f t="shared" si="16"/>
        <v>0</v>
      </c>
      <c r="O180" s="63">
        <f t="shared" si="14"/>
        <v>0</v>
      </c>
      <c r="P180" s="63">
        <f t="shared" si="17"/>
        <v>0</v>
      </c>
      <c r="Q180" s="65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</row>
    <row r="181" spans="1:133" hidden="1" x14ac:dyDescent="0.2">
      <c r="A181" s="62"/>
      <c r="B181" s="61">
        <v>537</v>
      </c>
      <c r="C181" s="62" t="s">
        <v>310</v>
      </c>
      <c r="D181" s="63"/>
      <c r="E181" s="63"/>
      <c r="F181" s="63">
        <f t="shared" si="15"/>
        <v>0</v>
      </c>
      <c r="G181" s="63"/>
      <c r="H181" s="63"/>
      <c r="I181" s="63"/>
      <c r="J181" s="65"/>
      <c r="K181" s="63"/>
      <c r="L181" s="63">
        <f t="shared" si="13"/>
        <v>0</v>
      </c>
      <c r="M181" s="63"/>
      <c r="N181" s="63">
        <f t="shared" si="16"/>
        <v>0</v>
      </c>
      <c r="O181" s="63">
        <f t="shared" si="14"/>
        <v>0</v>
      </c>
      <c r="P181" s="63">
        <f t="shared" si="17"/>
        <v>0</v>
      </c>
      <c r="Q181" s="65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</row>
    <row r="182" spans="1:133" hidden="1" x14ac:dyDescent="0.2">
      <c r="A182" s="62"/>
      <c r="B182" s="61">
        <v>538</v>
      </c>
      <c r="C182" s="62" t="s">
        <v>311</v>
      </c>
      <c r="D182" s="63"/>
      <c r="E182" s="63"/>
      <c r="F182" s="63">
        <f t="shared" si="15"/>
        <v>0</v>
      </c>
      <c r="G182" s="63"/>
      <c r="H182" s="63"/>
      <c r="I182" s="63"/>
      <c r="J182" s="65"/>
      <c r="K182" s="63"/>
      <c r="L182" s="63">
        <f t="shared" si="13"/>
        <v>0</v>
      </c>
      <c r="M182" s="63"/>
      <c r="N182" s="63">
        <f t="shared" si="16"/>
        <v>0</v>
      </c>
      <c r="O182" s="63">
        <f t="shared" si="14"/>
        <v>0</v>
      </c>
      <c r="P182" s="63">
        <f t="shared" si="17"/>
        <v>0</v>
      </c>
      <c r="Q182" s="65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</row>
    <row r="183" spans="1:133" hidden="1" x14ac:dyDescent="0.2">
      <c r="A183" s="62"/>
      <c r="B183" s="61">
        <v>540</v>
      </c>
      <c r="C183" s="62" t="s">
        <v>312</v>
      </c>
      <c r="D183" s="63"/>
      <c r="E183" s="63"/>
      <c r="F183" s="63">
        <f t="shared" si="15"/>
        <v>0</v>
      </c>
      <c r="G183" s="63"/>
      <c r="H183" s="63"/>
      <c r="I183" s="63"/>
      <c r="J183" s="65"/>
      <c r="K183" s="63"/>
      <c r="L183" s="63">
        <f t="shared" si="13"/>
        <v>0</v>
      </c>
      <c r="M183" s="63"/>
      <c r="N183" s="63">
        <f t="shared" si="16"/>
        <v>0</v>
      </c>
      <c r="O183" s="63">
        <f t="shared" si="14"/>
        <v>0</v>
      </c>
      <c r="P183" s="63">
        <f t="shared" si="17"/>
        <v>0</v>
      </c>
      <c r="Q183" s="65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</row>
    <row r="184" spans="1:133" hidden="1" x14ac:dyDescent="0.2">
      <c r="A184" s="62"/>
      <c r="B184" s="61">
        <v>541</v>
      </c>
      <c r="C184" s="62" t="s">
        <v>313</v>
      </c>
      <c r="D184" s="63"/>
      <c r="E184" s="63"/>
      <c r="F184" s="63">
        <f t="shared" si="15"/>
        <v>0</v>
      </c>
      <c r="G184" s="63"/>
      <c r="H184" s="63"/>
      <c r="I184" s="63"/>
      <c r="J184" s="65"/>
      <c r="K184" s="63"/>
      <c r="L184" s="63">
        <f t="shared" si="13"/>
        <v>0</v>
      </c>
      <c r="M184" s="63"/>
      <c r="N184" s="63">
        <f t="shared" si="16"/>
        <v>0</v>
      </c>
      <c r="O184" s="63">
        <f t="shared" si="14"/>
        <v>0</v>
      </c>
      <c r="P184" s="63">
        <f t="shared" si="17"/>
        <v>0</v>
      </c>
      <c r="Q184" s="65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</row>
    <row r="185" spans="1:133" hidden="1" x14ac:dyDescent="0.2">
      <c r="A185" s="62"/>
      <c r="B185" s="61">
        <v>542</v>
      </c>
      <c r="C185" s="62" t="s">
        <v>314</v>
      </c>
      <c r="D185" s="63"/>
      <c r="E185" s="63"/>
      <c r="F185" s="63">
        <f t="shared" si="15"/>
        <v>0</v>
      </c>
      <c r="G185" s="63"/>
      <c r="H185" s="63"/>
      <c r="I185" s="63"/>
      <c r="J185" s="65"/>
      <c r="K185" s="63"/>
      <c r="L185" s="63">
        <f t="shared" si="13"/>
        <v>0</v>
      </c>
      <c r="M185" s="63"/>
      <c r="N185" s="63">
        <f t="shared" si="16"/>
        <v>0</v>
      </c>
      <c r="O185" s="63">
        <f t="shared" si="14"/>
        <v>0</v>
      </c>
      <c r="P185" s="63">
        <f t="shared" si="17"/>
        <v>0</v>
      </c>
      <c r="Q185" s="65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</row>
    <row r="186" spans="1:133" hidden="1" x14ac:dyDescent="0.2">
      <c r="A186" s="62"/>
      <c r="B186" s="61">
        <v>543</v>
      </c>
      <c r="C186" s="62" t="s">
        <v>315</v>
      </c>
      <c r="D186" s="63"/>
      <c r="E186" s="63"/>
      <c r="F186" s="63">
        <f t="shared" si="15"/>
        <v>0</v>
      </c>
      <c r="G186" s="63"/>
      <c r="H186" s="63"/>
      <c r="I186" s="63"/>
      <c r="J186" s="65"/>
      <c r="K186" s="63"/>
      <c r="L186" s="63">
        <f t="shared" si="13"/>
        <v>0</v>
      </c>
      <c r="M186" s="63"/>
      <c r="N186" s="63">
        <f t="shared" si="16"/>
        <v>0</v>
      </c>
      <c r="O186" s="63">
        <f t="shared" si="14"/>
        <v>0</v>
      </c>
      <c r="P186" s="63">
        <f t="shared" si="17"/>
        <v>0</v>
      </c>
      <c r="Q186" s="65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</row>
    <row r="187" spans="1:133" hidden="1" x14ac:dyDescent="0.2">
      <c r="A187" s="62"/>
      <c r="B187" s="61">
        <v>544</v>
      </c>
      <c r="C187" s="62" t="s">
        <v>316</v>
      </c>
      <c r="D187" s="63"/>
      <c r="E187" s="63"/>
      <c r="F187" s="63">
        <f t="shared" si="15"/>
        <v>0</v>
      </c>
      <c r="G187" s="63"/>
      <c r="H187" s="63"/>
      <c r="I187" s="63"/>
      <c r="J187" s="65"/>
      <c r="K187" s="63"/>
      <c r="L187" s="63">
        <f t="shared" si="13"/>
        <v>0</v>
      </c>
      <c r="M187" s="63"/>
      <c r="N187" s="63">
        <f t="shared" si="16"/>
        <v>0</v>
      </c>
      <c r="O187" s="63">
        <f t="shared" si="14"/>
        <v>0</v>
      </c>
      <c r="P187" s="63">
        <f t="shared" si="17"/>
        <v>0</v>
      </c>
      <c r="Q187" s="65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</row>
    <row r="188" spans="1:133" hidden="1" x14ac:dyDescent="0.2">
      <c r="A188" s="62"/>
      <c r="B188" s="61">
        <v>545</v>
      </c>
      <c r="C188" s="62" t="s">
        <v>317</v>
      </c>
      <c r="D188" s="63"/>
      <c r="E188" s="63"/>
      <c r="F188" s="63">
        <f t="shared" si="15"/>
        <v>0</v>
      </c>
      <c r="G188" s="63"/>
      <c r="H188" s="63"/>
      <c r="I188" s="63"/>
      <c r="J188" s="65"/>
      <c r="K188" s="63"/>
      <c r="L188" s="63">
        <f t="shared" si="13"/>
        <v>0</v>
      </c>
      <c r="M188" s="63"/>
      <c r="N188" s="63">
        <f t="shared" si="16"/>
        <v>0</v>
      </c>
      <c r="O188" s="63">
        <f t="shared" si="14"/>
        <v>0</v>
      </c>
      <c r="P188" s="63">
        <f t="shared" si="17"/>
        <v>0</v>
      </c>
      <c r="Q188" s="65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</row>
    <row r="189" spans="1:133" hidden="1" x14ac:dyDescent="0.2">
      <c r="A189" s="62"/>
      <c r="B189" s="61">
        <v>546</v>
      </c>
      <c r="C189" s="62" t="s">
        <v>318</v>
      </c>
      <c r="D189" s="63"/>
      <c r="E189" s="63"/>
      <c r="F189" s="63">
        <f t="shared" si="15"/>
        <v>0</v>
      </c>
      <c r="G189" s="63"/>
      <c r="H189" s="63"/>
      <c r="I189" s="63"/>
      <c r="J189" s="65"/>
      <c r="K189" s="63"/>
      <c r="L189" s="63">
        <f t="shared" si="13"/>
        <v>0</v>
      </c>
      <c r="M189" s="63"/>
      <c r="N189" s="63">
        <f t="shared" si="16"/>
        <v>0</v>
      </c>
      <c r="O189" s="63">
        <f t="shared" si="14"/>
        <v>0</v>
      </c>
      <c r="P189" s="63">
        <f t="shared" si="17"/>
        <v>0</v>
      </c>
      <c r="Q189" s="65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</row>
    <row r="190" spans="1:133" hidden="1" x14ac:dyDescent="0.2">
      <c r="A190" s="62"/>
      <c r="B190" s="61">
        <v>547</v>
      </c>
      <c r="C190" s="62" t="s">
        <v>319</v>
      </c>
      <c r="D190" s="63"/>
      <c r="E190" s="63"/>
      <c r="F190" s="63">
        <f t="shared" si="15"/>
        <v>0</v>
      </c>
      <c r="G190" s="63"/>
      <c r="H190" s="63"/>
      <c r="I190" s="63"/>
      <c r="J190" s="65"/>
      <c r="K190" s="63"/>
      <c r="L190" s="63">
        <f t="shared" si="13"/>
        <v>0</v>
      </c>
      <c r="M190" s="63"/>
      <c r="N190" s="63">
        <f t="shared" si="16"/>
        <v>0</v>
      </c>
      <c r="O190" s="63">
        <f t="shared" si="14"/>
        <v>0</v>
      </c>
      <c r="P190" s="63">
        <f t="shared" si="17"/>
        <v>0</v>
      </c>
      <c r="Q190" s="65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</row>
    <row r="191" spans="1:133" hidden="1" x14ac:dyDescent="0.2">
      <c r="A191" s="62"/>
      <c r="B191" s="61">
        <v>548</v>
      </c>
      <c r="C191" s="62" t="s">
        <v>320</v>
      </c>
      <c r="D191" s="63"/>
      <c r="E191" s="63"/>
      <c r="F191" s="63">
        <f t="shared" si="15"/>
        <v>0</v>
      </c>
      <c r="G191" s="63"/>
      <c r="H191" s="63"/>
      <c r="I191" s="63"/>
      <c r="J191" s="65"/>
      <c r="K191" s="63"/>
      <c r="L191" s="63">
        <f t="shared" si="13"/>
        <v>0</v>
      </c>
      <c r="M191" s="63"/>
      <c r="N191" s="63">
        <f t="shared" si="16"/>
        <v>0</v>
      </c>
      <c r="O191" s="63">
        <f t="shared" si="14"/>
        <v>0</v>
      </c>
      <c r="P191" s="63">
        <f t="shared" si="17"/>
        <v>0</v>
      </c>
      <c r="Q191" s="65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</row>
    <row r="192" spans="1:133" hidden="1" x14ac:dyDescent="0.2">
      <c r="A192" s="62"/>
      <c r="B192" s="61">
        <v>549</v>
      </c>
      <c r="C192" s="62" t="s">
        <v>321</v>
      </c>
      <c r="D192" s="63"/>
      <c r="E192" s="63"/>
      <c r="F192" s="63">
        <f t="shared" si="15"/>
        <v>0</v>
      </c>
      <c r="G192" s="63"/>
      <c r="H192" s="63"/>
      <c r="I192" s="63"/>
      <c r="J192" s="65"/>
      <c r="K192" s="63"/>
      <c r="L192" s="63">
        <f t="shared" si="13"/>
        <v>0</v>
      </c>
      <c r="M192" s="63"/>
      <c r="N192" s="63">
        <f t="shared" si="16"/>
        <v>0</v>
      </c>
      <c r="O192" s="63">
        <f t="shared" si="14"/>
        <v>0</v>
      </c>
      <c r="P192" s="63">
        <f t="shared" si="17"/>
        <v>0</v>
      </c>
      <c r="Q192" s="65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</row>
    <row r="193" spans="1:133" hidden="1" x14ac:dyDescent="0.2">
      <c r="A193" s="62"/>
      <c r="B193" s="61">
        <v>550</v>
      </c>
      <c r="C193" s="62" t="s">
        <v>322</v>
      </c>
      <c r="D193" s="63"/>
      <c r="E193" s="63"/>
      <c r="F193" s="63">
        <f t="shared" si="15"/>
        <v>0</v>
      </c>
      <c r="G193" s="63"/>
      <c r="H193" s="63"/>
      <c r="I193" s="63"/>
      <c r="J193" s="65"/>
      <c r="K193" s="63"/>
      <c r="L193" s="63">
        <f t="shared" si="13"/>
        <v>0</v>
      </c>
      <c r="M193" s="63"/>
      <c r="N193" s="63">
        <f t="shared" si="16"/>
        <v>0</v>
      </c>
      <c r="O193" s="63">
        <f t="shared" si="14"/>
        <v>0</v>
      </c>
      <c r="P193" s="63">
        <f t="shared" si="17"/>
        <v>0</v>
      </c>
      <c r="Q193" s="65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</row>
    <row r="194" spans="1:133" hidden="1" x14ac:dyDescent="0.2">
      <c r="A194" s="62"/>
      <c r="B194" s="61">
        <v>557</v>
      </c>
      <c r="C194" s="62" t="s">
        <v>323</v>
      </c>
      <c r="D194" s="63"/>
      <c r="E194" s="63"/>
      <c r="F194" s="63">
        <f t="shared" si="15"/>
        <v>0</v>
      </c>
      <c r="G194" s="63"/>
      <c r="H194" s="63"/>
      <c r="I194" s="63"/>
      <c r="J194" s="65"/>
      <c r="K194" s="63"/>
      <c r="L194" s="63">
        <f t="shared" si="13"/>
        <v>0</v>
      </c>
      <c r="M194" s="63"/>
      <c r="N194" s="63">
        <f t="shared" si="16"/>
        <v>0</v>
      </c>
      <c r="O194" s="63">
        <f t="shared" si="14"/>
        <v>0</v>
      </c>
      <c r="P194" s="63">
        <f t="shared" si="17"/>
        <v>0</v>
      </c>
      <c r="Q194" s="65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</row>
    <row r="195" spans="1:133" hidden="1" x14ac:dyDescent="0.2">
      <c r="A195" s="62"/>
      <c r="B195" s="61">
        <v>558</v>
      </c>
      <c r="C195" s="62" t="s">
        <v>324</v>
      </c>
      <c r="D195" s="63"/>
      <c r="E195" s="63"/>
      <c r="F195" s="63">
        <f t="shared" si="15"/>
        <v>0</v>
      </c>
      <c r="G195" s="63"/>
      <c r="H195" s="63"/>
      <c r="I195" s="63"/>
      <c r="J195" s="65"/>
      <c r="K195" s="63"/>
      <c r="L195" s="63">
        <f t="shared" si="13"/>
        <v>0</v>
      </c>
      <c r="M195" s="63"/>
      <c r="N195" s="63">
        <f t="shared" si="16"/>
        <v>0</v>
      </c>
      <c r="O195" s="63">
        <f t="shared" si="14"/>
        <v>0</v>
      </c>
      <c r="P195" s="63">
        <f t="shared" si="17"/>
        <v>0</v>
      </c>
      <c r="Q195" s="65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</row>
    <row r="196" spans="1:133" hidden="1" x14ac:dyDescent="0.2">
      <c r="A196" s="62"/>
      <c r="B196" s="61">
        <v>561</v>
      </c>
      <c r="C196" s="62" t="s">
        <v>325</v>
      </c>
      <c r="D196" s="63"/>
      <c r="E196" s="63"/>
      <c r="F196" s="63">
        <f t="shared" si="15"/>
        <v>0</v>
      </c>
      <c r="G196" s="63"/>
      <c r="H196" s="63"/>
      <c r="I196" s="63"/>
      <c r="J196" s="65"/>
      <c r="K196" s="63"/>
      <c r="L196" s="63">
        <f t="shared" si="13"/>
        <v>0</v>
      </c>
      <c r="M196" s="63"/>
      <c r="N196" s="63">
        <f t="shared" si="16"/>
        <v>0</v>
      </c>
      <c r="O196" s="63">
        <f t="shared" si="14"/>
        <v>0</v>
      </c>
      <c r="P196" s="63">
        <f t="shared" si="17"/>
        <v>0</v>
      </c>
      <c r="Q196" s="65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</row>
    <row r="197" spans="1:133" hidden="1" x14ac:dyDescent="0.2">
      <c r="A197" s="62"/>
      <c r="B197" s="61">
        <v>562</v>
      </c>
      <c r="C197" s="62" t="s">
        <v>326</v>
      </c>
      <c r="D197" s="63"/>
      <c r="E197" s="63"/>
      <c r="F197" s="63">
        <f t="shared" si="15"/>
        <v>0</v>
      </c>
      <c r="G197" s="63"/>
      <c r="H197" s="63"/>
      <c r="I197" s="63"/>
      <c r="J197" s="65"/>
      <c r="K197" s="63"/>
      <c r="L197" s="63">
        <f t="shared" si="13"/>
        <v>0</v>
      </c>
      <c r="M197" s="63"/>
      <c r="N197" s="63">
        <f t="shared" si="16"/>
        <v>0</v>
      </c>
      <c r="O197" s="63">
        <f t="shared" si="14"/>
        <v>0</v>
      </c>
      <c r="P197" s="63">
        <f t="shared" si="17"/>
        <v>0</v>
      </c>
      <c r="Q197" s="65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</row>
    <row r="198" spans="1:133" hidden="1" x14ac:dyDescent="0.2">
      <c r="A198" s="62"/>
      <c r="B198" s="61">
        <v>563</v>
      </c>
      <c r="C198" s="62" t="s">
        <v>327</v>
      </c>
      <c r="D198" s="63"/>
      <c r="E198" s="63"/>
      <c r="F198" s="63">
        <f t="shared" si="15"/>
        <v>0</v>
      </c>
      <c r="G198" s="63"/>
      <c r="H198" s="63"/>
      <c r="I198" s="63"/>
      <c r="J198" s="65"/>
      <c r="K198" s="63"/>
      <c r="L198" s="63">
        <f t="shared" si="13"/>
        <v>0</v>
      </c>
      <c r="M198" s="63"/>
      <c r="N198" s="63">
        <f t="shared" si="16"/>
        <v>0</v>
      </c>
      <c r="O198" s="63">
        <f t="shared" si="14"/>
        <v>0</v>
      </c>
      <c r="P198" s="63">
        <f t="shared" si="17"/>
        <v>0</v>
      </c>
      <c r="Q198" s="65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</row>
    <row r="199" spans="1:133" hidden="1" x14ac:dyDescent="0.2">
      <c r="A199" s="62"/>
      <c r="B199" s="61">
        <v>564</v>
      </c>
      <c r="C199" s="62" t="s">
        <v>328</v>
      </c>
      <c r="D199" s="63"/>
      <c r="E199" s="63"/>
      <c r="F199" s="63">
        <f t="shared" si="15"/>
        <v>0</v>
      </c>
      <c r="G199" s="63"/>
      <c r="H199" s="63"/>
      <c r="I199" s="63"/>
      <c r="J199" s="65"/>
      <c r="K199" s="63"/>
      <c r="L199" s="63">
        <f t="shared" si="13"/>
        <v>0</v>
      </c>
      <c r="M199" s="63"/>
      <c r="N199" s="63">
        <f t="shared" si="16"/>
        <v>0</v>
      </c>
      <c r="O199" s="63">
        <f t="shared" si="14"/>
        <v>0</v>
      </c>
      <c r="P199" s="63">
        <f t="shared" si="17"/>
        <v>0</v>
      </c>
      <c r="Q199" s="65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</row>
    <row r="200" spans="1:133" hidden="1" x14ac:dyDescent="0.2">
      <c r="A200" s="62"/>
      <c r="B200" s="61">
        <v>565</v>
      </c>
      <c r="C200" s="62" t="s">
        <v>329</v>
      </c>
      <c r="D200" s="63"/>
      <c r="E200" s="63"/>
      <c r="F200" s="63">
        <f t="shared" si="15"/>
        <v>0</v>
      </c>
      <c r="G200" s="63"/>
      <c r="H200" s="63"/>
      <c r="I200" s="63"/>
      <c r="J200" s="65"/>
      <c r="K200" s="63"/>
      <c r="L200" s="63">
        <f t="shared" ref="L200:L221" si="18">E200*100%</f>
        <v>0</v>
      </c>
      <c r="M200" s="63"/>
      <c r="N200" s="63">
        <f t="shared" si="16"/>
        <v>0</v>
      </c>
      <c r="O200" s="63">
        <f t="shared" ref="O200:O221" si="19">H200*100%</f>
        <v>0</v>
      </c>
      <c r="P200" s="63">
        <f t="shared" si="17"/>
        <v>0</v>
      </c>
      <c r="Q200" s="65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</row>
    <row r="201" spans="1:133" hidden="1" x14ac:dyDescent="0.2">
      <c r="A201" s="62"/>
      <c r="B201" s="61">
        <v>566</v>
      </c>
      <c r="C201" s="62" t="s">
        <v>330</v>
      </c>
      <c r="D201" s="63"/>
      <c r="E201" s="63"/>
      <c r="F201" s="63">
        <f t="shared" ref="F201:F221" si="20">+D201+E201</f>
        <v>0</v>
      </c>
      <c r="G201" s="63"/>
      <c r="H201" s="63"/>
      <c r="I201" s="63"/>
      <c r="J201" s="65"/>
      <c r="K201" s="63"/>
      <c r="L201" s="63">
        <f t="shared" si="18"/>
        <v>0</v>
      </c>
      <c r="M201" s="63"/>
      <c r="N201" s="63">
        <f t="shared" ref="N201:N221" si="21">+L201+M201</f>
        <v>0</v>
      </c>
      <c r="O201" s="63">
        <f t="shared" si="19"/>
        <v>0</v>
      </c>
      <c r="P201" s="63">
        <f t="shared" ref="P201:P221" si="22">+N201+O201</f>
        <v>0</v>
      </c>
      <c r="Q201" s="65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</row>
    <row r="202" spans="1:133" hidden="1" x14ac:dyDescent="0.2">
      <c r="A202" s="62"/>
      <c r="B202" s="61">
        <v>567</v>
      </c>
      <c r="C202" s="62" t="s">
        <v>331</v>
      </c>
      <c r="D202" s="63"/>
      <c r="E202" s="63"/>
      <c r="F202" s="63">
        <f t="shared" si="20"/>
        <v>0</v>
      </c>
      <c r="G202" s="63"/>
      <c r="H202" s="63"/>
      <c r="I202" s="63"/>
      <c r="J202" s="65"/>
      <c r="K202" s="63"/>
      <c r="L202" s="63">
        <f t="shared" si="18"/>
        <v>0</v>
      </c>
      <c r="M202" s="63"/>
      <c r="N202" s="63">
        <f t="shared" si="21"/>
        <v>0</v>
      </c>
      <c r="O202" s="63">
        <f t="shared" si="19"/>
        <v>0</v>
      </c>
      <c r="P202" s="63">
        <f t="shared" si="22"/>
        <v>0</v>
      </c>
      <c r="Q202" s="65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</row>
    <row r="203" spans="1:133" hidden="1" x14ac:dyDescent="0.2">
      <c r="A203" s="62"/>
      <c r="B203" s="61">
        <v>568</v>
      </c>
      <c r="C203" s="62" t="s">
        <v>332</v>
      </c>
      <c r="D203" s="63"/>
      <c r="E203" s="63"/>
      <c r="F203" s="63">
        <f t="shared" si="20"/>
        <v>0</v>
      </c>
      <c r="G203" s="63"/>
      <c r="H203" s="63"/>
      <c r="I203" s="63"/>
      <c r="J203" s="65"/>
      <c r="K203" s="63"/>
      <c r="L203" s="63">
        <f t="shared" si="18"/>
        <v>0</v>
      </c>
      <c r="M203" s="63"/>
      <c r="N203" s="63">
        <f t="shared" si="21"/>
        <v>0</v>
      </c>
      <c r="O203" s="63">
        <f t="shared" si="19"/>
        <v>0</v>
      </c>
      <c r="P203" s="63">
        <f t="shared" si="22"/>
        <v>0</v>
      </c>
      <c r="Q203" s="65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</row>
    <row r="204" spans="1:133" hidden="1" x14ac:dyDescent="0.2">
      <c r="A204" s="62"/>
      <c r="B204" s="61">
        <v>570</v>
      </c>
      <c r="C204" s="62" t="s">
        <v>333</v>
      </c>
      <c r="D204" s="63"/>
      <c r="E204" s="63"/>
      <c r="F204" s="63">
        <f t="shared" si="20"/>
        <v>0</v>
      </c>
      <c r="G204" s="63"/>
      <c r="H204" s="63"/>
      <c r="I204" s="63"/>
      <c r="J204" s="65"/>
      <c r="K204" s="63"/>
      <c r="L204" s="63">
        <f t="shared" si="18"/>
        <v>0</v>
      </c>
      <c r="M204" s="63"/>
      <c r="N204" s="63">
        <f t="shared" si="21"/>
        <v>0</v>
      </c>
      <c r="O204" s="63">
        <f t="shared" si="19"/>
        <v>0</v>
      </c>
      <c r="P204" s="63">
        <f t="shared" si="22"/>
        <v>0</v>
      </c>
      <c r="Q204" s="65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</row>
    <row r="205" spans="1:133" hidden="1" x14ac:dyDescent="0.2">
      <c r="A205" s="62"/>
      <c r="B205" s="61">
        <v>571</v>
      </c>
      <c r="C205" s="62" t="s">
        <v>334</v>
      </c>
      <c r="D205" s="63"/>
      <c r="E205" s="63"/>
      <c r="F205" s="63">
        <f t="shared" si="20"/>
        <v>0</v>
      </c>
      <c r="G205" s="63"/>
      <c r="H205" s="63"/>
      <c r="I205" s="63"/>
      <c r="J205" s="65"/>
      <c r="K205" s="63"/>
      <c r="L205" s="63">
        <f t="shared" si="18"/>
        <v>0</v>
      </c>
      <c r="M205" s="63"/>
      <c r="N205" s="63">
        <f t="shared" si="21"/>
        <v>0</v>
      </c>
      <c r="O205" s="63">
        <f t="shared" si="19"/>
        <v>0</v>
      </c>
      <c r="P205" s="63">
        <f t="shared" si="22"/>
        <v>0</v>
      </c>
      <c r="Q205" s="65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</row>
    <row r="206" spans="1:133" hidden="1" x14ac:dyDescent="0.2">
      <c r="A206" s="62"/>
      <c r="B206" s="61">
        <v>573</v>
      </c>
      <c r="C206" s="62" t="s">
        <v>335</v>
      </c>
      <c r="D206" s="63"/>
      <c r="E206" s="63"/>
      <c r="F206" s="63">
        <f t="shared" si="20"/>
        <v>0</v>
      </c>
      <c r="G206" s="63"/>
      <c r="H206" s="63"/>
      <c r="I206" s="63"/>
      <c r="J206" s="65"/>
      <c r="K206" s="63"/>
      <c r="L206" s="63">
        <f t="shared" si="18"/>
        <v>0</v>
      </c>
      <c r="M206" s="63"/>
      <c r="N206" s="63">
        <f t="shared" si="21"/>
        <v>0</v>
      </c>
      <c r="O206" s="63">
        <f t="shared" si="19"/>
        <v>0</v>
      </c>
      <c r="P206" s="63">
        <f t="shared" si="22"/>
        <v>0</v>
      </c>
      <c r="Q206" s="65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</row>
    <row r="207" spans="1:133" hidden="1" x14ac:dyDescent="0.2">
      <c r="A207" s="62"/>
      <c r="B207" s="61">
        <v>574</v>
      </c>
      <c r="C207" s="62" t="s">
        <v>336</v>
      </c>
      <c r="D207" s="63"/>
      <c r="E207" s="63"/>
      <c r="F207" s="63">
        <f t="shared" si="20"/>
        <v>0</v>
      </c>
      <c r="G207" s="63"/>
      <c r="H207" s="63"/>
      <c r="I207" s="63"/>
      <c r="J207" s="65"/>
      <c r="K207" s="63"/>
      <c r="L207" s="63">
        <f t="shared" si="18"/>
        <v>0</v>
      </c>
      <c r="M207" s="63"/>
      <c r="N207" s="63">
        <f t="shared" si="21"/>
        <v>0</v>
      </c>
      <c r="O207" s="63">
        <f t="shared" si="19"/>
        <v>0</v>
      </c>
      <c r="P207" s="63">
        <f t="shared" si="22"/>
        <v>0</v>
      </c>
      <c r="Q207" s="65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</row>
    <row r="208" spans="1:133" hidden="1" x14ac:dyDescent="0.2">
      <c r="A208" s="62"/>
      <c r="B208" s="61">
        <v>575</v>
      </c>
      <c r="C208" s="62" t="s">
        <v>337</v>
      </c>
      <c r="D208" s="63"/>
      <c r="E208" s="63"/>
      <c r="F208" s="63">
        <f t="shared" si="20"/>
        <v>0</v>
      </c>
      <c r="G208" s="63"/>
      <c r="H208" s="63"/>
      <c r="I208" s="63"/>
      <c r="J208" s="65"/>
      <c r="K208" s="63"/>
      <c r="L208" s="63">
        <f t="shared" si="18"/>
        <v>0</v>
      </c>
      <c r="M208" s="63"/>
      <c r="N208" s="63">
        <f t="shared" si="21"/>
        <v>0</v>
      </c>
      <c r="O208" s="63">
        <f t="shared" si="19"/>
        <v>0</v>
      </c>
      <c r="P208" s="63">
        <f t="shared" si="22"/>
        <v>0</v>
      </c>
      <c r="Q208" s="65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</row>
    <row r="209" spans="1:133" hidden="1" x14ac:dyDescent="0.2">
      <c r="A209" s="62"/>
      <c r="B209" s="61">
        <v>600</v>
      </c>
      <c r="C209" s="62" t="s">
        <v>338</v>
      </c>
      <c r="D209" s="63"/>
      <c r="E209" s="63"/>
      <c r="F209" s="63">
        <f t="shared" si="20"/>
        <v>0</v>
      </c>
      <c r="G209" s="63"/>
      <c r="H209" s="63"/>
      <c r="I209" s="63"/>
      <c r="J209" s="65"/>
      <c r="K209" s="63"/>
      <c r="L209" s="63">
        <f t="shared" si="18"/>
        <v>0</v>
      </c>
      <c r="M209" s="63"/>
      <c r="N209" s="63">
        <f t="shared" si="21"/>
        <v>0</v>
      </c>
      <c r="O209" s="63">
        <f t="shared" si="19"/>
        <v>0</v>
      </c>
      <c r="P209" s="63">
        <f t="shared" si="22"/>
        <v>0</v>
      </c>
      <c r="Q209" s="65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</row>
    <row r="210" spans="1:133" hidden="1" x14ac:dyDescent="0.2">
      <c r="A210" s="62"/>
      <c r="B210" s="61">
        <v>601</v>
      </c>
      <c r="C210" s="62" t="s">
        <v>339</v>
      </c>
      <c r="D210" s="63"/>
      <c r="E210" s="63"/>
      <c r="F210" s="63">
        <f t="shared" si="20"/>
        <v>0</v>
      </c>
      <c r="G210" s="63"/>
      <c r="H210" s="63"/>
      <c r="I210" s="63"/>
      <c r="J210" s="65"/>
      <c r="K210" s="63"/>
      <c r="L210" s="63">
        <f t="shared" si="18"/>
        <v>0</v>
      </c>
      <c r="M210" s="63"/>
      <c r="N210" s="63">
        <f t="shared" si="21"/>
        <v>0</v>
      </c>
      <c r="O210" s="63">
        <f t="shared" si="19"/>
        <v>0</v>
      </c>
      <c r="P210" s="63">
        <f t="shared" si="22"/>
        <v>0</v>
      </c>
      <c r="Q210" s="65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</row>
    <row r="211" spans="1:133" hidden="1" x14ac:dyDescent="0.2">
      <c r="A211" s="62"/>
      <c r="B211" s="61">
        <v>602</v>
      </c>
      <c r="C211" s="62" t="s">
        <v>340</v>
      </c>
      <c r="D211" s="63"/>
      <c r="E211" s="63"/>
      <c r="F211" s="63">
        <f t="shared" si="20"/>
        <v>0</v>
      </c>
      <c r="G211" s="63"/>
      <c r="H211" s="63"/>
      <c r="I211" s="63"/>
      <c r="J211" s="65"/>
      <c r="K211" s="63"/>
      <c r="L211" s="63">
        <f t="shared" si="18"/>
        <v>0</v>
      </c>
      <c r="M211" s="63"/>
      <c r="N211" s="63">
        <f t="shared" si="21"/>
        <v>0</v>
      </c>
      <c r="O211" s="63">
        <f t="shared" si="19"/>
        <v>0</v>
      </c>
      <c r="P211" s="63">
        <f t="shared" si="22"/>
        <v>0</v>
      </c>
      <c r="Q211" s="65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G211" s="47"/>
      <c r="CH211" s="47"/>
      <c r="CI211" s="47"/>
      <c r="CJ211" s="47"/>
      <c r="CK211" s="47"/>
      <c r="CL211" s="47"/>
      <c r="CM211" s="47"/>
      <c r="CN211" s="47"/>
      <c r="CO211" s="47"/>
      <c r="CP211" s="4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</row>
    <row r="212" spans="1:133" hidden="1" x14ac:dyDescent="0.2">
      <c r="A212" s="62"/>
      <c r="B212" s="61">
        <v>603</v>
      </c>
      <c r="C212" s="62" t="s">
        <v>341</v>
      </c>
      <c r="D212" s="63"/>
      <c r="E212" s="63"/>
      <c r="F212" s="63">
        <f t="shared" si="20"/>
        <v>0</v>
      </c>
      <c r="G212" s="63"/>
      <c r="H212" s="63"/>
      <c r="I212" s="63"/>
      <c r="J212" s="65"/>
      <c r="K212" s="63"/>
      <c r="L212" s="63">
        <f t="shared" si="18"/>
        <v>0</v>
      </c>
      <c r="M212" s="63"/>
      <c r="N212" s="63">
        <f t="shared" si="21"/>
        <v>0</v>
      </c>
      <c r="O212" s="63">
        <f t="shared" si="19"/>
        <v>0</v>
      </c>
      <c r="P212" s="63">
        <f t="shared" si="22"/>
        <v>0</v>
      </c>
      <c r="Q212" s="65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</row>
    <row r="213" spans="1:133" hidden="1" x14ac:dyDescent="0.2">
      <c r="A213" s="62"/>
      <c r="B213" s="61">
        <v>604</v>
      </c>
      <c r="C213" s="62" t="s">
        <v>342</v>
      </c>
      <c r="D213" s="63"/>
      <c r="E213" s="63"/>
      <c r="F213" s="63">
        <f t="shared" si="20"/>
        <v>0</v>
      </c>
      <c r="G213" s="63"/>
      <c r="H213" s="63"/>
      <c r="I213" s="63"/>
      <c r="J213" s="65"/>
      <c r="K213" s="63"/>
      <c r="L213" s="63">
        <f t="shared" si="18"/>
        <v>0</v>
      </c>
      <c r="M213" s="63"/>
      <c r="N213" s="63">
        <f t="shared" si="21"/>
        <v>0</v>
      </c>
      <c r="O213" s="63">
        <f t="shared" si="19"/>
        <v>0</v>
      </c>
      <c r="P213" s="63">
        <f t="shared" si="22"/>
        <v>0</v>
      </c>
      <c r="Q213" s="65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G213" s="47"/>
      <c r="CH213" s="47"/>
      <c r="CI213" s="47"/>
      <c r="CJ213" s="47"/>
      <c r="CK213" s="47"/>
      <c r="CL213" s="47"/>
      <c r="CM213" s="47"/>
      <c r="CN213" s="47"/>
      <c r="CO213" s="47"/>
      <c r="CP213" s="4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</row>
    <row r="214" spans="1:133" hidden="1" x14ac:dyDescent="0.2">
      <c r="A214" s="62"/>
      <c r="B214" s="61">
        <v>606</v>
      </c>
      <c r="C214" s="62" t="s">
        <v>343</v>
      </c>
      <c r="D214" s="63"/>
      <c r="E214" s="63"/>
      <c r="F214" s="63">
        <f t="shared" si="20"/>
        <v>0</v>
      </c>
      <c r="G214" s="63"/>
      <c r="H214" s="63"/>
      <c r="I214" s="63"/>
      <c r="J214" s="65"/>
      <c r="K214" s="63"/>
      <c r="L214" s="63">
        <f t="shared" si="18"/>
        <v>0</v>
      </c>
      <c r="M214" s="63"/>
      <c r="N214" s="63">
        <f t="shared" si="21"/>
        <v>0</v>
      </c>
      <c r="O214" s="63">
        <f t="shared" si="19"/>
        <v>0</v>
      </c>
      <c r="P214" s="63">
        <f t="shared" si="22"/>
        <v>0</v>
      </c>
      <c r="Q214" s="65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</row>
    <row r="215" spans="1:133" hidden="1" x14ac:dyDescent="0.2">
      <c r="A215" s="62"/>
      <c r="B215" s="61">
        <v>607</v>
      </c>
      <c r="C215" s="62" t="s">
        <v>344</v>
      </c>
      <c r="D215" s="63"/>
      <c r="E215" s="63"/>
      <c r="F215" s="63">
        <f t="shared" si="20"/>
        <v>0</v>
      </c>
      <c r="G215" s="63"/>
      <c r="H215" s="63"/>
      <c r="I215" s="63"/>
      <c r="J215" s="65"/>
      <c r="K215" s="63"/>
      <c r="L215" s="63">
        <f t="shared" si="18"/>
        <v>0</v>
      </c>
      <c r="M215" s="63"/>
      <c r="N215" s="63">
        <f t="shared" si="21"/>
        <v>0</v>
      </c>
      <c r="O215" s="63">
        <f t="shared" si="19"/>
        <v>0</v>
      </c>
      <c r="P215" s="63">
        <f t="shared" si="22"/>
        <v>0</v>
      </c>
      <c r="Q215" s="65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G215" s="47"/>
      <c r="CH215" s="47"/>
      <c r="CI215" s="47"/>
      <c r="CJ215" s="47"/>
      <c r="CK215" s="47"/>
      <c r="CL215" s="47"/>
      <c r="CM215" s="47"/>
      <c r="CN215" s="47"/>
      <c r="CO215" s="47"/>
      <c r="CP215" s="4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</row>
    <row r="216" spans="1:133" hidden="1" x14ac:dyDescent="0.2">
      <c r="A216" s="62"/>
      <c r="B216" s="61">
        <v>608</v>
      </c>
      <c r="C216" s="62" t="s">
        <v>345</v>
      </c>
      <c r="D216" s="63"/>
      <c r="E216" s="63"/>
      <c r="F216" s="63">
        <f t="shared" si="20"/>
        <v>0</v>
      </c>
      <c r="G216" s="63"/>
      <c r="H216" s="63"/>
      <c r="I216" s="63"/>
      <c r="J216" s="65"/>
      <c r="K216" s="63"/>
      <c r="L216" s="63">
        <f t="shared" si="18"/>
        <v>0</v>
      </c>
      <c r="M216" s="63"/>
      <c r="N216" s="63">
        <f t="shared" si="21"/>
        <v>0</v>
      </c>
      <c r="O216" s="63">
        <f t="shared" si="19"/>
        <v>0</v>
      </c>
      <c r="P216" s="63">
        <f t="shared" si="22"/>
        <v>0</v>
      </c>
      <c r="Q216" s="65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G216" s="47"/>
      <c r="CH216" s="47"/>
      <c r="CI216" s="47"/>
      <c r="CJ216" s="47"/>
      <c r="CK216" s="47"/>
      <c r="CL216" s="47"/>
      <c r="CM216" s="47"/>
      <c r="CN216" s="47"/>
      <c r="CO216" s="47"/>
      <c r="CP216" s="4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</row>
    <row r="217" spans="1:133" hidden="1" x14ac:dyDescent="0.2">
      <c r="A217" s="62"/>
      <c r="B217" s="61">
        <v>609</v>
      </c>
      <c r="C217" s="62" t="s">
        <v>346</v>
      </c>
      <c r="D217" s="63"/>
      <c r="E217" s="63"/>
      <c r="F217" s="63">
        <f t="shared" si="20"/>
        <v>0</v>
      </c>
      <c r="G217" s="63"/>
      <c r="H217" s="63"/>
      <c r="I217" s="63"/>
      <c r="J217" s="65"/>
      <c r="K217" s="63"/>
      <c r="L217" s="63">
        <f t="shared" si="18"/>
        <v>0</v>
      </c>
      <c r="M217" s="63"/>
      <c r="N217" s="63">
        <f t="shared" si="21"/>
        <v>0</v>
      </c>
      <c r="O217" s="63">
        <f t="shared" si="19"/>
        <v>0</v>
      </c>
      <c r="P217" s="63">
        <f t="shared" si="22"/>
        <v>0</v>
      </c>
      <c r="Q217" s="65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G217" s="47"/>
      <c r="CH217" s="47"/>
      <c r="CI217" s="47"/>
      <c r="CJ217" s="47"/>
      <c r="CK217" s="47"/>
      <c r="CL217" s="47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</row>
    <row r="218" spans="1:133" hidden="1" x14ac:dyDescent="0.2">
      <c r="A218" s="62"/>
      <c r="B218" s="61">
        <v>610</v>
      </c>
      <c r="C218" s="62" t="s">
        <v>347</v>
      </c>
      <c r="D218" s="63"/>
      <c r="E218" s="63"/>
      <c r="F218" s="63">
        <f t="shared" si="20"/>
        <v>0</v>
      </c>
      <c r="G218" s="63"/>
      <c r="H218" s="63"/>
      <c r="I218" s="63"/>
      <c r="J218" s="65"/>
      <c r="K218" s="63"/>
      <c r="L218" s="63">
        <f t="shared" si="18"/>
        <v>0</v>
      </c>
      <c r="M218" s="63"/>
      <c r="N218" s="63">
        <f t="shared" si="21"/>
        <v>0</v>
      </c>
      <c r="O218" s="63">
        <f t="shared" si="19"/>
        <v>0</v>
      </c>
      <c r="P218" s="63">
        <f t="shared" si="22"/>
        <v>0</v>
      </c>
      <c r="Q218" s="65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</row>
    <row r="219" spans="1:133" hidden="1" x14ac:dyDescent="0.2">
      <c r="A219" s="62"/>
      <c r="B219" s="61">
        <v>611</v>
      </c>
      <c r="C219" s="62" t="s">
        <v>348</v>
      </c>
      <c r="D219" s="63"/>
      <c r="E219" s="63"/>
      <c r="F219" s="63">
        <f t="shared" si="20"/>
        <v>0</v>
      </c>
      <c r="G219" s="63"/>
      <c r="H219" s="63"/>
      <c r="I219" s="63"/>
      <c r="J219" s="65"/>
      <c r="K219" s="63"/>
      <c r="L219" s="63">
        <f t="shared" si="18"/>
        <v>0</v>
      </c>
      <c r="M219" s="63"/>
      <c r="N219" s="63">
        <f t="shared" si="21"/>
        <v>0</v>
      </c>
      <c r="O219" s="63">
        <f t="shared" si="19"/>
        <v>0</v>
      </c>
      <c r="P219" s="63">
        <f t="shared" si="22"/>
        <v>0</v>
      </c>
      <c r="Q219" s="65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G219" s="47"/>
      <c r="CH219" s="47"/>
      <c r="CI219" s="47"/>
      <c r="CJ219" s="47"/>
      <c r="CK219" s="47"/>
      <c r="CL219" s="47"/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</row>
    <row r="220" spans="1:133" hidden="1" x14ac:dyDescent="0.2">
      <c r="A220" s="62"/>
      <c r="B220" s="61">
        <v>612</v>
      </c>
      <c r="C220" s="62" t="s">
        <v>349</v>
      </c>
      <c r="D220" s="63"/>
      <c r="E220" s="63"/>
      <c r="F220" s="63">
        <f t="shared" si="20"/>
        <v>0</v>
      </c>
      <c r="G220" s="63"/>
      <c r="H220" s="63"/>
      <c r="I220" s="63"/>
      <c r="J220" s="65"/>
      <c r="K220" s="63"/>
      <c r="L220" s="63">
        <f t="shared" si="18"/>
        <v>0</v>
      </c>
      <c r="M220" s="63"/>
      <c r="N220" s="63">
        <f t="shared" si="21"/>
        <v>0</v>
      </c>
      <c r="O220" s="63">
        <f t="shared" si="19"/>
        <v>0</v>
      </c>
      <c r="P220" s="63">
        <f t="shared" si="22"/>
        <v>0</v>
      </c>
      <c r="Q220" s="65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G220" s="47"/>
      <c r="CH220" s="47"/>
      <c r="CI220" s="47"/>
      <c r="CJ220" s="47"/>
      <c r="CK220" s="47"/>
      <c r="CL220" s="47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</row>
    <row r="221" spans="1:133" hidden="1" x14ac:dyDescent="0.2">
      <c r="A221" s="62"/>
      <c r="B221" s="61">
        <v>617</v>
      </c>
      <c r="C221" s="62" t="s">
        <v>350</v>
      </c>
      <c r="D221" s="63"/>
      <c r="E221" s="63"/>
      <c r="F221" s="63">
        <f t="shared" si="20"/>
        <v>0</v>
      </c>
      <c r="G221" s="63"/>
      <c r="H221" s="63"/>
      <c r="I221" s="63"/>
      <c r="J221" s="65"/>
      <c r="K221" s="63"/>
      <c r="L221" s="63">
        <f t="shared" si="18"/>
        <v>0</v>
      </c>
      <c r="M221" s="63"/>
      <c r="N221" s="63">
        <f t="shared" si="21"/>
        <v>0</v>
      </c>
      <c r="O221" s="63">
        <f t="shared" si="19"/>
        <v>0</v>
      </c>
      <c r="P221" s="63">
        <f t="shared" si="22"/>
        <v>0</v>
      </c>
      <c r="Q221" s="65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G221" s="47"/>
      <c r="CH221" s="47"/>
      <c r="CI221" s="47"/>
      <c r="CJ221" s="47"/>
      <c r="CK221" s="47"/>
      <c r="CL221" s="47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</row>
    <row r="222" spans="1:133" s="71" customFormat="1" x14ac:dyDescent="0.2">
      <c r="A222" s="67"/>
      <c r="B222" s="67"/>
      <c r="C222" s="67" t="s">
        <v>351</v>
      </c>
      <c r="D222" s="68">
        <f t="shared" ref="D222:I222" si="23">SUM(D7:D221)</f>
        <v>11227728</v>
      </c>
      <c r="E222" s="68">
        <f>SUM(E7:E221)</f>
        <v>0</v>
      </c>
      <c r="F222" s="68">
        <f t="shared" si="23"/>
        <v>11227728</v>
      </c>
      <c r="G222" s="68">
        <f t="shared" si="23"/>
        <v>11411022</v>
      </c>
      <c r="H222" s="68">
        <f t="shared" si="23"/>
        <v>0</v>
      </c>
      <c r="I222" s="68">
        <f t="shared" si="23"/>
        <v>11411022</v>
      </c>
      <c r="J222" s="70"/>
      <c r="K222" s="68"/>
      <c r="L222" s="63">
        <f t="shared" ref="L222:BW222" si="24">SUM(L7:L221)</f>
        <v>0</v>
      </c>
      <c r="M222" s="68">
        <f t="shared" si="24"/>
        <v>-11120</v>
      </c>
      <c r="N222" s="68">
        <f t="shared" si="24"/>
        <v>11120</v>
      </c>
      <c r="O222" s="68">
        <f t="shared" si="24"/>
        <v>0</v>
      </c>
      <c r="P222" s="68">
        <f t="shared" si="24"/>
        <v>-11583</v>
      </c>
      <c r="Q222" s="70">
        <f t="shared" si="24"/>
        <v>11583</v>
      </c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89"/>
      <c r="BE222" s="89"/>
      <c r="BF222" s="89"/>
      <c r="BG222" s="89"/>
      <c r="BH222" s="89"/>
      <c r="BI222" s="89"/>
      <c r="BJ222" s="89"/>
      <c r="BK222" s="89"/>
      <c r="BL222" s="89"/>
      <c r="BM222" s="89"/>
      <c r="BN222" s="89"/>
      <c r="BO222" s="89"/>
      <c r="BP222" s="89"/>
      <c r="BQ222" s="89"/>
      <c r="BR222" s="89"/>
      <c r="BS222" s="89"/>
      <c r="BT222" s="89"/>
      <c r="BU222" s="89"/>
      <c r="BV222" s="89"/>
      <c r="BW222" s="89"/>
      <c r="BX222" s="89"/>
      <c r="BY222" s="89"/>
      <c r="BZ222" s="89"/>
      <c r="CA222" s="89"/>
      <c r="CB222" s="89"/>
      <c r="CC222" s="89"/>
      <c r="CD222" s="89"/>
      <c r="CE222" s="89"/>
      <c r="CF222" s="89"/>
      <c r="CG222" s="89"/>
      <c r="CH222" s="89"/>
      <c r="CI222" s="89"/>
      <c r="CJ222" s="89"/>
      <c r="CK222" s="89"/>
      <c r="CL222" s="89"/>
      <c r="CM222" s="89"/>
      <c r="CN222" s="89"/>
      <c r="CO222" s="89"/>
      <c r="CP222" s="89"/>
      <c r="CQ222" s="89"/>
      <c r="CR222" s="89"/>
      <c r="CS222" s="89"/>
      <c r="CT222" s="89"/>
      <c r="CU222" s="89"/>
      <c r="CV222" s="89"/>
      <c r="CW222" s="89"/>
      <c r="CX222" s="89"/>
      <c r="CY222" s="89"/>
      <c r="CZ222" s="89"/>
      <c r="DA222" s="89"/>
      <c r="DB222" s="89"/>
      <c r="DC222" s="89"/>
      <c r="DD222" s="89"/>
      <c r="DE222" s="89"/>
      <c r="DF222" s="89"/>
      <c r="DG222" s="89"/>
      <c r="DH222" s="89"/>
      <c r="DI222" s="89"/>
      <c r="DJ222" s="89"/>
      <c r="DK222" s="89"/>
      <c r="DL222" s="89"/>
      <c r="DM222" s="89"/>
      <c r="DN222" s="89"/>
      <c r="DO222" s="89"/>
      <c r="DP222" s="89"/>
      <c r="DQ222" s="89"/>
      <c r="DR222" s="89"/>
      <c r="DS222" s="89"/>
      <c r="DT222" s="89"/>
      <c r="DU222" s="89"/>
      <c r="DV222" s="89"/>
      <c r="DW222" s="89"/>
      <c r="DX222" s="89"/>
      <c r="DY222" s="89"/>
      <c r="DZ222" s="89"/>
      <c r="EA222" s="89"/>
      <c r="EB222" s="89"/>
      <c r="EC222" s="89"/>
    </row>
    <row r="223" spans="1:133" x14ac:dyDescent="0.2">
      <c r="A223" s="72" t="s">
        <v>352</v>
      </c>
      <c r="B223" s="62"/>
      <c r="C223" s="62"/>
      <c r="D223" s="63"/>
      <c r="E223" s="63"/>
      <c r="F223" s="63"/>
      <c r="G223" s="63">
        <f>+'[2]9500-7209-SFY23-A'!E221</f>
        <v>0</v>
      </c>
      <c r="H223" s="63"/>
      <c r="I223" s="63"/>
      <c r="J223" s="65"/>
      <c r="K223" s="63"/>
      <c r="L223" s="63"/>
      <c r="M223" s="63"/>
      <c r="N223" s="63"/>
      <c r="O223" s="63"/>
      <c r="P223" s="63"/>
      <c r="Q223" s="65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47"/>
      <c r="AQ223" s="47"/>
      <c r="AR223" s="47"/>
      <c r="AS223" s="47"/>
      <c r="AT223" s="47"/>
      <c r="AU223" s="47"/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  <c r="BZ223" s="47"/>
      <c r="CA223" s="47"/>
      <c r="CB223" s="47"/>
      <c r="CC223" s="47"/>
      <c r="CD223" s="47"/>
      <c r="CE223" s="47"/>
      <c r="CF223" s="47"/>
      <c r="CG223" s="47"/>
      <c r="CH223" s="47"/>
      <c r="CI223" s="47"/>
      <c r="CJ223" s="47"/>
      <c r="CK223" s="47"/>
      <c r="CL223" s="47"/>
      <c r="CM223" s="47"/>
      <c r="CN223" s="47"/>
      <c r="CO223" s="47"/>
      <c r="CP223" s="4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</row>
    <row r="224" spans="1:133" x14ac:dyDescent="0.2">
      <c r="A224" s="101">
        <v>403719</v>
      </c>
      <c r="B224" s="73" t="s">
        <v>353</v>
      </c>
      <c r="C224" s="62" t="s">
        <v>354</v>
      </c>
      <c r="D224" s="63">
        <f>'[4]6127'!K238</f>
        <v>6396357.4501598077</v>
      </c>
      <c r="E224" s="63"/>
      <c r="F224" s="63">
        <f>SUM(D224:E224)</f>
        <v>6396357.4501598077</v>
      </c>
      <c r="G224" s="63">
        <f>'[4]6127'!Y238</f>
        <v>6512485.0930092903</v>
      </c>
      <c r="H224" s="63"/>
      <c r="I224" s="63">
        <f>SUM(G224:H224)</f>
        <v>6512485.0930092903</v>
      </c>
      <c r="J224" s="63"/>
      <c r="K224" s="74" t="s">
        <v>355</v>
      </c>
      <c r="L224" s="75">
        <f>L222-E224</f>
        <v>0</v>
      </c>
      <c r="M224" s="76"/>
      <c r="N224" s="77"/>
      <c r="O224" s="75">
        <f>O222-H224</f>
        <v>0</v>
      </c>
      <c r="P224" s="76"/>
      <c r="Q224" s="7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G224" s="47"/>
      <c r="CH224" s="47"/>
      <c r="CI224" s="47"/>
      <c r="CJ224" s="47"/>
      <c r="CK224" s="47"/>
      <c r="CL224" s="47"/>
      <c r="CM224" s="47"/>
      <c r="CN224" s="47"/>
      <c r="CO224" s="47"/>
      <c r="CP224" s="4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</row>
    <row r="225" spans="1:133" x14ac:dyDescent="0.2">
      <c r="A225" s="101">
        <v>484927</v>
      </c>
      <c r="B225" s="62"/>
      <c r="C225" s="62" t="s">
        <v>356</v>
      </c>
      <c r="D225" s="63">
        <f>'[4]6127'!K239</f>
        <v>11120.365899999999</v>
      </c>
      <c r="E225" s="63">
        <v>-11120</v>
      </c>
      <c r="F225" s="63">
        <f>SUM(D225:E225)</f>
        <v>0.36589999999887368</v>
      </c>
      <c r="G225" s="63">
        <f>'[4]6127'!Y239</f>
        <v>11582.739599999999</v>
      </c>
      <c r="H225" s="63">
        <v>-11583</v>
      </c>
      <c r="I225" s="63">
        <f t="shared" ref="I225" si="25">SUM(G225:H225)</f>
        <v>-0.26040000000102737</v>
      </c>
      <c r="J225" s="63"/>
      <c r="K225" s="74" t="s">
        <v>355</v>
      </c>
      <c r="L225" s="76"/>
      <c r="M225" s="75">
        <f>M222-E225</f>
        <v>0</v>
      </c>
      <c r="N225" s="77"/>
      <c r="O225" s="76"/>
      <c r="P225" s="75">
        <f>P222-H225</f>
        <v>0</v>
      </c>
      <c r="Q225" s="7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G225" s="47"/>
      <c r="CH225" s="47"/>
      <c r="CI225" s="47"/>
      <c r="CJ225" s="47"/>
      <c r="CK225" s="47"/>
      <c r="CL225" s="47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</row>
    <row r="226" spans="1:133" ht="13.5" thickBot="1" x14ac:dyDescent="0.25">
      <c r="A226" s="62"/>
      <c r="B226" s="60" t="s">
        <v>357</v>
      </c>
      <c r="C226" s="62" t="s">
        <v>358</v>
      </c>
      <c r="D226" s="63">
        <f>'[4]6127'!K240</f>
        <v>4820250.1839401927</v>
      </c>
      <c r="E226" s="63">
        <v>11120</v>
      </c>
      <c r="F226" s="63">
        <f>SUM(D226:E226)</f>
        <v>4831370.1839401927</v>
      </c>
      <c r="G226" s="63">
        <f>'[4]6127'!Y240</f>
        <v>4886954.1673907088</v>
      </c>
      <c r="H226" s="63">
        <v>11583</v>
      </c>
      <c r="I226" s="63">
        <f>SUM(G226:H226)</f>
        <v>4898537.1673907088</v>
      </c>
      <c r="J226" s="63"/>
      <c r="K226" s="78" t="s">
        <v>355</v>
      </c>
      <c r="L226" s="79"/>
      <c r="M226" s="79"/>
      <c r="N226" s="81">
        <f>N222-E226</f>
        <v>0</v>
      </c>
      <c r="O226" s="79"/>
      <c r="P226" s="79"/>
      <c r="Q226" s="81">
        <f>Q222-H226</f>
        <v>0</v>
      </c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G226" s="47"/>
      <c r="CH226" s="47"/>
      <c r="CI226" s="47"/>
      <c r="CJ226" s="47"/>
      <c r="CK226" s="47"/>
      <c r="CL226" s="47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</row>
    <row r="227" spans="1:133" x14ac:dyDescent="0.2">
      <c r="A227" s="62"/>
      <c r="B227" s="62"/>
      <c r="C227" s="67" t="s">
        <v>359</v>
      </c>
      <c r="D227" s="68">
        <f>SUM(D224:D226)</f>
        <v>11227728</v>
      </c>
      <c r="E227" s="68">
        <f t="shared" ref="E227:H227" si="26">SUM(E224:E226)</f>
        <v>0</v>
      </c>
      <c r="F227" s="68">
        <f>SUM(F224:F226)</f>
        <v>11227728</v>
      </c>
      <c r="G227" s="68">
        <f t="shared" si="26"/>
        <v>11411022</v>
      </c>
      <c r="H227" s="68">
        <f t="shared" si="26"/>
        <v>0</v>
      </c>
      <c r="I227" s="68">
        <f>SUM(I224:I226)</f>
        <v>11411022</v>
      </c>
      <c r="J227" s="63"/>
      <c r="K227" s="63"/>
      <c r="L227" s="47"/>
      <c r="M227" s="47"/>
      <c r="N227" s="47"/>
      <c r="O227" s="63"/>
      <c r="P227" s="63"/>
      <c r="Q227" s="63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G227" s="47"/>
      <c r="CH227" s="47"/>
      <c r="CI227" s="47"/>
      <c r="CJ227" s="47"/>
      <c r="CK227" s="47"/>
      <c r="CL227" s="47"/>
      <c r="CM227" s="47"/>
      <c r="CN227" s="47"/>
      <c r="CO227" s="47"/>
      <c r="CP227" s="4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</row>
    <row r="228" spans="1:133" x14ac:dyDescent="0.2"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</row>
    <row r="229" spans="1:133" x14ac:dyDescent="0.2">
      <c r="D229" s="47"/>
      <c r="E229" s="47"/>
      <c r="F229" s="47"/>
      <c r="G229" s="47"/>
      <c r="H229" s="47"/>
      <c r="I229" s="47"/>
      <c r="J229" s="47"/>
      <c r="K229" s="47"/>
      <c r="L229" s="84"/>
      <c r="M229" s="84"/>
      <c r="N229" s="84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</row>
    <row r="230" spans="1:133" ht="12.75" customHeight="1" x14ac:dyDescent="0.25">
      <c r="A230" s="82" t="s">
        <v>360</v>
      </c>
      <c r="B230" s="229" t="s">
        <v>384</v>
      </c>
      <c r="C230" s="229"/>
      <c r="D230" s="229"/>
      <c r="E230" s="229"/>
      <c r="F230" s="229"/>
      <c r="G230" s="229"/>
      <c r="H230" s="229"/>
      <c r="I230" s="229"/>
      <c r="J230" s="229"/>
      <c r="K230" s="229"/>
      <c r="L230" s="229"/>
      <c r="M230" s="229"/>
      <c r="N230" s="229"/>
      <c r="O230" s="99"/>
      <c r="P230" s="99"/>
      <c r="Q230" s="99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</row>
    <row r="231" spans="1:133" ht="12.75" customHeight="1" x14ac:dyDescent="0.25">
      <c r="A231" s="83"/>
      <c r="B231" s="229" t="s">
        <v>385</v>
      </c>
      <c r="C231" s="229"/>
      <c r="D231" s="229"/>
      <c r="E231" s="229"/>
      <c r="F231" s="229"/>
      <c r="G231" s="229"/>
      <c r="H231" s="229"/>
      <c r="I231" s="229"/>
      <c r="J231" s="229"/>
      <c r="K231" s="229"/>
      <c r="L231" s="229"/>
      <c r="M231" s="229"/>
      <c r="N231" s="229"/>
      <c r="O231" s="99"/>
      <c r="P231" s="99"/>
      <c r="Q231" s="99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G231" s="47"/>
      <c r="CH231" s="47"/>
      <c r="CI231" s="47"/>
      <c r="CJ231" s="47"/>
      <c r="CK231" s="47"/>
      <c r="CL231" s="47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</row>
    <row r="232" spans="1:133" ht="12.75" customHeight="1" x14ac:dyDescent="0.25">
      <c r="A232" s="83"/>
      <c r="B232" s="229"/>
      <c r="C232" s="229"/>
      <c r="D232" s="229"/>
      <c r="E232" s="229"/>
      <c r="F232" s="229"/>
      <c r="G232" s="229"/>
      <c r="H232" s="229"/>
      <c r="I232" s="229"/>
      <c r="J232" s="229"/>
      <c r="K232" s="229"/>
      <c r="L232" s="229"/>
      <c r="M232" s="229"/>
      <c r="N232" s="229"/>
      <c r="O232" s="99"/>
      <c r="P232" s="99"/>
      <c r="Q232" s="99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G232" s="47"/>
      <c r="CH232" s="47"/>
      <c r="CI232" s="47"/>
      <c r="CJ232" s="47"/>
      <c r="CK232" s="47"/>
      <c r="CL232" s="47"/>
      <c r="CM232" s="47"/>
      <c r="CN232" s="47"/>
      <c r="CO232" s="47"/>
      <c r="CP232" s="4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</row>
    <row r="233" spans="1:133" ht="12.75" customHeight="1" x14ac:dyDescent="0.25">
      <c r="A233" s="83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G233" s="47"/>
      <c r="CH233" s="47"/>
      <c r="CI233" s="47"/>
      <c r="CJ233" s="47"/>
      <c r="CK233" s="47"/>
      <c r="CL233" s="47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</row>
    <row r="234" spans="1:133" ht="12.75" customHeight="1" x14ac:dyDescent="0.25">
      <c r="A234" s="83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G234" s="47"/>
      <c r="CH234" s="47"/>
      <c r="CI234" s="47"/>
      <c r="CJ234" s="47"/>
      <c r="CK234" s="47"/>
      <c r="CL234" s="47"/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</row>
    <row r="235" spans="1:133" x14ac:dyDescent="0.2"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</row>
    <row r="236" spans="1:133" x14ac:dyDescent="0.2"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G236" s="47"/>
      <c r="CH236" s="47"/>
      <c r="CI236" s="47"/>
      <c r="CJ236" s="47"/>
      <c r="CK236" s="47"/>
      <c r="CL236" s="47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</row>
    <row r="237" spans="1:133" x14ac:dyDescent="0.2"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G237" s="47"/>
      <c r="CH237" s="47"/>
      <c r="CI237" s="47"/>
      <c r="CJ237" s="47"/>
      <c r="CK237" s="47"/>
      <c r="CL237" s="47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</row>
    <row r="238" spans="1:133" x14ac:dyDescent="0.2"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G238" s="47"/>
      <c r="CH238" s="47"/>
      <c r="CI238" s="47"/>
      <c r="CJ238" s="47"/>
      <c r="CK238" s="47"/>
      <c r="CL238" s="47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</row>
    <row r="239" spans="1:133" x14ac:dyDescent="0.2"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G239" s="47"/>
      <c r="CH239" s="47"/>
      <c r="CI239" s="47"/>
      <c r="CJ239" s="47"/>
      <c r="CK239" s="47"/>
      <c r="CL239" s="47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</row>
    <row r="240" spans="1:133" x14ac:dyDescent="0.2"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</row>
    <row r="241" spans="4:133" x14ac:dyDescent="0.2"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</row>
    <row r="242" spans="4:133" x14ac:dyDescent="0.2"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G242" s="47"/>
      <c r="CH242" s="47"/>
      <c r="CI242" s="47"/>
      <c r="CJ242" s="47"/>
      <c r="CK242" s="47"/>
      <c r="CL242" s="47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</row>
    <row r="243" spans="4:133" x14ac:dyDescent="0.2"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</row>
    <row r="244" spans="4:133" x14ac:dyDescent="0.2"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</row>
    <row r="245" spans="4:133" x14ac:dyDescent="0.2"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</row>
    <row r="246" spans="4:133" x14ac:dyDescent="0.2"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</row>
    <row r="247" spans="4:133" x14ac:dyDescent="0.2"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</row>
    <row r="248" spans="4:133" x14ac:dyDescent="0.2"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</row>
    <row r="249" spans="4:133" x14ac:dyDescent="0.2"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</row>
    <row r="250" spans="4:133" x14ac:dyDescent="0.2"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</row>
    <row r="251" spans="4:133" x14ac:dyDescent="0.2"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</row>
    <row r="252" spans="4:133" x14ac:dyDescent="0.2"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</row>
    <row r="253" spans="4:133" x14ac:dyDescent="0.2"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</row>
    <row r="254" spans="4:133" x14ac:dyDescent="0.2"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</row>
    <row r="255" spans="4:133" x14ac:dyDescent="0.2"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</row>
    <row r="256" spans="4:133" x14ac:dyDescent="0.2"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</row>
    <row r="257" spans="4:133" x14ac:dyDescent="0.2"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</row>
    <row r="258" spans="4:133" x14ac:dyDescent="0.2"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</row>
    <row r="259" spans="4:133" x14ac:dyDescent="0.2"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G259" s="47"/>
      <c r="CH259" s="47"/>
      <c r="CI259" s="47"/>
      <c r="CJ259" s="47"/>
      <c r="CK259" s="47"/>
      <c r="CL259" s="47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</row>
    <row r="260" spans="4:133" x14ac:dyDescent="0.2"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</row>
    <row r="261" spans="4:133" x14ac:dyDescent="0.2"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G261" s="47"/>
      <c r="CH261" s="47"/>
      <c r="CI261" s="47"/>
      <c r="CJ261" s="47"/>
      <c r="CK261" s="47"/>
      <c r="CL261" s="47"/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</row>
    <row r="262" spans="4:133" x14ac:dyDescent="0.2"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</row>
    <row r="263" spans="4:133" x14ac:dyDescent="0.2"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G263" s="47"/>
      <c r="CH263" s="47"/>
      <c r="CI263" s="47"/>
      <c r="CJ263" s="47"/>
      <c r="CK263" s="47"/>
      <c r="CL263" s="47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</row>
    <row r="264" spans="4:133" x14ac:dyDescent="0.2"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</row>
    <row r="265" spans="4:133" x14ac:dyDescent="0.2"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</row>
    <row r="266" spans="4:133" x14ac:dyDescent="0.2"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</row>
    <row r="267" spans="4:133" x14ac:dyDescent="0.2"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</row>
    <row r="268" spans="4:133" x14ac:dyDescent="0.2"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</row>
    <row r="269" spans="4:133" x14ac:dyDescent="0.2"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</row>
    <row r="270" spans="4:133" x14ac:dyDescent="0.2"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</row>
    <row r="271" spans="4:133" x14ac:dyDescent="0.2"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</row>
    <row r="272" spans="4:133" x14ac:dyDescent="0.2"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</row>
    <row r="273" spans="4:133" x14ac:dyDescent="0.2"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</row>
    <row r="274" spans="4:133" x14ac:dyDescent="0.2"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</row>
    <row r="275" spans="4:133" x14ac:dyDescent="0.2"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</row>
    <row r="276" spans="4:133" x14ac:dyDescent="0.2"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</row>
    <row r="277" spans="4:133" x14ac:dyDescent="0.2"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</row>
    <row r="278" spans="4:133" x14ac:dyDescent="0.2"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</row>
    <row r="279" spans="4:133" x14ac:dyDescent="0.2"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</row>
    <row r="280" spans="4:133" x14ac:dyDescent="0.2"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</row>
    <row r="281" spans="4:133" x14ac:dyDescent="0.2"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</row>
    <row r="282" spans="4:133" x14ac:dyDescent="0.2"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</row>
    <row r="283" spans="4:133" x14ac:dyDescent="0.2"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</row>
    <row r="284" spans="4:133" x14ac:dyDescent="0.2"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</row>
    <row r="285" spans="4:133" x14ac:dyDescent="0.2"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</row>
    <row r="286" spans="4:133" x14ac:dyDescent="0.2"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</row>
    <row r="287" spans="4:133" x14ac:dyDescent="0.2"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</row>
    <row r="288" spans="4:133" x14ac:dyDescent="0.2"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</row>
    <row r="289" spans="4:133" x14ac:dyDescent="0.2"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</row>
    <row r="290" spans="4:133" x14ac:dyDescent="0.2"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G290" s="47"/>
      <c r="CH290" s="47"/>
      <c r="CI290" s="47"/>
      <c r="CJ290" s="47"/>
      <c r="CK290" s="47"/>
      <c r="CL290" s="47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</row>
    <row r="291" spans="4:133" x14ac:dyDescent="0.2"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</row>
    <row r="292" spans="4:133" x14ac:dyDescent="0.2"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G292" s="47"/>
      <c r="CH292" s="47"/>
      <c r="CI292" s="47"/>
      <c r="CJ292" s="47"/>
      <c r="CK292" s="47"/>
      <c r="CL292" s="47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</row>
    <row r="293" spans="4:133" x14ac:dyDescent="0.2"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</row>
    <row r="294" spans="4:133" x14ac:dyDescent="0.2"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47"/>
      <c r="AQ294" s="47"/>
      <c r="AR294" s="47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G294" s="47"/>
      <c r="CH294" s="47"/>
      <c r="CI294" s="47"/>
      <c r="CJ294" s="47"/>
      <c r="CK294" s="47"/>
      <c r="CL294" s="47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</row>
    <row r="295" spans="4:133" x14ac:dyDescent="0.2"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</row>
    <row r="296" spans="4:133" x14ac:dyDescent="0.2"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  <c r="AR296" s="47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G296" s="47"/>
      <c r="CH296" s="47"/>
      <c r="CI296" s="47"/>
      <c r="CJ296" s="47"/>
      <c r="CK296" s="47"/>
      <c r="CL296" s="47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</row>
    <row r="297" spans="4:133" x14ac:dyDescent="0.2"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</row>
    <row r="298" spans="4:133" x14ac:dyDescent="0.2"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G298" s="47"/>
      <c r="CH298" s="47"/>
      <c r="CI298" s="47"/>
      <c r="CJ298" s="47"/>
      <c r="CK298" s="47"/>
      <c r="CL298" s="47"/>
      <c r="CM298" s="47"/>
      <c r="CN298" s="47"/>
      <c r="CO298" s="47"/>
      <c r="CP298" s="4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</row>
    <row r="299" spans="4:133" x14ac:dyDescent="0.2"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</row>
    <row r="300" spans="4:133" x14ac:dyDescent="0.2"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</row>
    <row r="301" spans="4:133" x14ac:dyDescent="0.2"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</row>
    <row r="302" spans="4:133" x14ac:dyDescent="0.2"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</row>
    <row r="303" spans="4:133" x14ac:dyDescent="0.2"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</row>
    <row r="304" spans="4:133" x14ac:dyDescent="0.2"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</row>
    <row r="305" spans="4:133" x14ac:dyDescent="0.2"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</row>
    <row r="306" spans="4:133" x14ac:dyDescent="0.2"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</row>
    <row r="307" spans="4:133" x14ac:dyDescent="0.2"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</row>
    <row r="308" spans="4:133" x14ac:dyDescent="0.2"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</row>
    <row r="309" spans="4:133" x14ac:dyDescent="0.2"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</row>
    <row r="310" spans="4:133" x14ac:dyDescent="0.2"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</row>
    <row r="311" spans="4:133" x14ac:dyDescent="0.2"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</row>
    <row r="312" spans="4:133" x14ac:dyDescent="0.2"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</row>
    <row r="313" spans="4:133" x14ac:dyDescent="0.2"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</row>
    <row r="314" spans="4:133" x14ac:dyDescent="0.2"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</row>
    <row r="315" spans="4:133" x14ac:dyDescent="0.2"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</row>
    <row r="316" spans="4:133" x14ac:dyDescent="0.2"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</row>
    <row r="317" spans="4:133" x14ac:dyDescent="0.2"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</row>
    <row r="318" spans="4:133" x14ac:dyDescent="0.2"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</row>
    <row r="319" spans="4:133" x14ac:dyDescent="0.2"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</row>
    <row r="320" spans="4:133" x14ac:dyDescent="0.2"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</row>
    <row r="321" spans="4:133" x14ac:dyDescent="0.2"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</row>
    <row r="322" spans="4:133" x14ac:dyDescent="0.2"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</row>
    <row r="323" spans="4:133" x14ac:dyDescent="0.2"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G323" s="47"/>
      <c r="CH323" s="47"/>
      <c r="CI323" s="47"/>
      <c r="CJ323" s="47"/>
      <c r="CK323" s="47"/>
      <c r="CL323" s="47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</row>
    <row r="324" spans="4:133" x14ac:dyDescent="0.2"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G324" s="47"/>
      <c r="CH324" s="47"/>
      <c r="CI324" s="47"/>
      <c r="CJ324" s="47"/>
      <c r="CK324" s="47"/>
      <c r="CL324" s="47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</row>
    <row r="325" spans="4:133" x14ac:dyDescent="0.2"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</row>
    <row r="326" spans="4:133" x14ac:dyDescent="0.2"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</row>
    <row r="327" spans="4:133" x14ac:dyDescent="0.2"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</row>
    <row r="328" spans="4:133" x14ac:dyDescent="0.2"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</row>
    <row r="329" spans="4:133" x14ac:dyDescent="0.2"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G329" s="47"/>
      <c r="CH329" s="47"/>
      <c r="CI329" s="47"/>
      <c r="CJ329" s="47"/>
      <c r="CK329" s="47"/>
      <c r="CL329" s="47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</row>
    <row r="330" spans="4:133" x14ac:dyDescent="0.2"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</row>
    <row r="331" spans="4:133" x14ac:dyDescent="0.2"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</row>
    <row r="332" spans="4:133" x14ac:dyDescent="0.2"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</row>
    <row r="333" spans="4:133" x14ac:dyDescent="0.2"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</row>
    <row r="334" spans="4:133" x14ac:dyDescent="0.2"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</row>
    <row r="335" spans="4:133" x14ac:dyDescent="0.2"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</row>
    <row r="336" spans="4:133" x14ac:dyDescent="0.2"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</row>
    <row r="337" spans="4:133" x14ac:dyDescent="0.2"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</row>
    <row r="338" spans="4:133" x14ac:dyDescent="0.2"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</row>
    <row r="339" spans="4:133" x14ac:dyDescent="0.2"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G339" s="47"/>
      <c r="CH339" s="47"/>
      <c r="CI339" s="47"/>
      <c r="CJ339" s="47"/>
      <c r="CK339" s="47"/>
      <c r="CL339" s="47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</row>
    <row r="340" spans="4:133" x14ac:dyDescent="0.2"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</row>
    <row r="341" spans="4:133" x14ac:dyDescent="0.2"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G341" s="47"/>
      <c r="CH341" s="47"/>
      <c r="CI341" s="47"/>
      <c r="CJ341" s="47"/>
      <c r="CK341" s="47"/>
      <c r="CL341" s="47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</row>
    <row r="342" spans="4:133" x14ac:dyDescent="0.2"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</row>
    <row r="343" spans="4:133" x14ac:dyDescent="0.2"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G343" s="47"/>
      <c r="CH343" s="47"/>
      <c r="CI343" s="47"/>
      <c r="CJ343" s="47"/>
      <c r="CK343" s="47"/>
      <c r="CL343" s="47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</row>
    <row r="344" spans="4:133" x14ac:dyDescent="0.2"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G344" s="47"/>
      <c r="CH344" s="47"/>
      <c r="CI344" s="47"/>
      <c r="CJ344" s="47"/>
      <c r="CK344" s="47"/>
      <c r="CL344" s="47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</row>
    <row r="345" spans="4:133" x14ac:dyDescent="0.2"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</row>
    <row r="346" spans="4:133" x14ac:dyDescent="0.2"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G346" s="47"/>
      <c r="CH346" s="47"/>
      <c r="CI346" s="47"/>
      <c r="CJ346" s="47"/>
      <c r="CK346" s="47"/>
      <c r="CL346" s="47"/>
      <c r="CM346" s="47"/>
      <c r="CN346" s="47"/>
      <c r="CO346" s="47"/>
      <c r="CP346" s="4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</row>
    <row r="347" spans="4:133" x14ac:dyDescent="0.2"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</row>
    <row r="348" spans="4:133" x14ac:dyDescent="0.2"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</row>
    <row r="349" spans="4:133" x14ac:dyDescent="0.2"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</row>
    <row r="350" spans="4:133" x14ac:dyDescent="0.2"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</row>
    <row r="351" spans="4:133" x14ac:dyDescent="0.2"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</row>
    <row r="352" spans="4:133" x14ac:dyDescent="0.2"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G352" s="47"/>
      <c r="CH352" s="47"/>
      <c r="CI352" s="47"/>
      <c r="CJ352" s="47"/>
      <c r="CK352" s="47"/>
      <c r="CL352" s="47"/>
      <c r="CM352" s="47"/>
      <c r="CN352" s="47"/>
      <c r="CO352" s="47"/>
      <c r="CP352" s="4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</row>
    <row r="353" spans="4:133" x14ac:dyDescent="0.2"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</row>
    <row r="354" spans="4:133" x14ac:dyDescent="0.2"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G354" s="47"/>
      <c r="CH354" s="47"/>
      <c r="CI354" s="47"/>
      <c r="CJ354" s="47"/>
      <c r="CK354" s="47"/>
      <c r="CL354" s="47"/>
      <c r="CM354" s="47"/>
      <c r="CN354" s="47"/>
      <c r="CO354" s="47"/>
      <c r="CP354" s="4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</row>
    <row r="355" spans="4:133" x14ac:dyDescent="0.2"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</row>
    <row r="356" spans="4:133" x14ac:dyDescent="0.2"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G356" s="47"/>
      <c r="CH356" s="47"/>
      <c r="CI356" s="47"/>
      <c r="CJ356" s="47"/>
      <c r="CK356" s="47"/>
      <c r="CL356" s="47"/>
      <c r="CM356" s="47"/>
      <c r="CN356" s="47"/>
      <c r="CO356" s="47"/>
      <c r="CP356" s="4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</row>
    <row r="357" spans="4:133" x14ac:dyDescent="0.2"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</row>
    <row r="358" spans="4:133" x14ac:dyDescent="0.2"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G358" s="47"/>
      <c r="CH358" s="47"/>
      <c r="CI358" s="47"/>
      <c r="CJ358" s="47"/>
      <c r="CK358" s="47"/>
      <c r="CL358" s="47"/>
      <c r="CM358" s="47"/>
      <c r="CN358" s="47"/>
      <c r="CO358" s="47"/>
      <c r="CP358" s="4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</row>
    <row r="359" spans="4:133" x14ac:dyDescent="0.2"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</row>
    <row r="360" spans="4:133" x14ac:dyDescent="0.2"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G360" s="47"/>
      <c r="CH360" s="47"/>
      <c r="CI360" s="47"/>
      <c r="CJ360" s="47"/>
      <c r="CK360" s="47"/>
      <c r="CL360" s="47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</row>
    <row r="361" spans="4:133" x14ac:dyDescent="0.2"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</row>
    <row r="362" spans="4:133" x14ac:dyDescent="0.2"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G362" s="47"/>
      <c r="CH362" s="47"/>
      <c r="CI362" s="47"/>
      <c r="CJ362" s="47"/>
      <c r="CK362" s="47"/>
      <c r="CL362" s="47"/>
      <c r="CM362" s="47"/>
      <c r="CN362" s="47"/>
      <c r="CO362" s="47"/>
      <c r="CP362" s="4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</row>
    <row r="363" spans="4:133" x14ac:dyDescent="0.2"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</row>
    <row r="364" spans="4:133" x14ac:dyDescent="0.2"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G364" s="47"/>
      <c r="CH364" s="47"/>
      <c r="CI364" s="47"/>
      <c r="CJ364" s="47"/>
      <c r="CK364" s="47"/>
      <c r="CL364" s="47"/>
      <c r="CM364" s="47"/>
      <c r="CN364" s="47"/>
      <c r="CO364" s="47"/>
      <c r="CP364" s="4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</row>
    <row r="365" spans="4:133" x14ac:dyDescent="0.2"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</row>
    <row r="366" spans="4:133" x14ac:dyDescent="0.2"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G366" s="47"/>
      <c r="CH366" s="47"/>
      <c r="CI366" s="47"/>
      <c r="CJ366" s="47"/>
      <c r="CK366" s="47"/>
      <c r="CL366" s="47"/>
      <c r="CM366" s="47"/>
      <c r="CN366" s="47"/>
      <c r="CO366" s="47"/>
      <c r="CP366" s="4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</row>
    <row r="367" spans="4:133" x14ac:dyDescent="0.2"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</row>
    <row r="368" spans="4:133" x14ac:dyDescent="0.2"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G368" s="47"/>
      <c r="CH368" s="47"/>
      <c r="CI368" s="47"/>
      <c r="CJ368" s="47"/>
      <c r="CK368" s="47"/>
      <c r="CL368" s="47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</row>
    <row r="369" spans="4:133" x14ac:dyDescent="0.2"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</row>
    <row r="370" spans="4:133" x14ac:dyDescent="0.2"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G370" s="47"/>
      <c r="CH370" s="47"/>
      <c r="CI370" s="47"/>
      <c r="CJ370" s="47"/>
      <c r="CK370" s="47"/>
      <c r="CL370" s="47"/>
      <c r="CM370" s="47"/>
      <c r="CN370" s="47"/>
      <c r="CO370" s="47"/>
      <c r="CP370" s="4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</row>
    <row r="371" spans="4:133" x14ac:dyDescent="0.2"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G371" s="47"/>
      <c r="CH371" s="47"/>
      <c r="CI371" s="47"/>
      <c r="CJ371" s="47"/>
      <c r="CK371" s="47"/>
      <c r="CL371" s="47"/>
      <c r="CM371" s="47"/>
      <c r="CN371" s="47"/>
      <c r="CO371" s="47"/>
      <c r="CP371" s="4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</row>
    <row r="372" spans="4:133" x14ac:dyDescent="0.2"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47"/>
      <c r="AQ372" s="47"/>
      <c r="AR372" s="47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G372" s="47"/>
      <c r="CH372" s="47"/>
      <c r="CI372" s="47"/>
      <c r="CJ372" s="47"/>
      <c r="CK372" s="47"/>
      <c r="CL372" s="47"/>
      <c r="CM372" s="47"/>
      <c r="CN372" s="47"/>
      <c r="CO372" s="47"/>
      <c r="CP372" s="4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</row>
    <row r="373" spans="4:133" x14ac:dyDescent="0.2"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</row>
    <row r="374" spans="4:133" x14ac:dyDescent="0.2"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47"/>
      <c r="AQ374" s="47"/>
      <c r="AR374" s="47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G374" s="47"/>
      <c r="CH374" s="47"/>
      <c r="CI374" s="47"/>
      <c r="CJ374" s="47"/>
      <c r="CK374" s="47"/>
      <c r="CL374" s="47"/>
      <c r="CM374" s="47"/>
      <c r="CN374" s="47"/>
      <c r="CO374" s="47"/>
      <c r="CP374" s="4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</row>
    <row r="375" spans="4:133" x14ac:dyDescent="0.2"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G375" s="47"/>
      <c r="CH375" s="47"/>
      <c r="CI375" s="47"/>
      <c r="CJ375" s="47"/>
      <c r="CK375" s="47"/>
      <c r="CL375" s="47"/>
      <c r="CM375" s="47"/>
      <c r="CN375" s="47"/>
      <c r="CO375" s="47"/>
      <c r="CP375" s="4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</row>
    <row r="376" spans="4:133" x14ac:dyDescent="0.2"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G376" s="47"/>
      <c r="CH376" s="47"/>
      <c r="CI376" s="47"/>
      <c r="CJ376" s="47"/>
      <c r="CK376" s="47"/>
      <c r="CL376" s="47"/>
      <c r="CM376" s="47"/>
      <c r="CN376" s="47"/>
      <c r="CO376" s="47"/>
      <c r="CP376" s="4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</row>
    <row r="377" spans="4:133" x14ac:dyDescent="0.2"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</row>
    <row r="378" spans="4:133" x14ac:dyDescent="0.2"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G378" s="47"/>
      <c r="CH378" s="47"/>
      <c r="CI378" s="47"/>
      <c r="CJ378" s="47"/>
      <c r="CK378" s="47"/>
      <c r="CL378" s="47"/>
      <c r="CM378" s="47"/>
      <c r="CN378" s="47"/>
      <c r="CO378" s="47"/>
      <c r="CP378" s="4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</row>
    <row r="379" spans="4:133" x14ac:dyDescent="0.2"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</row>
    <row r="380" spans="4:133" x14ac:dyDescent="0.2"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</row>
    <row r="381" spans="4:133" x14ac:dyDescent="0.2"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G381" s="47"/>
      <c r="CH381" s="47"/>
      <c r="CI381" s="47"/>
      <c r="CJ381" s="47"/>
      <c r="CK381" s="47"/>
      <c r="CL381" s="47"/>
      <c r="CM381" s="47"/>
      <c r="CN381" s="47"/>
      <c r="CO381" s="47"/>
      <c r="CP381" s="4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</row>
    <row r="382" spans="4:133" x14ac:dyDescent="0.2"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G382" s="47"/>
      <c r="CH382" s="47"/>
      <c r="CI382" s="47"/>
      <c r="CJ382" s="47"/>
      <c r="CK382" s="47"/>
      <c r="CL382" s="47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</row>
    <row r="383" spans="4:133" x14ac:dyDescent="0.2"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G383" s="47"/>
      <c r="CH383" s="47"/>
      <c r="CI383" s="47"/>
      <c r="CJ383" s="47"/>
      <c r="CK383" s="47"/>
      <c r="CL383" s="47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</row>
    <row r="384" spans="4:133" x14ac:dyDescent="0.2"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</row>
    <row r="385" spans="4:133" x14ac:dyDescent="0.2"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</row>
    <row r="386" spans="4:133" x14ac:dyDescent="0.2"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G386" s="47"/>
      <c r="CH386" s="47"/>
      <c r="CI386" s="47"/>
      <c r="CJ386" s="47"/>
      <c r="CK386" s="47"/>
      <c r="CL386" s="47"/>
      <c r="CM386" s="47"/>
      <c r="CN386" s="47"/>
      <c r="CO386" s="47"/>
      <c r="CP386" s="4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</row>
    <row r="387" spans="4:133" x14ac:dyDescent="0.2"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G387" s="47"/>
      <c r="CH387" s="47"/>
      <c r="CI387" s="47"/>
      <c r="CJ387" s="47"/>
      <c r="CK387" s="47"/>
      <c r="CL387" s="47"/>
      <c r="CM387" s="47"/>
      <c r="CN387" s="47"/>
      <c r="CO387" s="47"/>
      <c r="CP387" s="4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</row>
    <row r="388" spans="4:133" x14ac:dyDescent="0.2"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G388" s="47"/>
      <c r="CH388" s="47"/>
      <c r="CI388" s="47"/>
      <c r="CJ388" s="47"/>
      <c r="CK388" s="47"/>
      <c r="CL388" s="47"/>
      <c r="CM388" s="47"/>
      <c r="CN388" s="47"/>
      <c r="CO388" s="47"/>
      <c r="CP388" s="4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</row>
    <row r="389" spans="4:133" x14ac:dyDescent="0.2"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G389" s="47"/>
      <c r="CH389" s="47"/>
      <c r="CI389" s="47"/>
      <c r="CJ389" s="47"/>
      <c r="CK389" s="47"/>
      <c r="CL389" s="47"/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</row>
    <row r="390" spans="4:133" x14ac:dyDescent="0.2"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</row>
    <row r="391" spans="4:133" x14ac:dyDescent="0.2"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</row>
    <row r="392" spans="4:133" x14ac:dyDescent="0.2"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</row>
    <row r="393" spans="4:133" x14ac:dyDescent="0.2"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G393" s="47"/>
      <c r="CH393" s="47"/>
      <c r="CI393" s="47"/>
      <c r="CJ393" s="47"/>
      <c r="CK393" s="47"/>
      <c r="CL393" s="47"/>
      <c r="CM393" s="47"/>
      <c r="CN393" s="47"/>
      <c r="CO393" s="47"/>
      <c r="CP393" s="4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</row>
    <row r="394" spans="4:133" x14ac:dyDescent="0.2"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</row>
    <row r="395" spans="4:133" x14ac:dyDescent="0.2"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</row>
    <row r="396" spans="4:133" x14ac:dyDescent="0.2"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</row>
    <row r="397" spans="4:133" x14ac:dyDescent="0.2"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</row>
    <row r="398" spans="4:133" x14ac:dyDescent="0.2"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</row>
    <row r="399" spans="4:133" x14ac:dyDescent="0.2"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</row>
    <row r="400" spans="4:133" x14ac:dyDescent="0.2"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</row>
    <row r="401" spans="4:133" x14ac:dyDescent="0.2"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</row>
    <row r="402" spans="4:133" x14ac:dyDescent="0.2"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</row>
    <row r="403" spans="4:133" x14ac:dyDescent="0.2"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</row>
    <row r="404" spans="4:133" x14ac:dyDescent="0.2"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</row>
    <row r="405" spans="4:133" x14ac:dyDescent="0.2"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</row>
    <row r="406" spans="4:133" x14ac:dyDescent="0.2"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</row>
    <row r="407" spans="4:133" x14ac:dyDescent="0.2"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</row>
    <row r="408" spans="4:133" x14ac:dyDescent="0.2"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</row>
    <row r="409" spans="4:133" x14ac:dyDescent="0.2"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</row>
    <row r="410" spans="4:133" x14ac:dyDescent="0.2"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</row>
    <row r="411" spans="4:133" x14ac:dyDescent="0.2"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</row>
    <row r="412" spans="4:133" x14ac:dyDescent="0.2"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</row>
    <row r="413" spans="4:133" x14ac:dyDescent="0.2"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</row>
    <row r="414" spans="4:133" x14ac:dyDescent="0.2"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</row>
    <row r="415" spans="4:133" x14ac:dyDescent="0.2"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</row>
    <row r="416" spans="4:133" x14ac:dyDescent="0.2"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</row>
    <row r="417" spans="4:133" x14ac:dyDescent="0.2"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</row>
    <row r="418" spans="4:133" x14ac:dyDescent="0.2"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</row>
    <row r="419" spans="4:133" x14ac:dyDescent="0.2"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</row>
    <row r="420" spans="4:133" x14ac:dyDescent="0.2"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47"/>
      <c r="AQ420" s="47"/>
      <c r="AR420" s="47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G420" s="47"/>
      <c r="CH420" s="47"/>
      <c r="CI420" s="47"/>
      <c r="CJ420" s="47"/>
      <c r="CK420" s="47"/>
      <c r="CL420" s="47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</row>
    <row r="421" spans="4:133" x14ac:dyDescent="0.2"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</row>
    <row r="422" spans="4:133" x14ac:dyDescent="0.2"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G422" s="47"/>
      <c r="CH422" s="47"/>
      <c r="CI422" s="47"/>
      <c r="CJ422" s="47"/>
      <c r="CK422" s="47"/>
      <c r="CL422" s="47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</row>
    <row r="423" spans="4:133" x14ac:dyDescent="0.2"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47"/>
      <c r="AQ423" s="47"/>
      <c r="AR423" s="47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</row>
    <row r="424" spans="4:133" x14ac:dyDescent="0.2"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</row>
    <row r="425" spans="4:133" x14ac:dyDescent="0.2"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47"/>
      <c r="AQ425" s="47"/>
      <c r="AR425" s="47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</row>
    <row r="426" spans="4:133" x14ac:dyDescent="0.2"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G426" s="47"/>
      <c r="CH426" s="47"/>
      <c r="CI426" s="47"/>
      <c r="CJ426" s="47"/>
      <c r="CK426" s="47"/>
      <c r="CL426" s="47"/>
      <c r="CM426" s="47"/>
      <c r="CN426" s="47"/>
      <c r="CO426" s="47"/>
      <c r="CP426" s="4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</row>
    <row r="427" spans="4:133" x14ac:dyDescent="0.2"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</row>
    <row r="428" spans="4:133" x14ac:dyDescent="0.2"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G428" s="47"/>
      <c r="CH428" s="47"/>
      <c r="CI428" s="47"/>
      <c r="CJ428" s="47"/>
      <c r="CK428" s="47"/>
      <c r="CL428" s="47"/>
      <c r="CM428" s="47"/>
      <c r="CN428" s="47"/>
      <c r="CO428" s="47"/>
      <c r="CP428" s="4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</row>
    <row r="429" spans="4:133" x14ac:dyDescent="0.2"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</row>
    <row r="430" spans="4:133" x14ac:dyDescent="0.2"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G430" s="47"/>
      <c r="CH430" s="47"/>
      <c r="CI430" s="47"/>
      <c r="CJ430" s="47"/>
      <c r="CK430" s="47"/>
      <c r="CL430" s="47"/>
      <c r="CM430" s="47"/>
      <c r="CN430" s="47"/>
      <c r="CO430" s="47"/>
      <c r="CP430" s="4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</row>
    <row r="431" spans="4:133" x14ac:dyDescent="0.2"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</row>
    <row r="432" spans="4:133" x14ac:dyDescent="0.2"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G432" s="47"/>
      <c r="CH432" s="47"/>
      <c r="CI432" s="47"/>
      <c r="CJ432" s="47"/>
      <c r="CK432" s="47"/>
      <c r="CL432" s="47"/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</row>
    <row r="433" spans="4:133" x14ac:dyDescent="0.2"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</row>
    <row r="434" spans="4:133" x14ac:dyDescent="0.2"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G434" s="47"/>
      <c r="CH434" s="47"/>
      <c r="CI434" s="47"/>
      <c r="CJ434" s="47"/>
      <c r="CK434" s="47"/>
      <c r="CL434" s="47"/>
      <c r="CM434" s="47"/>
      <c r="CN434" s="47"/>
      <c r="CO434" s="47"/>
      <c r="CP434" s="4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</row>
    <row r="435" spans="4:133" x14ac:dyDescent="0.2"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47"/>
      <c r="AQ435" s="47"/>
      <c r="AR435" s="47"/>
      <c r="AS435" s="47"/>
      <c r="AT435" s="47"/>
      <c r="AU435" s="47"/>
      <c r="AV435" s="47"/>
      <c r="AW435" s="47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G435" s="47"/>
      <c r="CH435" s="47"/>
      <c r="CI435" s="47"/>
      <c r="CJ435" s="47"/>
      <c r="CK435" s="47"/>
      <c r="CL435" s="47"/>
      <c r="CM435" s="47"/>
      <c r="CN435" s="47"/>
      <c r="CO435" s="47"/>
      <c r="CP435" s="4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</row>
    <row r="436" spans="4:133" x14ac:dyDescent="0.2"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47"/>
      <c r="AQ436" s="47"/>
      <c r="AR436" s="47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G436" s="47"/>
      <c r="CH436" s="47"/>
      <c r="CI436" s="47"/>
      <c r="CJ436" s="47"/>
      <c r="CK436" s="47"/>
      <c r="CL436" s="47"/>
      <c r="CM436" s="47"/>
      <c r="CN436" s="47"/>
      <c r="CO436" s="47"/>
      <c r="CP436" s="4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</row>
    <row r="437" spans="4:133" x14ac:dyDescent="0.2"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47"/>
      <c r="AQ437" s="47"/>
      <c r="AR437" s="47"/>
      <c r="AS437" s="47"/>
      <c r="AT437" s="47"/>
      <c r="AU437" s="47"/>
      <c r="AV437" s="47"/>
      <c r="AW437" s="47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G437" s="47"/>
      <c r="CH437" s="47"/>
      <c r="CI437" s="47"/>
      <c r="CJ437" s="47"/>
      <c r="CK437" s="47"/>
      <c r="CL437" s="47"/>
      <c r="CM437" s="47"/>
      <c r="CN437" s="47"/>
      <c r="CO437" s="47"/>
      <c r="CP437" s="4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</row>
    <row r="438" spans="4:133" x14ac:dyDescent="0.2"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</row>
    <row r="439" spans="4:133" x14ac:dyDescent="0.2"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47"/>
      <c r="AQ439" s="47"/>
      <c r="AR439" s="47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G439" s="47"/>
      <c r="CH439" s="47"/>
      <c r="CI439" s="47"/>
      <c r="CJ439" s="47"/>
      <c r="CK439" s="47"/>
      <c r="CL439" s="47"/>
      <c r="CM439" s="47"/>
      <c r="CN439" s="47"/>
      <c r="CO439" s="47"/>
      <c r="CP439" s="4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</row>
    <row r="440" spans="4:133" x14ac:dyDescent="0.2"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47"/>
      <c r="AQ440" s="47"/>
      <c r="AR440" s="47"/>
      <c r="AS440" s="47"/>
      <c r="AT440" s="47"/>
      <c r="AU440" s="47"/>
      <c r="AV440" s="47"/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G440" s="47"/>
      <c r="CH440" s="47"/>
      <c r="CI440" s="47"/>
      <c r="CJ440" s="47"/>
      <c r="CK440" s="47"/>
      <c r="CL440" s="47"/>
      <c r="CM440" s="47"/>
      <c r="CN440" s="47"/>
      <c r="CO440" s="47"/>
      <c r="CP440" s="4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</row>
    <row r="441" spans="4:133" x14ac:dyDescent="0.2"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47"/>
      <c r="AQ441" s="47"/>
      <c r="AR441" s="47"/>
      <c r="AS441" s="47"/>
      <c r="AT441" s="47"/>
      <c r="AU441" s="47"/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G441" s="47"/>
      <c r="CH441" s="47"/>
      <c r="CI441" s="47"/>
      <c r="CJ441" s="47"/>
      <c r="CK441" s="47"/>
      <c r="CL441" s="47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</row>
    <row r="442" spans="4:133" x14ac:dyDescent="0.2"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47"/>
      <c r="AQ442" s="47"/>
      <c r="AR442" s="47"/>
      <c r="AS442" s="47"/>
      <c r="AT442" s="47"/>
      <c r="AU442" s="47"/>
      <c r="AV442" s="47"/>
      <c r="AW442" s="47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G442" s="47"/>
      <c r="CH442" s="47"/>
      <c r="CI442" s="47"/>
      <c r="CJ442" s="47"/>
      <c r="CK442" s="47"/>
      <c r="CL442" s="47"/>
      <c r="CM442" s="47"/>
      <c r="CN442" s="47"/>
      <c r="CO442" s="47"/>
      <c r="CP442" s="4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</row>
    <row r="443" spans="4:133" x14ac:dyDescent="0.2">
      <c r="D443" s="47"/>
      <c r="E443" s="47"/>
      <c r="F443" s="47"/>
      <c r="G443" s="47"/>
      <c r="H443" s="47"/>
      <c r="I443" s="47"/>
      <c r="J443" s="47"/>
      <c r="K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47"/>
      <c r="AQ443" s="47"/>
      <c r="AR443" s="47"/>
      <c r="AS443" s="47"/>
      <c r="AT443" s="47"/>
      <c r="AU443" s="47"/>
      <c r="AV443" s="47"/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G443" s="47"/>
      <c r="CH443" s="47"/>
      <c r="CI443" s="47"/>
      <c r="CJ443" s="47"/>
      <c r="CK443" s="47"/>
      <c r="CL443" s="47"/>
      <c r="CM443" s="47"/>
      <c r="CN443" s="47"/>
      <c r="CO443" s="47"/>
      <c r="CP443" s="4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</row>
  </sheetData>
  <mergeCells count="3">
    <mergeCell ref="B230:N230"/>
    <mergeCell ref="B231:N231"/>
    <mergeCell ref="B232:N232"/>
  </mergeCells>
  <pageMargins left="0.7" right="0.7" top="0.75" bottom="0.75" header="0.3" footer="0.3"/>
  <pageSetup scale="5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3</vt:i4>
      </vt:variant>
    </vt:vector>
  </HeadingPairs>
  <TitlesOfParts>
    <vt:vector size="25" baseType="lpstr">
      <vt:lpstr>Summary</vt:lpstr>
      <vt:lpstr>1-AU 1371</vt:lpstr>
      <vt:lpstr>2-5146</vt:lpstr>
      <vt:lpstr>3-5146</vt:lpstr>
      <vt:lpstr>4-5146</vt:lpstr>
      <vt:lpstr>5-Sheet1</vt:lpstr>
      <vt:lpstr>6-Sheet1</vt:lpstr>
      <vt:lpstr>7-Sheet1</vt:lpstr>
      <vt:lpstr>8-Sheet 1</vt:lpstr>
      <vt:lpstr>9-Sheet1</vt:lpstr>
      <vt:lpstr>10-Sheet1</vt:lpstr>
      <vt:lpstr>11-Sheet1</vt:lpstr>
      <vt:lpstr>12-AU8920</vt:lpstr>
      <vt:lpstr>13-AU9255</vt:lpstr>
      <vt:lpstr>14-Sheet1</vt:lpstr>
      <vt:lpstr>15-Sheet1</vt:lpstr>
      <vt:lpstr>16-5146</vt:lpstr>
      <vt:lpstr>17-7208</vt:lpstr>
      <vt:lpstr>18-5680</vt:lpstr>
      <vt:lpstr>19-AU 7937</vt:lpstr>
      <vt:lpstr>20-AU8750</vt:lpstr>
      <vt:lpstr>Item 61-AU 7937</vt:lpstr>
      <vt:lpstr>'12-AU8920'!Print_Area</vt:lpstr>
      <vt:lpstr>'13-AU9255'!Print_Area</vt:lpstr>
      <vt:lpstr>Summary!Print_Titles</vt:lpstr>
    </vt:vector>
  </TitlesOfParts>
  <Company>State of New Hampshire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Rounds, Kerrin</dc:creator>
  <cp:lastModifiedBy>Fjeldsted, Jonah</cp:lastModifiedBy>
  <cp:lastPrinted>2021-03-22T13:39:01Z</cp:lastPrinted>
  <dcterms:created xsi:type="dcterms:W3CDTF">2018-12-18T20:03:48Z</dcterms:created>
  <dcterms:modified xsi:type="dcterms:W3CDTF">2021-03-22T13:39:09Z</dcterms:modified>
</cp:coreProperties>
</file>